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Regöly Önkormányzat\2020\1. 2020. 02. 17\2020. évi költségvetés\"/>
    </mc:Choice>
  </mc:AlternateContent>
  <xr:revisionPtr revIDLastSave="0" documentId="13_ncr:1_{E72B27B3-407C-4959-809C-667E83A96F59}" xr6:coauthVersionLast="45" xr6:coauthVersionMax="45" xr10:uidLastSave="{00000000-0000-0000-0000-000000000000}"/>
  <bookViews>
    <workbookView xWindow="-120" yWindow="-120" windowWidth="29040" windowHeight="15840" tabRatio="815" firstSheet="4" activeTab="7" xr2:uid="{00000000-000D-0000-FFFF-FFFF00000000}"/>
  </bookViews>
  <sheets>
    <sheet name="1.sz.mell. Működési összevont" sheetId="3" r:id="rId1"/>
    <sheet name="2.sz.mell. Felhalm. összevont " sheetId="5" r:id="rId2"/>
    <sheet name="3.sz.mell. Kiem.előír.összevont" sheetId="6" r:id="rId3"/>
    <sheet name="4.sz.mell.Köt.Önk.Áll.összevont" sheetId="7" r:id="rId4"/>
    <sheet name="5.sz.mell. Kiemelt előir.Közös" sheetId="8" r:id="rId5"/>
    <sheet name="6.sz.mell.Köt.Önk.Áll.Közös" sheetId="9" r:id="rId6"/>
    <sheet name="7.sz.mell. Kiemelt előir.Önkorm" sheetId="10" r:id="rId7"/>
    <sheet name="8.sz.mell. Köt.Önk.Áll.Önkorm." sheetId="11" r:id="rId8"/>
  </sheets>
  <definedNames>
    <definedName name="_xlnm.Print_Area" localSheetId="0">'1.sz.mell. Működési összevont'!$A$1:$E$26</definedName>
    <definedName name="_xlnm.Print_Area" localSheetId="1">'2.sz.mell. Felhalm. összevont '!$A$1:$E$29</definedName>
    <definedName name="_xlnm.Print_Area" localSheetId="2">'3.sz.mell. Kiem.előír.összevont'!$A$1:$C$154</definedName>
    <definedName name="_xlnm.Print_Area" localSheetId="4">'5.sz.mell. Kiemelt előir.Közös'!$A$1:$C$149</definedName>
    <definedName name="_xlnm.Print_Area" localSheetId="5">'6.sz.mell.Köt.Önk.Áll.Közös'!$A$1:$E$156</definedName>
    <definedName name="_xlnm.Print_Area" localSheetId="6">'7.sz.mell. Kiemelt előir.Önkorm'!$A$1:$C$152</definedName>
    <definedName name="_xlnm.Print_Area" localSheetId="7">'8.sz.mell. Köt.Önk.Áll.Önkorm.'!$A$1:$E$155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1" l="1"/>
  <c r="C27" i="5" l="1"/>
  <c r="C13" i="5"/>
  <c r="E13" i="5"/>
  <c r="E141" i="11" l="1"/>
  <c r="D141" i="11"/>
  <c r="C141" i="11"/>
  <c r="E136" i="11"/>
  <c r="D136" i="11"/>
  <c r="C136" i="11"/>
  <c r="E131" i="11"/>
  <c r="D131" i="11"/>
  <c r="C131" i="11"/>
  <c r="E127" i="11"/>
  <c r="D127" i="11"/>
  <c r="C127" i="11"/>
  <c r="E123" i="11"/>
  <c r="D123" i="11"/>
  <c r="C123" i="11"/>
  <c r="E109" i="11"/>
  <c r="D109" i="11"/>
  <c r="C109" i="11"/>
  <c r="E93" i="11"/>
  <c r="D93" i="11"/>
  <c r="C93" i="11"/>
  <c r="E80" i="11"/>
  <c r="D80" i="11"/>
  <c r="C80" i="11"/>
  <c r="E76" i="11"/>
  <c r="D76" i="11"/>
  <c r="C76" i="11"/>
  <c r="E73" i="11"/>
  <c r="D73" i="11"/>
  <c r="C73" i="11"/>
  <c r="E68" i="11"/>
  <c r="D68" i="11"/>
  <c r="C68" i="11"/>
  <c r="E64" i="11"/>
  <c r="D64" i="11"/>
  <c r="C64" i="11"/>
  <c r="E58" i="11"/>
  <c r="D58" i="11"/>
  <c r="C58" i="11"/>
  <c r="E53" i="11"/>
  <c r="D53" i="11"/>
  <c r="C53" i="11"/>
  <c r="E47" i="11"/>
  <c r="D47" i="11"/>
  <c r="C47" i="11"/>
  <c r="E36" i="11"/>
  <c r="D36" i="11"/>
  <c r="C36" i="11"/>
  <c r="E29" i="11"/>
  <c r="D29" i="11"/>
  <c r="E22" i="11"/>
  <c r="D22" i="11"/>
  <c r="C22" i="11"/>
  <c r="E15" i="11"/>
  <c r="D15" i="11"/>
  <c r="C15" i="11"/>
  <c r="E8" i="11"/>
  <c r="D8" i="11"/>
  <c r="C8" i="11"/>
  <c r="C133" i="10"/>
  <c r="C143" i="10" s="1"/>
  <c r="C120" i="10"/>
  <c r="C106" i="10"/>
  <c r="C90" i="10"/>
  <c r="C70" i="10"/>
  <c r="C83" i="10" s="1"/>
  <c r="C44" i="10"/>
  <c r="C33" i="10"/>
  <c r="C26" i="10"/>
  <c r="C19" i="10"/>
  <c r="C12" i="10"/>
  <c r="C5" i="10"/>
  <c r="E142" i="9"/>
  <c r="D142" i="9"/>
  <c r="C142" i="9"/>
  <c r="E137" i="9"/>
  <c r="D137" i="9"/>
  <c r="C137" i="9"/>
  <c r="E132" i="9"/>
  <c r="D132" i="9"/>
  <c r="C132" i="9"/>
  <c r="E128" i="9"/>
  <c r="D128" i="9"/>
  <c r="C128" i="9"/>
  <c r="E124" i="9"/>
  <c r="D124" i="9"/>
  <c r="C124" i="9"/>
  <c r="E110" i="9"/>
  <c r="D110" i="9"/>
  <c r="C110" i="9"/>
  <c r="E94" i="9"/>
  <c r="D94" i="9"/>
  <c r="C94" i="9"/>
  <c r="E81" i="9"/>
  <c r="D81" i="9"/>
  <c r="C81" i="9"/>
  <c r="E76" i="9"/>
  <c r="D76" i="9"/>
  <c r="C76" i="9"/>
  <c r="E73" i="9"/>
  <c r="D73" i="9"/>
  <c r="C73" i="9"/>
  <c r="E68" i="9"/>
  <c r="D68" i="9"/>
  <c r="C68" i="9"/>
  <c r="E64" i="9"/>
  <c r="D64" i="9"/>
  <c r="C64" i="9"/>
  <c r="E58" i="9"/>
  <c r="D58" i="9"/>
  <c r="C58" i="9"/>
  <c r="E53" i="9"/>
  <c r="D53" i="9"/>
  <c r="C53" i="9"/>
  <c r="E47" i="9"/>
  <c r="D47" i="9"/>
  <c r="C47" i="9"/>
  <c r="E36" i="9"/>
  <c r="D36" i="9"/>
  <c r="C36" i="9"/>
  <c r="E29" i="9"/>
  <c r="D29" i="9"/>
  <c r="C29" i="9"/>
  <c r="E22" i="9"/>
  <c r="D22" i="9"/>
  <c r="C22" i="9"/>
  <c r="E15" i="9"/>
  <c r="D15" i="9"/>
  <c r="C15" i="9"/>
  <c r="E8" i="9"/>
  <c r="D8" i="9"/>
  <c r="C8" i="9"/>
  <c r="C140" i="8"/>
  <c r="C130" i="8"/>
  <c r="C145" i="8" s="1"/>
  <c r="C108" i="8"/>
  <c r="C92" i="8"/>
  <c r="C76" i="8"/>
  <c r="C73" i="8"/>
  <c r="C68" i="8"/>
  <c r="C64" i="8"/>
  <c r="C58" i="8"/>
  <c r="C53" i="8"/>
  <c r="C47" i="8"/>
  <c r="C22" i="8"/>
  <c r="E142" i="7"/>
  <c r="D142" i="7"/>
  <c r="C142" i="7"/>
  <c r="E137" i="7"/>
  <c r="D137" i="7"/>
  <c r="C137" i="7"/>
  <c r="E132" i="7"/>
  <c r="D132" i="7"/>
  <c r="C132" i="7"/>
  <c r="E128" i="7"/>
  <c r="D128" i="7"/>
  <c r="C128" i="7"/>
  <c r="E124" i="7"/>
  <c r="D124" i="7"/>
  <c r="C124" i="7"/>
  <c r="E110" i="7"/>
  <c r="D110" i="7"/>
  <c r="C110" i="7"/>
  <c r="E94" i="7"/>
  <c r="D94" i="7"/>
  <c r="C94" i="7"/>
  <c r="E81" i="7"/>
  <c r="D81" i="7"/>
  <c r="C81" i="7"/>
  <c r="E76" i="7"/>
  <c r="D76" i="7"/>
  <c r="C76" i="7"/>
  <c r="E73" i="7"/>
  <c r="D73" i="7"/>
  <c r="C73" i="7"/>
  <c r="E68" i="7"/>
  <c r="D68" i="7"/>
  <c r="C68" i="7"/>
  <c r="E64" i="7"/>
  <c r="D64" i="7"/>
  <c r="C64" i="7"/>
  <c r="E58" i="7"/>
  <c r="D58" i="7"/>
  <c r="C58" i="7"/>
  <c r="E53" i="7"/>
  <c r="D53" i="7"/>
  <c r="C53" i="7"/>
  <c r="E47" i="7"/>
  <c r="D47" i="7"/>
  <c r="C47" i="7"/>
  <c r="E36" i="7"/>
  <c r="D36" i="7"/>
  <c r="C36" i="7"/>
  <c r="C29" i="7"/>
  <c r="E29" i="7"/>
  <c r="D29" i="7"/>
  <c r="E22" i="7"/>
  <c r="D22" i="7"/>
  <c r="C22" i="7"/>
  <c r="E15" i="7"/>
  <c r="D15" i="7"/>
  <c r="C15" i="7"/>
  <c r="E8" i="7"/>
  <c r="D8" i="7"/>
  <c r="C8" i="7"/>
  <c r="C135" i="6"/>
  <c r="C145" i="6" s="1"/>
  <c r="C122" i="6"/>
  <c r="C108" i="6"/>
  <c r="C92" i="6"/>
  <c r="C74" i="6"/>
  <c r="C71" i="6"/>
  <c r="C56" i="6"/>
  <c r="C45" i="6"/>
  <c r="C34" i="6"/>
  <c r="C27" i="6"/>
  <c r="C20" i="6"/>
  <c r="C13" i="6"/>
  <c r="C6" i="6"/>
  <c r="C14" i="5"/>
  <c r="C26" i="5" s="1"/>
  <c r="E27" i="5"/>
  <c r="E23" i="3"/>
  <c r="C20" i="3"/>
  <c r="C15" i="3"/>
  <c r="E14" i="3"/>
  <c r="C14" i="3"/>
  <c r="D126" i="11" l="1"/>
  <c r="D147" i="11" s="1"/>
  <c r="E24" i="3"/>
  <c r="C63" i="8"/>
  <c r="C23" i="3"/>
  <c r="C24" i="3" s="1"/>
  <c r="C125" i="6"/>
  <c r="C146" i="6" s="1"/>
  <c r="C85" i="6"/>
  <c r="C154" i="6" s="1"/>
  <c r="C87" i="8"/>
  <c r="C125" i="8"/>
  <c r="C146" i="8" s="1"/>
  <c r="C123" i="10"/>
  <c r="C144" i="10" s="1"/>
  <c r="C152" i="10"/>
  <c r="D63" i="11"/>
  <c r="E126" i="11"/>
  <c r="D146" i="11"/>
  <c r="E146" i="11"/>
  <c r="E63" i="11"/>
  <c r="C86" i="11"/>
  <c r="D86" i="11"/>
  <c r="D155" i="11" s="1"/>
  <c r="C126" i="11"/>
  <c r="C63" i="11"/>
  <c r="E86" i="11"/>
  <c r="E87" i="11" s="1"/>
  <c r="E147" i="11"/>
  <c r="C146" i="11"/>
  <c r="E154" i="11"/>
  <c r="C60" i="10"/>
  <c r="C63" i="9"/>
  <c r="C87" i="9"/>
  <c r="C147" i="9"/>
  <c r="D87" i="9"/>
  <c r="D147" i="9"/>
  <c r="E63" i="9"/>
  <c r="E147" i="9"/>
  <c r="D63" i="9"/>
  <c r="E87" i="9"/>
  <c r="E127" i="9"/>
  <c r="C127" i="9"/>
  <c r="C148" i="9" s="1"/>
  <c r="D127" i="9"/>
  <c r="C63" i="7"/>
  <c r="C127" i="7"/>
  <c r="D63" i="7"/>
  <c r="C87" i="7"/>
  <c r="D127" i="7"/>
  <c r="C147" i="7"/>
  <c r="E63" i="7"/>
  <c r="D87" i="7"/>
  <c r="E87" i="7"/>
  <c r="E127" i="7"/>
  <c r="D147" i="7"/>
  <c r="E147" i="7"/>
  <c r="C61" i="6"/>
  <c r="C88" i="8" l="1"/>
  <c r="E148" i="9"/>
  <c r="E155" i="9"/>
  <c r="D154" i="11"/>
  <c r="E156" i="9"/>
  <c r="D87" i="11"/>
  <c r="C153" i="6"/>
  <c r="E156" i="7"/>
  <c r="D155" i="7"/>
  <c r="C148" i="7"/>
  <c r="C155" i="7"/>
  <c r="C88" i="7"/>
  <c r="C155" i="9"/>
  <c r="C155" i="11"/>
  <c r="C87" i="11"/>
  <c r="C154" i="11"/>
  <c r="E155" i="11"/>
  <c r="C147" i="11"/>
  <c r="C151" i="10"/>
  <c r="C84" i="10"/>
  <c r="D148" i="9"/>
  <c r="D155" i="9"/>
  <c r="D156" i="9"/>
  <c r="C88" i="9"/>
  <c r="E88" i="9"/>
  <c r="C156" i="9"/>
  <c r="D88" i="9"/>
  <c r="E88" i="7"/>
  <c r="D88" i="7"/>
  <c r="E148" i="7"/>
  <c r="E155" i="7"/>
  <c r="D148" i="7"/>
  <c r="D156" i="7"/>
  <c r="C156" i="7"/>
  <c r="C86" i="6"/>
</calcChain>
</file>

<file path=xl/sharedStrings.xml><?xml version="1.0" encoding="utf-8"?>
<sst xmlns="http://schemas.openxmlformats.org/spreadsheetml/2006/main" count="1901" uniqueCount="363">
  <si>
    <t>I. Működési célú bevételek és kiadások mérlege</t>
  </si>
  <si>
    <t>Regöly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</si>
  <si>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</si>
  <si>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</si>
  <si>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</si>
  <si>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</si>
  <si>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</si>
  <si>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</si>
  <si>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</si>
  <si>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</si>
  <si>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</si>
  <si>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</si>
  <si>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</si>
  <si>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</si>
  <si>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</si>
  <si>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</si>
  <si>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</si>
  <si>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</si>
  <si>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</si>
  <si>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</si>
  <si>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</si>
  <si>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</si>
  <si>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</si>
  <si>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</si>
  <si>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</si>
  <si>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</si>
  <si>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</si>
  <si>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</si>
  <si>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Költségvetési bevételek összesen (1.+2.+4.+5.+7.)</t>
  </si>
  <si>
    <t>Költségvetési kiadások összesen (1.+...+7.)</t>
  </si>
  <si>
    <t>9.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</si>
  <si>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</si>
  <si>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</si>
  <si>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</si>
  <si>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</si>
  <si>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</si>
  <si>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</si>
  <si>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</si>
  <si>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</si>
  <si>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</si>
  <si>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</si>
  <si>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</si>
  <si>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</si>
  <si>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>Irányítószervi támogatás (intézményfinanszírozás)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</si>
  <si>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</si>
  <si>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</si>
  <si>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</si>
  <si>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</si>
  <si>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</si>
  <si>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</si>
  <si>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AHB megelőlegezések visszafizetése</t>
  </si>
  <si>
    <t>16.</t>
  </si>
  <si>
    <t xml:space="preserve">   Értékpapírok bevételei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</si>
  <si>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</si>
  <si>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</si>
  <si>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</si>
  <si>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(9.+...+16.)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</si>
  <si>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</si>
  <si>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</si>
  <si>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</si>
  <si>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</si>
  <si>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</si>
  <si>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</si>
  <si>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</si>
  <si>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</si>
  <si>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</si>
  <si>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 xml:space="preserve">II. Felhalmozási célú bevételek és kiadások mérlege
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</si>
  <si>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</si>
  <si>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</si>
  <si>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</si>
  <si>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</si>
  <si>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</si>
  <si>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</si>
  <si>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</si>
  <si>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</si>
  <si>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</si>
  <si>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</si>
  <si>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</si>
  <si>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AHB felhalmozási célú kiadások</t>
  </si>
  <si>
    <t>Költségvetési bevételek összesen: (1.+3.+4.+6.+7.)</t>
  </si>
  <si>
    <t>Költségvetési kiadások összesen: (1.+3.+5.+...+7.)</t>
  </si>
  <si>
    <t>Hiány belső finanszírozás bevételei ( 10.+…+14.)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</si>
  <si>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</si>
  <si>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</si>
  <si>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</si>
  <si>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</si>
  <si>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</si>
  <si>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</si>
  <si>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(16.+…+20.)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</si>
  <si>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</si>
  <si>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</si>
  <si>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</si>
  <si>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</si>
  <si>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</si>
  <si>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</si>
  <si>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</si>
  <si>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21.</t>
  </si>
  <si>
    <t>Felhalmozási célú finanszírozási bevételek összesen (9.+15..)</t>
  </si>
  <si>
    <t>Felhalmozási célú finanszírozási kiadások összesen (9.+…20.)</t>
  </si>
  <si>
    <t>22.</t>
  </si>
  <si>
    <t>BEVÉTEL ÖSSZESEN (8.+21.)</t>
  </si>
  <si>
    <t>KIADÁSOK ÖSSZESEN (8.+21.)</t>
  </si>
  <si>
    <t>23.</t>
  </si>
  <si>
    <t>24.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</si>
  <si>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</si>
  <si>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</si>
  <si>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</si>
  <si>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</si>
  <si>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</si>
  <si>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</si>
  <si>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</si>
  <si>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</si>
  <si>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</si>
  <si>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</si>
  <si>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</si>
  <si>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</si>
  <si>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</si>
  <si>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</si>
  <si>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</si>
  <si>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</si>
  <si>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</si>
  <si>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</si>
  <si>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</si>
  <si>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</si>
  <si>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</si>
  <si>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</si>
  <si>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</si>
  <si>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</si>
  <si>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</si>
  <si>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</si>
  <si>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</si>
  <si>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</si>
  <si>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</si>
  <si>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</si>
  <si>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</si>
  <si>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</si>
  <si>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</si>
  <si>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</si>
  <si>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</si>
  <si>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</si>
  <si>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</si>
  <si>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</si>
  <si>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</si>
  <si>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</si>
  <si>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</si>
  <si>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</si>
  <si>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</si>
  <si>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</si>
  <si>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</si>
  <si>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</si>
  <si>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</si>
  <si>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</si>
  <si>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</si>
  <si>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</si>
  <si>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</si>
  <si>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</si>
  <si>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</si>
  <si>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</si>
  <si>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</si>
  <si>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</si>
  <si>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</si>
  <si>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</si>
  <si>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</si>
  <si>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</si>
  <si>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</si>
  <si>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</si>
  <si>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</si>
  <si>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</si>
  <si>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</si>
  <si>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</si>
  <si>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</si>
  <si>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</si>
  <si>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</si>
  <si>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</si>
  <si>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</si>
  <si>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</si>
  <si>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</si>
  <si>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</si>
  <si>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</si>
  <si>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</si>
  <si>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</si>
  <si>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</si>
  <si>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</si>
  <si>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</si>
  <si>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</si>
  <si>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</si>
  <si>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</si>
  <si>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</si>
  <si>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</si>
  <si>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</si>
  <si>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</si>
  <si>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</si>
  <si>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</si>
  <si>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</si>
  <si>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</si>
  <si>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</si>
  <si>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</si>
  <si>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</si>
  <si>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</si>
  <si>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</si>
  <si>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</si>
  <si>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</si>
  <si>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</si>
  <si>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</si>
  <si>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</si>
  <si>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</si>
  <si>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</si>
  <si>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</si>
  <si>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</si>
  <si>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</si>
  <si>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</si>
  <si>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</si>
  <si>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</si>
  <si>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</si>
  <si>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</si>
  <si>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</si>
  <si>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</si>
  <si>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</si>
  <si>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</si>
  <si>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</si>
  <si>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</si>
  <si>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</si>
  <si>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</si>
  <si>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</si>
  <si>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</si>
  <si>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</si>
  <si>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</si>
  <si>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</si>
  <si>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</si>
  <si>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</si>
  <si>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</si>
  <si>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</si>
  <si>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</si>
  <si>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</si>
  <si>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</si>
  <si>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</si>
  <si>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</t>
  </si>
  <si>
    <t>Betétek megszüntetése</t>
  </si>
  <si>
    <t>13.4.</t>
  </si>
  <si>
    <t>irányítószervi támogatás (intézményfinanszírozás)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</si>
  <si>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</si>
  <si>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</si>
  <si>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</si>
  <si>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</si>
  <si>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</si>
  <si>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</si>
  <si>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</si>
  <si>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</si>
  <si>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</si>
  <si>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</si>
  <si>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</si>
  <si>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</si>
  <si>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</si>
  <si>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</si>
  <si>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 xml:space="preserve"> Forintban!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</si>
  <si>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</si>
  <si>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</si>
  <si>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</si>
  <si>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</si>
  <si>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</si>
  <si>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</si>
  <si>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</si>
  <si>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</si>
  <si>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</si>
  <si>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</si>
  <si>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</si>
  <si>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</si>
  <si>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</si>
  <si>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</si>
  <si>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</si>
  <si>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</si>
  <si>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</si>
  <si>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</si>
  <si>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</si>
  <si>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</si>
  <si>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</si>
  <si>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</si>
  <si>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</si>
  <si>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</si>
  <si>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</si>
  <si>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</si>
  <si>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</si>
  <si>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</si>
  <si>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</si>
  <si>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</si>
  <si>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</si>
  <si>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</si>
  <si>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</si>
  <si>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</si>
  <si>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</si>
  <si>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</si>
  <si>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</si>
  <si>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</si>
  <si>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</si>
  <si>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</si>
  <si>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</si>
  <si>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</si>
  <si>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</si>
  <si>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</si>
  <si>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</si>
  <si>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</si>
  <si>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</si>
  <si>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</si>
  <si>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</si>
  <si>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</si>
  <si>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</si>
  <si>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</si>
  <si>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</si>
  <si>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</si>
  <si>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</si>
  <si>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</si>
  <si>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</si>
  <si>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</si>
  <si>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</si>
  <si>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</si>
  <si>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</si>
  <si>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</si>
  <si>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</si>
  <si>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</si>
  <si>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</si>
  <si>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</si>
  <si>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</si>
  <si>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</si>
  <si>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</si>
  <si>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</si>
  <si>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Összesített 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</si>
  <si>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</si>
  <si>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</si>
  <si>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</si>
  <si>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</si>
  <si>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Sor-szám</t>
  </si>
  <si>
    <t>Előirányzat-csoport, kiemelt előirányzat megnevezése</t>
  </si>
  <si>
    <t>KÖLTSÉGVETÉSI BEVÉTELEK ÖSSZESEN: (1.+…+8.)</t>
  </si>
  <si>
    <t>Rövid lejáratú  hitelek, kölcsönök felvétele</t>
  </si>
  <si>
    <t>13.3.</t>
  </si>
  <si>
    <t>13.4</t>
  </si>
  <si>
    <t>Irányítószevi támogatás (intézményfinanszíozás)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</si>
  <si>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</si>
  <si>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</si>
  <si>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</si>
  <si>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>Regölyi Közös Önkormányzati Hivatal</t>
  </si>
  <si>
    <t>Összes bevétel, kiadás</t>
  </si>
  <si>
    <t>Sorszáma</t>
  </si>
  <si>
    <t>Előirányzat</t>
  </si>
  <si>
    <t>Működési c.támogatások államháztart. belülről (2.1.+…+.2.5.)</t>
  </si>
  <si>
    <t>Felhalmozási c.támogatások államháztart. belülről (3.1.+…+3.5.)</t>
  </si>
  <si>
    <t>Felhalmozási c.visszatérítendő támogatások, kölcsönök visszatérülése</t>
  </si>
  <si>
    <t>Felhalmozási c.visszatérítendő támogatások, kölcsönök igénybevétele</t>
  </si>
  <si>
    <t>Belföldi finanszírozás bevételei (13.1. + … + 13.4.)</t>
  </si>
  <si>
    <t>BEVÉTELEK ÖSSZESEN: (9.+16.)</t>
  </si>
  <si>
    <r>
      <t xml:space="preserve">   Működési költségvetés kiadásai </t>
    </r>
    <r>
      <rPr>
        <sz val="11"/>
        <rFont val="Times New Roman CE"/>
        <charset val="238"/>
      </rPr>
      <t>(1.1.+…+1.5.)</t>
    </r>
  </si>
  <si>
    <t xml:space="preserve"> 1.5-ből: - Elvonások és befizetések</t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</si>
  <si>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</si>
  <si>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2.5.-ből - Garancia- és kezességvállalásból kifizetés ÁH-n belülre</t>
  </si>
  <si>
    <t xml:space="preserve"> Pénzügyi lízing kiadásai</t>
  </si>
  <si>
    <t>Éves engedélyezett létszám előirányzat (fő)</t>
  </si>
  <si>
    <t>Közfoglalkoztatottak létszáma (fő)</t>
  </si>
  <si>
    <t>14.1</t>
  </si>
  <si>
    <t>KÖLTSÉGVETÉSI ÉS FINANSZÍROZÁSI BEVÉTELEK ÖSSZESEN: (9+16)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</si>
  <si>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(1.1+…+1.5.)</t>
    </r>
  </si>
  <si>
    <t>KÖLTSÉGVETÉSI KIADÁSOK ÖSSZESEN (1+2+3)</t>
  </si>
  <si>
    <t>KIADÁSOK ÖSSZESEN: (4+9)</t>
  </si>
  <si>
    <t>2020. 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</si>
</sst>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2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i/>
      <sz val="12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2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3">
    <xf numFmtId="0" fontId="0" fillId="0" borderId="0" xfId="0"/>
    <xf numFmtId="164" fontId="3" fillId="0" borderId="0" xfId="0" applyNumberFormat="1" applyFont="1" applyAlignment="1">
      <alignment horizontal="right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9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textRotation="180" wrapText="1"/>
    </xf>
    <xf numFmtId="0" fontId="10" fillId="0" borderId="0" xfId="1"/>
    <xf numFmtId="0" fontId="12" fillId="0" borderId="1" xfId="0" applyFont="1" applyBorder="1" applyAlignment="1">
      <alignment horizontal="right" vertical="center"/>
    </xf>
    <xf numFmtId="0" fontId="13" fillId="0" borderId="0" xfId="1" applyFont="1"/>
    <xf numFmtId="0" fontId="12" fillId="0" borderId="1" xfId="0" applyFont="1" applyBorder="1" applyAlignment="1">
      <alignment horizontal="right"/>
    </xf>
    <xf numFmtId="0" fontId="17" fillId="0" borderId="0" xfId="1" applyFont="1"/>
    <xf numFmtId="0" fontId="18" fillId="0" borderId="0" xfId="1" applyFont="1"/>
    <xf numFmtId="0" fontId="2" fillId="0" borderId="0" xfId="1" applyFont="1"/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 indent="1"/>
    </xf>
    <xf numFmtId="164" fontId="16" fillId="0" borderId="0" xfId="0" quotePrefix="1" applyNumberFormat="1" applyFont="1" applyAlignment="1">
      <alignment horizontal="right" vertical="center" wrapText="1" indent="1"/>
    </xf>
    <xf numFmtId="49" fontId="10" fillId="0" borderId="0" xfId="1" applyNumberFormat="1" applyAlignment="1">
      <alignment horizontal="center" vertical="center"/>
    </xf>
    <xf numFmtId="0" fontId="10" fillId="0" borderId="0" xfId="1" applyAlignment="1">
      <alignment horizontal="right" vertical="center" indent="1"/>
    </xf>
    <xf numFmtId="0" fontId="2" fillId="0" borderId="4" xfId="1" applyFont="1" applyBorder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right" vertical="center" wrapText="1"/>
    </xf>
    <xf numFmtId="49" fontId="19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9" fillId="0" borderId="0" xfId="1" applyFont="1"/>
    <xf numFmtId="0" fontId="20" fillId="0" borderId="0" xfId="1" applyFont="1" applyAlignment="1">
      <alignment horizontal="center" vertical="center" wrapText="1"/>
    </xf>
    <xf numFmtId="0" fontId="19" fillId="0" borderId="0" xfId="1" applyFont="1" applyAlignment="1">
      <alignment wrapText="1"/>
    </xf>
    <xf numFmtId="49" fontId="20" fillId="0" borderId="0" xfId="1" applyNumberFormat="1" applyFont="1" applyAlignment="1">
      <alignment horizontal="left" vertical="center" wrapText="1"/>
    </xf>
    <xf numFmtId="0" fontId="21" fillId="0" borderId="1" xfId="0" applyFont="1" applyBorder="1" applyAlignment="1">
      <alignment horizontal="right" vertical="center"/>
    </xf>
    <xf numFmtId="0" fontId="20" fillId="0" borderId="4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164" fontId="20" fillId="0" borderId="4" xfId="1" applyNumberFormat="1" applyFont="1" applyBorder="1" applyAlignment="1">
      <alignment horizontal="right" vertical="center" wrapText="1"/>
    </xf>
    <xf numFmtId="164" fontId="19" fillId="0" borderId="5" xfId="1" applyNumberFormat="1" applyFont="1" applyBorder="1" applyAlignment="1" applyProtection="1">
      <alignment horizontal="right" vertical="center" wrapText="1"/>
      <protection locked="0"/>
    </xf>
    <xf numFmtId="164" fontId="19" fillId="0" borderId="6" xfId="1" applyNumberFormat="1" applyFont="1" applyBorder="1" applyAlignment="1" applyProtection="1">
      <alignment horizontal="right" vertical="center" wrapText="1"/>
      <protection locked="0"/>
    </xf>
    <xf numFmtId="164" fontId="19" fillId="0" borderId="11" xfId="1" applyNumberFormat="1" applyFont="1" applyBorder="1" applyAlignment="1" applyProtection="1">
      <alignment horizontal="right" vertical="center" wrapText="1"/>
      <protection locked="0"/>
    </xf>
    <xf numFmtId="164" fontId="19" fillId="0" borderId="5" xfId="1" applyNumberFormat="1" applyFont="1" applyBorder="1" applyAlignment="1">
      <alignment horizontal="right" vertical="center" wrapText="1"/>
    </xf>
    <xf numFmtId="164" fontId="19" fillId="0" borderId="3" xfId="1" applyNumberFormat="1" applyFont="1" applyBorder="1" applyAlignment="1" applyProtection="1">
      <alignment horizontal="right" vertical="center" wrapText="1"/>
      <protection locked="0"/>
    </xf>
    <xf numFmtId="164" fontId="19" fillId="0" borderId="7" xfId="1" applyNumberFormat="1" applyFont="1" applyBorder="1" applyAlignment="1" applyProtection="1">
      <alignment horizontal="right" vertical="center" wrapText="1"/>
      <protection locked="0"/>
    </xf>
    <xf numFmtId="164" fontId="20" fillId="0" borderId="4" xfId="1" applyNumberFormat="1" applyFont="1" applyBorder="1" applyAlignment="1" applyProtection="1">
      <alignment horizontal="right" vertical="center" wrapText="1"/>
      <protection locked="0"/>
    </xf>
    <xf numFmtId="49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 indent="1"/>
    </xf>
    <xf numFmtId="164" fontId="20" fillId="0" borderId="0" xfId="1" applyNumberFormat="1" applyFont="1" applyAlignment="1">
      <alignment horizontal="right" vertical="center" wrapText="1"/>
    </xf>
    <xf numFmtId="164" fontId="20" fillId="0" borderId="2" xfId="1" applyNumberFormat="1" applyFont="1" applyBorder="1" applyAlignment="1">
      <alignment horizontal="right" vertical="center" wrapText="1"/>
    </xf>
    <xf numFmtId="164" fontId="19" fillId="0" borderId="9" xfId="1" applyNumberFormat="1" applyFont="1" applyBorder="1" applyAlignment="1" applyProtection="1">
      <alignment horizontal="right" vertical="center" wrapText="1"/>
      <protection locked="0"/>
    </xf>
    <xf numFmtId="164" fontId="19" fillId="0" borderId="10" xfId="1" applyNumberFormat="1" applyFont="1" applyBorder="1" applyAlignment="1" applyProtection="1">
      <alignment horizontal="right" vertical="center" wrapText="1"/>
      <protection locked="0"/>
    </xf>
    <xf numFmtId="164" fontId="20" fillId="0" borderId="4" xfId="0" applyNumberFormat="1" applyFont="1" applyBorder="1" applyAlignment="1">
      <alignment horizontal="right" vertical="center" wrapText="1"/>
    </xf>
    <xf numFmtId="164" fontId="20" fillId="0" borderId="4" xfId="0" quotePrefix="1" applyNumberFormat="1" applyFont="1" applyBorder="1" applyAlignment="1">
      <alignment horizontal="right" vertical="center" wrapText="1"/>
    </xf>
    <xf numFmtId="164" fontId="20" fillId="0" borderId="0" xfId="0" quotePrefix="1" applyNumberFormat="1" applyFont="1" applyAlignment="1">
      <alignment horizontal="right" vertical="center" wrapText="1"/>
    </xf>
    <xf numFmtId="0" fontId="20" fillId="0" borderId="4" xfId="1" applyFont="1" applyBorder="1" applyAlignment="1">
      <alignment horizontal="right"/>
    </xf>
    <xf numFmtId="49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right"/>
    </xf>
    <xf numFmtId="49" fontId="19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23" fillId="0" borderId="0" xfId="0" applyFont="1" applyAlignment="1" applyProtection="1">
      <alignment horizontal="right" vertical="top"/>
      <protection locked="0"/>
    </xf>
    <xf numFmtId="164" fontId="14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 indent="1"/>
    </xf>
    <xf numFmtId="0" fontId="14" fillId="0" borderId="0" xfId="0" applyFont="1" applyAlignment="1">
      <alignment horizontal="right" vertical="center" wrapText="1" indent="1"/>
    </xf>
    <xf numFmtId="16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right" vertical="center" wrapText="1" inden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30" fillId="0" borderId="0" xfId="1" applyFont="1"/>
    <xf numFmtId="0" fontId="20" fillId="0" borderId="0" xfId="1" applyFont="1"/>
    <xf numFmtId="0" fontId="31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centerContinuous" vertical="center" wrapText="1"/>
    </xf>
    <xf numFmtId="164" fontId="9" fillId="0" borderId="0" xfId="0" applyNumberFormat="1" applyFont="1" applyAlignment="1">
      <alignment horizontal="centerContinuous" vertical="center"/>
    </xf>
    <xf numFmtId="164" fontId="9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Continuous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6" xfId="0" applyNumberFormat="1" applyFont="1" applyBorder="1" applyAlignment="1">
      <alignment horizontal="left" vertical="center" wrapText="1" indent="1"/>
    </xf>
    <xf numFmtId="164" fontId="7" fillId="0" borderId="6" xfId="0" applyNumberFormat="1" applyFont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Border="1" applyAlignment="1">
      <alignment horizontal="left" vertical="center" wrapText="1" indent="1"/>
    </xf>
    <xf numFmtId="164" fontId="7" fillId="0" borderId="6" xfId="0" applyNumberFormat="1" applyFont="1" applyBorder="1" applyAlignment="1" applyProtection="1">
      <alignment horizontal="left" vertical="center" wrapText="1" indent="1"/>
      <protection locked="0"/>
    </xf>
    <xf numFmtId="164" fontId="4" fillId="0" borderId="4" xfId="0" applyNumberFormat="1" applyFont="1" applyBorder="1" applyAlignment="1">
      <alignment horizontal="left" vertical="center" wrapText="1" indent="1"/>
    </xf>
    <xf numFmtId="164" fontId="4" fillId="0" borderId="4" xfId="0" applyNumberFormat="1" applyFont="1" applyBorder="1" applyAlignment="1">
      <alignment horizontal="right" vertical="center" wrapText="1" indent="1"/>
    </xf>
    <xf numFmtId="164" fontId="3" fillId="0" borderId="7" xfId="0" applyNumberFormat="1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  <xf numFmtId="164" fontId="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>
      <alignment horizontal="left" vertical="center" wrapText="1" indent="1"/>
    </xf>
    <xf numFmtId="164" fontId="3" fillId="0" borderId="6" xfId="0" applyNumberFormat="1" applyFont="1" applyBorder="1" applyAlignment="1">
      <alignment horizontal="left" vertical="center" wrapText="1" indent="1"/>
    </xf>
    <xf numFmtId="164" fontId="3" fillId="0" borderId="6" xfId="0" applyNumberFormat="1" applyFont="1" applyBorder="1" applyAlignment="1">
      <alignment horizontal="right" vertical="center" wrapText="1" indent="1"/>
    </xf>
    <xf numFmtId="164" fontId="9" fillId="0" borderId="5" xfId="0" applyNumberFormat="1" applyFont="1" applyBorder="1" applyAlignment="1">
      <alignment horizontal="left" vertical="center" wrapText="1" indent="1"/>
    </xf>
    <xf numFmtId="164" fontId="9" fillId="0" borderId="6" xfId="0" applyNumberFormat="1" applyFont="1" applyBorder="1" applyAlignment="1" applyProtection="1">
      <alignment horizontal="left" vertical="center" wrapText="1" indent="1"/>
      <protection locked="0"/>
    </xf>
    <xf numFmtId="164" fontId="3" fillId="0" borderId="5" xfId="0" applyNumberFormat="1" applyFont="1" applyBorder="1" applyAlignment="1">
      <alignment horizontal="right" vertical="center" wrapText="1" indent="1"/>
    </xf>
    <xf numFmtId="164" fontId="7" fillId="0" borderId="6" xfId="0" applyNumberFormat="1" applyFont="1" applyBorder="1" applyAlignment="1">
      <alignment horizontal="left" vertical="center" wrapText="1" indent="2"/>
    </xf>
    <xf numFmtId="164" fontId="7" fillId="0" borderId="5" xfId="0" applyNumberFormat="1" applyFont="1" applyBorder="1" applyAlignment="1" applyProtection="1">
      <alignment horizontal="left" vertical="center" wrapText="1" indent="1"/>
      <protection locked="0"/>
    </xf>
    <xf numFmtId="164" fontId="7" fillId="0" borderId="5" xfId="0" applyNumberFormat="1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horizontal="left" vertical="center" wrapText="1" indent="2"/>
    </xf>
    <xf numFmtId="49" fontId="1" fillId="0" borderId="4" xfId="1" applyNumberFormat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 indent="1"/>
    </xf>
    <xf numFmtId="164" fontId="1" fillId="0" borderId="4" xfId="1" applyNumberFormat="1" applyFont="1" applyBorder="1" applyAlignment="1">
      <alignment horizontal="right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 indent="1"/>
    </xf>
    <xf numFmtId="164" fontId="14" fillId="0" borderId="5" xfId="1" applyNumberFormat="1" applyFont="1" applyBorder="1" applyAlignment="1" applyProtection="1">
      <alignment horizontal="right" vertical="center" wrapText="1"/>
      <protection locked="0"/>
    </xf>
    <xf numFmtId="49" fontId="14" fillId="0" borderId="6" xfId="1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 indent="1"/>
    </xf>
    <xf numFmtId="164" fontId="14" fillId="0" borderId="6" xfId="1" applyNumberFormat="1" applyFont="1" applyBorder="1" applyAlignment="1" applyProtection="1">
      <alignment horizontal="right" vertical="center" wrapText="1"/>
      <protection locked="0"/>
    </xf>
    <xf numFmtId="49" fontId="14" fillId="0" borderId="11" xfId="1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164" fontId="14" fillId="0" borderId="11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>
      <alignment horizontal="right" vertical="center" wrapText="1"/>
    </xf>
    <xf numFmtId="164" fontId="14" fillId="0" borderId="5" xfId="1" applyNumberFormat="1" applyFont="1" applyBorder="1" applyAlignment="1">
      <alignment horizontal="right" vertical="center" wrapText="1"/>
    </xf>
    <xf numFmtId="164" fontId="10" fillId="0" borderId="6" xfId="1" applyNumberFormat="1" applyBorder="1" applyAlignment="1" applyProtection="1">
      <alignment horizontal="right" vertical="center" wrapText="1"/>
      <protection locked="0"/>
    </xf>
    <xf numFmtId="164" fontId="10" fillId="0" borderId="11" xfId="1" applyNumberFormat="1" applyBorder="1" applyAlignment="1" applyProtection="1">
      <alignment horizontal="right" vertical="center" wrapText="1"/>
      <protection locked="0"/>
    </xf>
    <xf numFmtId="164" fontId="10" fillId="0" borderId="5" xfId="1" applyNumberFormat="1" applyBorder="1" applyAlignment="1" applyProtection="1">
      <alignment horizontal="right" vertical="center" wrapText="1"/>
      <protection locked="0"/>
    </xf>
    <xf numFmtId="49" fontId="16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164" fontId="1" fillId="0" borderId="4" xfId="1" applyNumberFormat="1" applyFont="1" applyBorder="1" applyAlignment="1" applyProtection="1">
      <alignment horizontal="right" vertical="center" wrapText="1"/>
      <protection locked="0"/>
    </xf>
    <xf numFmtId="49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 indent="1"/>
    </xf>
    <xf numFmtId="0" fontId="1" fillId="0" borderId="2" xfId="1" applyFont="1" applyBorder="1" applyAlignment="1">
      <alignment vertical="center" wrapText="1"/>
    </xf>
    <xf numFmtId="164" fontId="1" fillId="0" borderId="2" xfId="1" applyNumberFormat="1" applyFont="1" applyBorder="1" applyAlignment="1">
      <alignment horizontal="right" vertical="center" wrapText="1" indent="1"/>
    </xf>
    <xf numFmtId="49" fontId="14" fillId="0" borderId="9" xfId="1" applyNumberFormat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left" vertical="center" wrapText="1" indent="1"/>
    </xf>
    <xf numFmtId="164" fontId="14" fillId="0" borderId="9" xfId="1" applyNumberFormat="1" applyFont="1" applyBorder="1" applyAlignment="1" applyProtection="1">
      <alignment horizontal="right" vertical="center" wrapText="1" indent="1"/>
      <protection locked="0"/>
    </xf>
    <xf numFmtId="0" fontId="14" fillId="0" borderId="6" xfId="1" applyFont="1" applyBorder="1" applyAlignment="1">
      <alignment horizontal="left" vertical="center" wrapText="1" indent="1"/>
    </xf>
    <xf numFmtId="164" fontId="14" fillId="0" borderId="6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Border="1" applyAlignment="1" applyProtection="1">
      <alignment horizontal="right" vertical="center" wrapText="1" indent="1"/>
      <protection locked="0"/>
    </xf>
    <xf numFmtId="0" fontId="14" fillId="0" borderId="7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indent="6"/>
    </xf>
    <xf numFmtId="0" fontId="14" fillId="0" borderId="6" xfId="1" applyFont="1" applyBorder="1" applyAlignment="1">
      <alignment horizontal="left" vertical="center" wrapText="1" indent="6"/>
    </xf>
    <xf numFmtId="49" fontId="14" fillId="0" borderId="7" xfId="1" applyNumberFormat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left" vertical="center" wrapText="1" indent="6"/>
    </xf>
    <xf numFmtId="49" fontId="14" fillId="0" borderId="10" xfId="1" applyNumberFormat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left" vertical="center" wrapText="1" indent="6"/>
    </xf>
    <xf numFmtId="164" fontId="14" fillId="0" borderId="10" xfId="1" applyNumberFormat="1" applyFont="1" applyBorder="1" applyAlignment="1" applyProtection="1">
      <alignment horizontal="right" vertical="center" wrapText="1" indent="1"/>
      <protection locked="0"/>
    </xf>
    <xf numFmtId="0" fontId="1" fillId="0" borderId="4" xfId="1" applyFont="1" applyBorder="1" applyAlignment="1">
      <alignment vertical="center" wrapText="1"/>
    </xf>
    <xf numFmtId="164" fontId="1" fillId="0" borderId="4" xfId="1" applyNumberFormat="1" applyFont="1" applyBorder="1" applyAlignment="1">
      <alignment horizontal="right" vertical="center" wrapText="1" indent="1"/>
    </xf>
    <xf numFmtId="164" fontId="14" fillId="0" borderId="5" xfId="1" applyNumberFormat="1" applyFont="1" applyBorder="1" applyAlignment="1" applyProtection="1">
      <alignment horizontal="right" vertical="center" wrapText="1" indent="1"/>
      <protection locked="0"/>
    </xf>
    <xf numFmtId="0" fontId="14" fillId="0" borderId="11" xfId="1" applyFont="1" applyBorder="1" applyAlignment="1">
      <alignment horizontal="left" vertical="center" wrapText="1" indent="1"/>
    </xf>
    <xf numFmtId="0" fontId="14" fillId="0" borderId="5" xfId="1" applyFont="1" applyBorder="1" applyAlignment="1">
      <alignment horizontal="left" vertical="center" wrapText="1" indent="6"/>
    </xf>
    <xf numFmtId="0" fontId="2" fillId="0" borderId="4" xfId="1" applyFont="1" applyBorder="1" applyAlignment="1">
      <alignment horizontal="left" vertical="center" wrapText="1" indent="1"/>
    </xf>
    <xf numFmtId="0" fontId="14" fillId="0" borderId="5" xfId="1" applyFont="1" applyBorder="1" applyAlignment="1">
      <alignment horizontal="left" vertical="center" wrapText="1" indent="1"/>
    </xf>
    <xf numFmtId="164" fontId="2" fillId="0" borderId="4" xfId="1" applyNumberFormat="1" applyFont="1" applyBorder="1" applyAlignment="1">
      <alignment horizontal="right" vertical="center" wrapText="1" indent="1"/>
    </xf>
    <xf numFmtId="164" fontId="16" fillId="0" borderId="4" xfId="0" applyNumberFormat="1" applyFont="1" applyBorder="1" applyAlignment="1">
      <alignment horizontal="right" vertical="center" wrapText="1" indent="1"/>
    </xf>
    <xf numFmtId="164" fontId="16" fillId="0" borderId="4" xfId="0" quotePrefix="1" applyNumberFormat="1" applyFont="1" applyBorder="1" applyAlignment="1">
      <alignment horizontal="right" vertical="center" wrapText="1" inden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right" vertical="center" wrapText="1" indent="1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2" xfId="1" applyNumberFormat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left" vertical="center" wrapText="1" indent="1"/>
    </xf>
    <xf numFmtId="49" fontId="19" fillId="0" borderId="5" xfId="1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 indent="1"/>
    </xf>
    <xf numFmtId="49" fontId="19" fillId="0" borderId="6" xfId="1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 indent="1"/>
    </xf>
    <xf numFmtId="49" fontId="19" fillId="0" borderId="11" xfId="1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49" fontId="19" fillId="0" borderId="3" xfId="1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 indent="1"/>
    </xf>
    <xf numFmtId="49" fontId="20" fillId="0" borderId="4" xfId="0" applyNumberFormat="1" applyFont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 indent="1"/>
    </xf>
    <xf numFmtId="49" fontId="19" fillId="0" borderId="5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 indent="1"/>
    </xf>
    <xf numFmtId="0" fontId="20" fillId="0" borderId="2" xfId="1" applyFont="1" applyBorder="1" applyAlignment="1">
      <alignment vertical="center" wrapText="1"/>
    </xf>
    <xf numFmtId="49" fontId="19" fillId="0" borderId="9" xfId="1" applyNumberFormat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left" vertical="center" wrapText="1" indent="1"/>
    </xf>
    <xf numFmtId="0" fontId="19" fillId="0" borderId="6" xfId="1" applyFont="1" applyBorder="1" applyAlignment="1">
      <alignment horizontal="left" vertical="center" wrapText="1" indent="1"/>
    </xf>
    <xf numFmtId="0" fontId="19" fillId="0" borderId="7" xfId="1" applyFont="1" applyBorder="1" applyAlignment="1">
      <alignment horizontal="left" vertical="center" wrapText="1" indent="1"/>
    </xf>
    <xf numFmtId="0" fontId="19" fillId="0" borderId="6" xfId="1" applyFont="1" applyBorder="1" applyAlignment="1">
      <alignment horizontal="left" indent="6"/>
    </xf>
    <xf numFmtId="0" fontId="19" fillId="0" borderId="6" xfId="1" applyFont="1" applyBorder="1" applyAlignment="1">
      <alignment horizontal="left" vertical="center" wrapText="1" indent="6"/>
    </xf>
    <xf numFmtId="0" fontId="19" fillId="0" borderId="11" xfId="1" applyFont="1" applyBorder="1" applyAlignment="1">
      <alignment horizontal="left" vertical="center" wrapText="1" indent="6"/>
    </xf>
    <xf numFmtId="49" fontId="19" fillId="0" borderId="10" xfId="1" applyNumberFormat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left" vertical="center" wrapText="1" indent="6"/>
    </xf>
    <xf numFmtId="0" fontId="20" fillId="0" borderId="4" xfId="1" applyFont="1" applyBorder="1" applyAlignment="1">
      <alignment vertical="center" wrapText="1"/>
    </xf>
    <xf numFmtId="0" fontId="19" fillId="0" borderId="11" xfId="1" applyFont="1" applyBorder="1" applyAlignment="1">
      <alignment horizontal="left" vertical="center" wrapText="1" indent="1"/>
    </xf>
    <xf numFmtId="0" fontId="19" fillId="0" borderId="5" xfId="1" applyFont="1" applyBorder="1" applyAlignment="1">
      <alignment horizontal="left" vertical="center" wrapText="1" indent="6"/>
    </xf>
    <xf numFmtId="0" fontId="19" fillId="0" borderId="5" xfId="1" applyFont="1" applyBorder="1" applyAlignment="1">
      <alignment horizontal="left" vertical="center" wrapText="1" indent="1"/>
    </xf>
    <xf numFmtId="164" fontId="20" fillId="0" borderId="4" xfId="1" applyNumberFormat="1" applyFont="1" applyBorder="1" applyAlignment="1">
      <alignment horizontal="right" vertical="center" wrapText="1" indent="1"/>
    </xf>
    <xf numFmtId="49" fontId="20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 applyProtection="1">
      <alignment horizontal="right" vertical="center" wrapText="1" indent="1"/>
      <protection locked="0"/>
    </xf>
    <xf numFmtId="0" fontId="1" fillId="0" borderId="4" xfId="0" applyFont="1" applyBorder="1" applyAlignment="1">
      <alignment horizontal="center" vertical="center" wrapText="1"/>
    </xf>
    <xf numFmtId="0" fontId="24" fillId="0" borderId="2" xfId="1" applyFont="1" applyBorder="1" applyAlignment="1">
      <alignment vertical="center" wrapText="1"/>
    </xf>
    <xf numFmtId="164" fontId="24" fillId="0" borderId="2" xfId="1" applyNumberFormat="1" applyFont="1" applyBorder="1" applyAlignment="1">
      <alignment horizontal="right" vertical="center" wrapText="1" indent="1"/>
    </xf>
    <xf numFmtId="0" fontId="25" fillId="0" borderId="9" xfId="1" applyFont="1" applyBorder="1" applyAlignment="1">
      <alignment horizontal="left" vertical="center" wrapText="1" indent="1"/>
    </xf>
    <xf numFmtId="164" fontId="25" fillId="0" borderId="9" xfId="1" applyNumberFormat="1" applyFont="1" applyBorder="1" applyAlignment="1" applyProtection="1">
      <alignment horizontal="right" vertical="center" wrapText="1" indent="1"/>
      <protection locked="0"/>
    </xf>
    <xf numFmtId="0" fontId="25" fillId="0" borderId="6" xfId="1" applyFont="1" applyBorder="1" applyAlignment="1">
      <alignment horizontal="left" vertical="center" wrapText="1" indent="1"/>
    </xf>
    <xf numFmtId="164" fontId="25" fillId="0" borderId="6" xfId="1" applyNumberFormat="1" applyFont="1" applyBorder="1" applyAlignment="1" applyProtection="1">
      <alignment horizontal="right" vertical="center" wrapText="1" indent="1"/>
      <protection locked="0"/>
    </xf>
    <xf numFmtId="164" fontId="25" fillId="0" borderId="11" xfId="1" applyNumberFormat="1" applyFont="1" applyBorder="1" applyAlignment="1" applyProtection="1">
      <alignment horizontal="right" vertical="center" wrapText="1" indent="1"/>
      <protection locked="0"/>
    </xf>
    <xf numFmtId="0" fontId="25" fillId="0" borderId="7" xfId="1" applyFont="1" applyBorder="1" applyAlignment="1">
      <alignment horizontal="left" vertical="center" wrapText="1" indent="1"/>
    </xf>
    <xf numFmtId="0" fontId="25" fillId="0" borderId="6" xfId="1" applyFont="1" applyBorder="1" applyAlignment="1">
      <alignment horizontal="left" indent="4"/>
    </xf>
    <xf numFmtId="0" fontId="25" fillId="0" borderId="6" xfId="1" applyFont="1" applyBorder="1" applyAlignment="1">
      <alignment horizontal="left" vertical="center" wrapText="1" indent="4"/>
    </xf>
    <xf numFmtId="0" fontId="25" fillId="0" borderId="11" xfId="1" applyFont="1" applyBorder="1" applyAlignment="1">
      <alignment horizontal="left" vertical="center" wrapText="1" indent="4"/>
    </xf>
    <xf numFmtId="0" fontId="25" fillId="0" borderId="10" xfId="1" applyFont="1" applyBorder="1" applyAlignment="1">
      <alignment horizontal="left" vertical="center" wrapText="1" indent="4"/>
    </xf>
    <xf numFmtId="164" fontId="25" fillId="0" borderId="10" xfId="1" applyNumberFormat="1" applyFont="1" applyBorder="1" applyAlignment="1" applyProtection="1">
      <alignment horizontal="right" vertical="center" wrapText="1" indent="1"/>
      <protection locked="0"/>
    </xf>
    <xf numFmtId="0" fontId="24" fillId="0" borderId="4" xfId="1" applyFont="1" applyBorder="1" applyAlignment="1">
      <alignment vertical="center" wrapText="1"/>
    </xf>
    <xf numFmtId="164" fontId="24" fillId="0" borderId="4" xfId="1" applyNumberFormat="1" applyFont="1" applyBorder="1" applyAlignment="1">
      <alignment horizontal="right" vertical="center" wrapText="1" indent="1"/>
    </xf>
    <xf numFmtId="164" fontId="25" fillId="0" borderId="5" xfId="1" applyNumberFormat="1" applyFont="1" applyBorder="1" applyAlignment="1" applyProtection="1">
      <alignment horizontal="right" vertical="center" wrapText="1" indent="1"/>
      <protection locked="0"/>
    </xf>
    <xf numFmtId="0" fontId="25" fillId="0" borderId="11" xfId="1" applyFont="1" applyBorder="1" applyAlignment="1">
      <alignment horizontal="left" vertical="center" wrapText="1" indent="1"/>
    </xf>
    <xf numFmtId="0" fontId="25" fillId="0" borderId="5" xfId="1" applyFont="1" applyBorder="1" applyAlignment="1">
      <alignment horizontal="left" vertical="center" wrapText="1" indent="4"/>
    </xf>
    <xf numFmtId="0" fontId="28" fillId="0" borderId="4" xfId="1" applyFont="1" applyBorder="1" applyAlignment="1">
      <alignment horizontal="left" vertical="center" wrapText="1" indent="1"/>
    </xf>
    <xf numFmtId="0" fontId="25" fillId="0" borderId="5" xfId="1" applyFont="1" applyBorder="1" applyAlignment="1">
      <alignment horizontal="left" vertical="center" wrapText="1" indent="1"/>
    </xf>
    <xf numFmtId="164" fontId="28" fillId="0" borderId="4" xfId="1" applyNumberFormat="1" applyFont="1" applyBorder="1" applyAlignment="1">
      <alignment horizontal="right" vertical="center" wrapText="1" indent="1"/>
    </xf>
    <xf numFmtId="164" fontId="20" fillId="0" borderId="4" xfId="0" applyNumberFormat="1" applyFont="1" applyBorder="1" applyAlignment="1">
      <alignment horizontal="right" vertical="center" wrapText="1" indent="1"/>
    </xf>
    <xf numFmtId="164" fontId="20" fillId="0" borderId="4" xfId="0" quotePrefix="1" applyNumberFormat="1" applyFont="1" applyBorder="1" applyAlignment="1">
      <alignment horizontal="right" vertical="center" wrapText="1" indent="1"/>
    </xf>
    <xf numFmtId="49" fontId="2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 indent="1"/>
    </xf>
    <xf numFmtId="49" fontId="20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 indent="1"/>
    </xf>
    <xf numFmtId="0" fontId="24" fillId="0" borderId="4" xfId="1" applyFont="1" applyBorder="1" applyAlignment="1">
      <alignment horizontal="left" vertical="center" wrapText="1" indent="1"/>
    </xf>
    <xf numFmtId="0" fontId="19" fillId="0" borderId="5" xfId="0" applyFont="1" applyBorder="1" applyAlignment="1">
      <alignment horizontal="left" wrapText="1" indent="1"/>
    </xf>
    <xf numFmtId="0" fontId="19" fillId="0" borderId="6" xfId="0" applyFont="1" applyBorder="1" applyAlignment="1">
      <alignment horizontal="left" wrapText="1" indent="1"/>
    </xf>
    <xf numFmtId="164" fontId="27" fillId="2" borderId="6" xfId="1" applyNumberFormat="1" applyFont="1" applyFill="1" applyBorder="1" applyAlignment="1">
      <alignment horizontal="right" vertical="center" wrapText="1" indent="1"/>
    </xf>
    <xf numFmtId="0" fontId="19" fillId="0" borderId="11" xfId="0" applyFont="1" applyBorder="1" applyAlignment="1">
      <alignment horizontal="left" wrapText="1" indent="1"/>
    </xf>
    <xf numFmtId="164" fontId="25" fillId="3" borderId="11" xfId="1" applyNumberFormat="1" applyFont="1" applyFill="1" applyBorder="1" applyAlignment="1">
      <alignment horizontal="right" vertical="center" wrapText="1" indent="1"/>
    </xf>
    <xf numFmtId="164" fontId="25" fillId="0" borderId="5" xfId="1" applyNumberFormat="1" applyFont="1" applyBorder="1" applyAlignment="1">
      <alignment horizontal="right" vertical="center" wrapText="1" indent="1"/>
    </xf>
    <xf numFmtId="164" fontId="29" fillId="0" borderId="6" xfId="1" applyNumberFormat="1" applyFont="1" applyBorder="1" applyAlignment="1" applyProtection="1">
      <alignment horizontal="right" vertical="center" wrapText="1" indent="1"/>
      <protection locked="0"/>
    </xf>
    <xf numFmtId="164" fontId="29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29" fillId="0" borderId="5" xfId="1" applyNumberFormat="1" applyFont="1" applyBorder="1" applyAlignment="1" applyProtection="1">
      <alignment horizontal="right" vertical="center" wrapText="1" indent="1"/>
      <protection locked="0"/>
    </xf>
    <xf numFmtId="49" fontId="20" fillId="0" borderId="4" xfId="0" applyNumberFormat="1" applyFont="1" applyBorder="1" applyAlignment="1">
      <alignment horizontal="center" wrapText="1"/>
    </xf>
    <xf numFmtId="0" fontId="19" fillId="0" borderId="11" xfId="0" applyFont="1" applyBorder="1" applyAlignment="1">
      <alignment wrapText="1"/>
    </xf>
    <xf numFmtId="0" fontId="19" fillId="0" borderId="7" xfId="0" applyFont="1" applyBorder="1" applyAlignment="1">
      <alignment horizontal="left" wrapText="1" indent="1"/>
    </xf>
    <xf numFmtId="164" fontId="29" fillId="0" borderId="7" xfId="1" applyNumberFormat="1" applyFont="1" applyBorder="1" applyAlignment="1" applyProtection="1">
      <alignment horizontal="right" vertical="center" wrapText="1" indent="1"/>
      <protection locked="0"/>
    </xf>
    <xf numFmtId="49" fontId="19" fillId="0" borderId="5" xfId="0" applyNumberFormat="1" applyFont="1" applyBorder="1" applyAlignment="1">
      <alignment horizontal="center" wrapText="1"/>
    </xf>
    <xf numFmtId="49" fontId="19" fillId="0" borderId="6" xfId="0" applyNumberFormat="1" applyFont="1" applyBorder="1" applyAlignment="1">
      <alignment horizontal="center" wrapText="1"/>
    </xf>
    <xf numFmtId="49" fontId="19" fillId="0" borderId="11" xfId="0" applyNumberFormat="1" applyFont="1" applyBorder="1" applyAlignment="1">
      <alignment horizontal="center" wrapText="1"/>
    </xf>
    <xf numFmtId="164" fontId="24" fillId="0" borderId="4" xfId="1" applyNumberFormat="1" applyFont="1" applyBorder="1" applyAlignment="1" applyProtection="1">
      <alignment horizontal="right" vertical="center" wrapText="1" indent="1"/>
      <protection locked="0"/>
    </xf>
    <xf numFmtId="0" fontId="20" fillId="0" borderId="4" xfId="0" applyFont="1" applyBorder="1" applyAlignment="1">
      <alignment wrapText="1"/>
    </xf>
    <xf numFmtId="49" fontId="20" fillId="0" borderId="3" xfId="0" applyNumberFormat="1" applyFont="1" applyBorder="1" applyAlignment="1">
      <alignment horizontal="center" wrapText="1"/>
    </xf>
    <xf numFmtId="0" fontId="20" fillId="0" borderId="3" xfId="0" applyFont="1" applyBorder="1" applyAlignment="1">
      <alignment wrapText="1"/>
    </xf>
    <xf numFmtId="49" fontId="20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 indent="1"/>
    </xf>
    <xf numFmtId="49" fontId="20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4" fillId="4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11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1" fillId="0" borderId="1" xfId="1" applyNumberFormat="1" applyFont="1" applyBorder="1" applyAlignment="1">
      <alignment horizontal="left" vertical="center"/>
    </xf>
    <xf numFmtId="164" fontId="11" fillId="0" borderId="1" xfId="1" applyNumberFormat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0" fillId="0" borderId="0" xfId="1" applyFont="1" applyAlignment="1">
      <alignment horizontal="center"/>
    </xf>
    <xf numFmtId="164" fontId="21" fillId="0" borderId="1" xfId="1" applyNumberFormat="1" applyFont="1" applyBorder="1" applyAlignment="1">
      <alignment horizontal="left" vertical="center"/>
    </xf>
    <xf numFmtId="49" fontId="20" fillId="0" borderId="0" xfId="1" applyNumberFormat="1" applyFont="1" applyAlignment="1">
      <alignment horizontal="left" vertical="center" wrapText="1"/>
    </xf>
    <xf numFmtId="164" fontId="20" fillId="0" borderId="0" xfId="1" applyNumberFormat="1" applyFont="1" applyAlignment="1">
      <alignment horizontal="center" vertical="center"/>
    </xf>
    <xf numFmtId="164" fontId="21" fillId="0" borderId="1" xfId="1" applyNumberFormat="1" applyFont="1" applyBorder="1" applyAlignment="1">
      <alignment horizontal="left"/>
    </xf>
    <xf numFmtId="0" fontId="20" fillId="0" borderId="4" xfId="1" applyFont="1" applyBorder="1" applyAlignment="1">
      <alignment horizontal="left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E27"/>
  <sheetViews>
    <sheetView view="pageBreakPreview" topLeftCell="C1" zoomScale="96" zoomScaleNormal="96" zoomScaleSheetLayoutView="96" workbookViewId="0">
      <selection activeCell="C29" sqref="C29"/>
    </sheetView>
  </sheetViews>
  <sheetFormatPr defaultRowHeight="15" x14ac:dyDescent="0.25"/>
  <cols>
    <col min="1" max="1" width="5.85546875" style="8" customWidth="1"/>
    <col min="2" max="2" width="47.28515625" style="11" customWidth="1"/>
    <col min="3" max="3" width="14" style="8" customWidth="1"/>
    <col min="4" max="4" width="51.42578125" style="8" customWidth="1"/>
    <col min="5" max="5" width="14" style="8" customWidth="1"/>
    <col min="6" max="256" width="9.140625" style="8"/>
    <col min="257" max="257" width="5.85546875" style="8" customWidth="1"/>
    <col min="258" max="258" width="47.28515625" style="8" customWidth="1"/>
    <col min="259" max="259" width="14" style="8" customWidth="1"/>
    <col min="260" max="260" width="47.28515625" style="8" customWidth="1"/>
    <col min="261" max="261" width="14" style="8" customWidth="1"/>
    <col min="262" max="512" width="9.140625" style="8"/>
    <col min="513" max="513" width="5.85546875" style="8" customWidth="1"/>
    <col min="514" max="514" width="47.28515625" style="8" customWidth="1"/>
    <col min="515" max="515" width="14" style="8" customWidth="1"/>
    <col min="516" max="516" width="47.28515625" style="8" customWidth="1"/>
    <col min="517" max="517" width="14" style="8" customWidth="1"/>
    <col min="518" max="768" width="9.140625" style="8"/>
    <col min="769" max="769" width="5.85546875" style="8" customWidth="1"/>
    <col min="770" max="770" width="47.28515625" style="8" customWidth="1"/>
    <col min="771" max="771" width="14" style="8" customWidth="1"/>
    <col min="772" max="772" width="47.28515625" style="8" customWidth="1"/>
    <col min="773" max="773" width="14" style="8" customWidth="1"/>
    <col min="774" max="1024" width="9.140625" style="8"/>
    <col min="1025" max="1025" width="5.85546875" style="8" customWidth="1"/>
    <col min="1026" max="1026" width="47.28515625" style="8" customWidth="1"/>
    <col min="1027" max="1027" width="14" style="8" customWidth="1"/>
    <col min="1028" max="1028" width="47.28515625" style="8" customWidth="1"/>
    <col min="1029" max="1029" width="14" style="8" customWidth="1"/>
    <col min="1030" max="1280" width="9.140625" style="8"/>
    <col min="1281" max="1281" width="5.85546875" style="8" customWidth="1"/>
    <col min="1282" max="1282" width="47.28515625" style="8" customWidth="1"/>
    <col min="1283" max="1283" width="14" style="8" customWidth="1"/>
    <col min="1284" max="1284" width="47.28515625" style="8" customWidth="1"/>
    <col min="1285" max="1285" width="14" style="8" customWidth="1"/>
    <col min="1286" max="1536" width="9.140625" style="8"/>
    <col min="1537" max="1537" width="5.85546875" style="8" customWidth="1"/>
    <col min="1538" max="1538" width="47.28515625" style="8" customWidth="1"/>
    <col min="1539" max="1539" width="14" style="8" customWidth="1"/>
    <col min="1540" max="1540" width="47.28515625" style="8" customWidth="1"/>
    <col min="1541" max="1541" width="14" style="8" customWidth="1"/>
    <col min="1542" max="1792" width="9.140625" style="8"/>
    <col min="1793" max="1793" width="5.85546875" style="8" customWidth="1"/>
    <col min="1794" max="1794" width="47.28515625" style="8" customWidth="1"/>
    <col min="1795" max="1795" width="14" style="8" customWidth="1"/>
    <col min="1796" max="1796" width="47.28515625" style="8" customWidth="1"/>
    <col min="1797" max="1797" width="14" style="8" customWidth="1"/>
    <col min="1798" max="2048" width="9.140625" style="8"/>
    <col min="2049" max="2049" width="5.85546875" style="8" customWidth="1"/>
    <col min="2050" max="2050" width="47.28515625" style="8" customWidth="1"/>
    <col min="2051" max="2051" width="14" style="8" customWidth="1"/>
    <col min="2052" max="2052" width="47.28515625" style="8" customWidth="1"/>
    <col min="2053" max="2053" width="14" style="8" customWidth="1"/>
    <col min="2054" max="2304" width="9.140625" style="8"/>
    <col min="2305" max="2305" width="5.85546875" style="8" customWidth="1"/>
    <col min="2306" max="2306" width="47.28515625" style="8" customWidth="1"/>
    <col min="2307" max="2307" width="14" style="8" customWidth="1"/>
    <col min="2308" max="2308" width="47.28515625" style="8" customWidth="1"/>
    <col min="2309" max="2309" width="14" style="8" customWidth="1"/>
    <col min="2310" max="2560" width="9.140625" style="8"/>
    <col min="2561" max="2561" width="5.85546875" style="8" customWidth="1"/>
    <col min="2562" max="2562" width="47.28515625" style="8" customWidth="1"/>
    <col min="2563" max="2563" width="14" style="8" customWidth="1"/>
    <col min="2564" max="2564" width="47.28515625" style="8" customWidth="1"/>
    <col min="2565" max="2565" width="14" style="8" customWidth="1"/>
    <col min="2566" max="2816" width="9.140625" style="8"/>
    <col min="2817" max="2817" width="5.85546875" style="8" customWidth="1"/>
    <col min="2818" max="2818" width="47.28515625" style="8" customWidth="1"/>
    <col min="2819" max="2819" width="14" style="8" customWidth="1"/>
    <col min="2820" max="2820" width="47.28515625" style="8" customWidth="1"/>
    <col min="2821" max="2821" width="14" style="8" customWidth="1"/>
    <col min="2822" max="3072" width="9.140625" style="8"/>
    <col min="3073" max="3073" width="5.85546875" style="8" customWidth="1"/>
    <col min="3074" max="3074" width="47.28515625" style="8" customWidth="1"/>
    <col min="3075" max="3075" width="14" style="8" customWidth="1"/>
    <col min="3076" max="3076" width="47.28515625" style="8" customWidth="1"/>
    <col min="3077" max="3077" width="14" style="8" customWidth="1"/>
    <col min="3078" max="3328" width="9.140625" style="8"/>
    <col min="3329" max="3329" width="5.85546875" style="8" customWidth="1"/>
    <col min="3330" max="3330" width="47.28515625" style="8" customWidth="1"/>
    <col min="3331" max="3331" width="14" style="8" customWidth="1"/>
    <col min="3332" max="3332" width="47.28515625" style="8" customWidth="1"/>
    <col min="3333" max="3333" width="14" style="8" customWidth="1"/>
    <col min="3334" max="3584" width="9.140625" style="8"/>
    <col min="3585" max="3585" width="5.85546875" style="8" customWidth="1"/>
    <col min="3586" max="3586" width="47.28515625" style="8" customWidth="1"/>
    <col min="3587" max="3587" width="14" style="8" customWidth="1"/>
    <col min="3588" max="3588" width="47.28515625" style="8" customWidth="1"/>
    <col min="3589" max="3589" width="14" style="8" customWidth="1"/>
    <col min="3590" max="3840" width="9.140625" style="8"/>
    <col min="3841" max="3841" width="5.85546875" style="8" customWidth="1"/>
    <col min="3842" max="3842" width="47.28515625" style="8" customWidth="1"/>
    <col min="3843" max="3843" width="14" style="8" customWidth="1"/>
    <col min="3844" max="3844" width="47.28515625" style="8" customWidth="1"/>
    <col min="3845" max="3845" width="14" style="8" customWidth="1"/>
    <col min="3846" max="4096" width="9.140625" style="8"/>
    <col min="4097" max="4097" width="5.85546875" style="8" customWidth="1"/>
    <col min="4098" max="4098" width="47.28515625" style="8" customWidth="1"/>
    <col min="4099" max="4099" width="14" style="8" customWidth="1"/>
    <col min="4100" max="4100" width="47.28515625" style="8" customWidth="1"/>
    <col min="4101" max="4101" width="14" style="8" customWidth="1"/>
    <col min="4102" max="4352" width="9.140625" style="8"/>
    <col min="4353" max="4353" width="5.85546875" style="8" customWidth="1"/>
    <col min="4354" max="4354" width="47.28515625" style="8" customWidth="1"/>
    <col min="4355" max="4355" width="14" style="8" customWidth="1"/>
    <col min="4356" max="4356" width="47.28515625" style="8" customWidth="1"/>
    <col min="4357" max="4357" width="14" style="8" customWidth="1"/>
    <col min="4358" max="4608" width="9.140625" style="8"/>
    <col min="4609" max="4609" width="5.85546875" style="8" customWidth="1"/>
    <col min="4610" max="4610" width="47.28515625" style="8" customWidth="1"/>
    <col min="4611" max="4611" width="14" style="8" customWidth="1"/>
    <col min="4612" max="4612" width="47.28515625" style="8" customWidth="1"/>
    <col min="4613" max="4613" width="14" style="8" customWidth="1"/>
    <col min="4614" max="4864" width="9.140625" style="8"/>
    <col min="4865" max="4865" width="5.85546875" style="8" customWidth="1"/>
    <col min="4866" max="4866" width="47.28515625" style="8" customWidth="1"/>
    <col min="4867" max="4867" width="14" style="8" customWidth="1"/>
    <col min="4868" max="4868" width="47.28515625" style="8" customWidth="1"/>
    <col min="4869" max="4869" width="14" style="8" customWidth="1"/>
    <col min="4870" max="5120" width="9.140625" style="8"/>
    <col min="5121" max="5121" width="5.85546875" style="8" customWidth="1"/>
    <col min="5122" max="5122" width="47.28515625" style="8" customWidth="1"/>
    <col min="5123" max="5123" width="14" style="8" customWidth="1"/>
    <col min="5124" max="5124" width="47.28515625" style="8" customWidth="1"/>
    <col min="5125" max="5125" width="14" style="8" customWidth="1"/>
    <col min="5126" max="5376" width="9.140625" style="8"/>
    <col min="5377" max="5377" width="5.85546875" style="8" customWidth="1"/>
    <col min="5378" max="5378" width="47.28515625" style="8" customWidth="1"/>
    <col min="5379" max="5379" width="14" style="8" customWidth="1"/>
    <col min="5380" max="5380" width="47.28515625" style="8" customWidth="1"/>
    <col min="5381" max="5381" width="14" style="8" customWidth="1"/>
    <col min="5382" max="5632" width="9.140625" style="8"/>
    <col min="5633" max="5633" width="5.85546875" style="8" customWidth="1"/>
    <col min="5634" max="5634" width="47.28515625" style="8" customWidth="1"/>
    <col min="5635" max="5635" width="14" style="8" customWidth="1"/>
    <col min="5636" max="5636" width="47.28515625" style="8" customWidth="1"/>
    <col min="5637" max="5637" width="14" style="8" customWidth="1"/>
    <col min="5638" max="5888" width="9.140625" style="8"/>
    <col min="5889" max="5889" width="5.85546875" style="8" customWidth="1"/>
    <col min="5890" max="5890" width="47.28515625" style="8" customWidth="1"/>
    <col min="5891" max="5891" width="14" style="8" customWidth="1"/>
    <col min="5892" max="5892" width="47.28515625" style="8" customWidth="1"/>
    <col min="5893" max="5893" width="14" style="8" customWidth="1"/>
    <col min="5894" max="6144" width="9.140625" style="8"/>
    <col min="6145" max="6145" width="5.85546875" style="8" customWidth="1"/>
    <col min="6146" max="6146" width="47.28515625" style="8" customWidth="1"/>
    <col min="6147" max="6147" width="14" style="8" customWidth="1"/>
    <col min="6148" max="6148" width="47.28515625" style="8" customWidth="1"/>
    <col min="6149" max="6149" width="14" style="8" customWidth="1"/>
    <col min="6150" max="6400" width="9.140625" style="8"/>
    <col min="6401" max="6401" width="5.85546875" style="8" customWidth="1"/>
    <col min="6402" max="6402" width="47.28515625" style="8" customWidth="1"/>
    <col min="6403" max="6403" width="14" style="8" customWidth="1"/>
    <col min="6404" max="6404" width="47.28515625" style="8" customWidth="1"/>
    <col min="6405" max="6405" width="14" style="8" customWidth="1"/>
    <col min="6406" max="6656" width="9.140625" style="8"/>
    <col min="6657" max="6657" width="5.85546875" style="8" customWidth="1"/>
    <col min="6658" max="6658" width="47.28515625" style="8" customWidth="1"/>
    <col min="6659" max="6659" width="14" style="8" customWidth="1"/>
    <col min="6660" max="6660" width="47.28515625" style="8" customWidth="1"/>
    <col min="6661" max="6661" width="14" style="8" customWidth="1"/>
    <col min="6662" max="6912" width="9.140625" style="8"/>
    <col min="6913" max="6913" width="5.85546875" style="8" customWidth="1"/>
    <col min="6914" max="6914" width="47.28515625" style="8" customWidth="1"/>
    <col min="6915" max="6915" width="14" style="8" customWidth="1"/>
    <col min="6916" max="6916" width="47.28515625" style="8" customWidth="1"/>
    <col min="6917" max="6917" width="14" style="8" customWidth="1"/>
    <col min="6918" max="7168" width="9.140625" style="8"/>
    <col min="7169" max="7169" width="5.85546875" style="8" customWidth="1"/>
    <col min="7170" max="7170" width="47.28515625" style="8" customWidth="1"/>
    <col min="7171" max="7171" width="14" style="8" customWidth="1"/>
    <col min="7172" max="7172" width="47.28515625" style="8" customWidth="1"/>
    <col min="7173" max="7173" width="14" style="8" customWidth="1"/>
    <col min="7174" max="7424" width="9.140625" style="8"/>
    <col min="7425" max="7425" width="5.85546875" style="8" customWidth="1"/>
    <col min="7426" max="7426" width="47.28515625" style="8" customWidth="1"/>
    <col min="7427" max="7427" width="14" style="8" customWidth="1"/>
    <col min="7428" max="7428" width="47.28515625" style="8" customWidth="1"/>
    <col min="7429" max="7429" width="14" style="8" customWidth="1"/>
    <col min="7430" max="7680" width="9.140625" style="8"/>
    <col min="7681" max="7681" width="5.85546875" style="8" customWidth="1"/>
    <col min="7682" max="7682" width="47.28515625" style="8" customWidth="1"/>
    <col min="7683" max="7683" width="14" style="8" customWidth="1"/>
    <col min="7684" max="7684" width="47.28515625" style="8" customWidth="1"/>
    <col min="7685" max="7685" width="14" style="8" customWidth="1"/>
    <col min="7686" max="7936" width="9.140625" style="8"/>
    <col min="7937" max="7937" width="5.85546875" style="8" customWidth="1"/>
    <col min="7938" max="7938" width="47.28515625" style="8" customWidth="1"/>
    <col min="7939" max="7939" width="14" style="8" customWidth="1"/>
    <col min="7940" max="7940" width="47.28515625" style="8" customWidth="1"/>
    <col min="7941" max="7941" width="14" style="8" customWidth="1"/>
    <col min="7942" max="8192" width="9.140625" style="8"/>
    <col min="8193" max="8193" width="5.85546875" style="8" customWidth="1"/>
    <col min="8194" max="8194" width="47.28515625" style="8" customWidth="1"/>
    <col min="8195" max="8195" width="14" style="8" customWidth="1"/>
    <col min="8196" max="8196" width="47.28515625" style="8" customWidth="1"/>
    <col min="8197" max="8197" width="14" style="8" customWidth="1"/>
    <col min="8198" max="8448" width="9.140625" style="8"/>
    <col min="8449" max="8449" width="5.85546875" style="8" customWidth="1"/>
    <col min="8450" max="8450" width="47.28515625" style="8" customWidth="1"/>
    <col min="8451" max="8451" width="14" style="8" customWidth="1"/>
    <col min="8452" max="8452" width="47.28515625" style="8" customWidth="1"/>
    <col min="8453" max="8453" width="14" style="8" customWidth="1"/>
    <col min="8454" max="8704" width="9.140625" style="8"/>
    <col min="8705" max="8705" width="5.85546875" style="8" customWidth="1"/>
    <col min="8706" max="8706" width="47.28515625" style="8" customWidth="1"/>
    <col min="8707" max="8707" width="14" style="8" customWidth="1"/>
    <col min="8708" max="8708" width="47.28515625" style="8" customWidth="1"/>
    <col min="8709" max="8709" width="14" style="8" customWidth="1"/>
    <col min="8710" max="8960" width="9.140625" style="8"/>
    <col min="8961" max="8961" width="5.85546875" style="8" customWidth="1"/>
    <col min="8962" max="8962" width="47.28515625" style="8" customWidth="1"/>
    <col min="8963" max="8963" width="14" style="8" customWidth="1"/>
    <col min="8964" max="8964" width="47.28515625" style="8" customWidth="1"/>
    <col min="8965" max="8965" width="14" style="8" customWidth="1"/>
    <col min="8966" max="9216" width="9.140625" style="8"/>
    <col min="9217" max="9217" width="5.85546875" style="8" customWidth="1"/>
    <col min="9218" max="9218" width="47.28515625" style="8" customWidth="1"/>
    <col min="9219" max="9219" width="14" style="8" customWidth="1"/>
    <col min="9220" max="9220" width="47.28515625" style="8" customWidth="1"/>
    <col min="9221" max="9221" width="14" style="8" customWidth="1"/>
    <col min="9222" max="9472" width="9.140625" style="8"/>
    <col min="9473" max="9473" width="5.85546875" style="8" customWidth="1"/>
    <col min="9474" max="9474" width="47.28515625" style="8" customWidth="1"/>
    <col min="9475" max="9475" width="14" style="8" customWidth="1"/>
    <col min="9476" max="9476" width="47.28515625" style="8" customWidth="1"/>
    <col min="9477" max="9477" width="14" style="8" customWidth="1"/>
    <col min="9478" max="9728" width="9.140625" style="8"/>
    <col min="9729" max="9729" width="5.85546875" style="8" customWidth="1"/>
    <col min="9730" max="9730" width="47.28515625" style="8" customWidth="1"/>
    <col min="9731" max="9731" width="14" style="8" customWidth="1"/>
    <col min="9732" max="9732" width="47.28515625" style="8" customWidth="1"/>
    <col min="9733" max="9733" width="14" style="8" customWidth="1"/>
    <col min="9734" max="9984" width="9.140625" style="8"/>
    <col min="9985" max="9985" width="5.85546875" style="8" customWidth="1"/>
    <col min="9986" max="9986" width="47.28515625" style="8" customWidth="1"/>
    <col min="9987" max="9987" width="14" style="8" customWidth="1"/>
    <col min="9988" max="9988" width="47.28515625" style="8" customWidth="1"/>
    <col min="9989" max="9989" width="14" style="8" customWidth="1"/>
    <col min="9990" max="10240" width="9.140625" style="8"/>
    <col min="10241" max="10241" width="5.85546875" style="8" customWidth="1"/>
    <col min="10242" max="10242" width="47.28515625" style="8" customWidth="1"/>
    <col min="10243" max="10243" width="14" style="8" customWidth="1"/>
    <col min="10244" max="10244" width="47.28515625" style="8" customWidth="1"/>
    <col min="10245" max="10245" width="14" style="8" customWidth="1"/>
    <col min="10246" max="10496" width="9.140625" style="8"/>
    <col min="10497" max="10497" width="5.85546875" style="8" customWidth="1"/>
    <col min="10498" max="10498" width="47.28515625" style="8" customWidth="1"/>
    <col min="10499" max="10499" width="14" style="8" customWidth="1"/>
    <col min="10500" max="10500" width="47.28515625" style="8" customWidth="1"/>
    <col min="10501" max="10501" width="14" style="8" customWidth="1"/>
    <col min="10502" max="10752" width="9.140625" style="8"/>
    <col min="10753" max="10753" width="5.85546875" style="8" customWidth="1"/>
    <col min="10754" max="10754" width="47.28515625" style="8" customWidth="1"/>
    <col min="10755" max="10755" width="14" style="8" customWidth="1"/>
    <col min="10756" max="10756" width="47.28515625" style="8" customWidth="1"/>
    <col min="10757" max="10757" width="14" style="8" customWidth="1"/>
    <col min="10758" max="11008" width="9.140625" style="8"/>
    <col min="11009" max="11009" width="5.85546875" style="8" customWidth="1"/>
    <col min="11010" max="11010" width="47.28515625" style="8" customWidth="1"/>
    <col min="11011" max="11011" width="14" style="8" customWidth="1"/>
    <col min="11012" max="11012" width="47.28515625" style="8" customWidth="1"/>
    <col min="11013" max="11013" width="14" style="8" customWidth="1"/>
    <col min="11014" max="11264" width="9.140625" style="8"/>
    <col min="11265" max="11265" width="5.85546875" style="8" customWidth="1"/>
    <col min="11266" max="11266" width="47.28515625" style="8" customWidth="1"/>
    <col min="11267" max="11267" width="14" style="8" customWidth="1"/>
    <col min="11268" max="11268" width="47.28515625" style="8" customWidth="1"/>
    <col min="11269" max="11269" width="14" style="8" customWidth="1"/>
    <col min="11270" max="11520" width="9.140625" style="8"/>
    <col min="11521" max="11521" width="5.85546875" style="8" customWidth="1"/>
    <col min="11522" max="11522" width="47.28515625" style="8" customWidth="1"/>
    <col min="11523" max="11523" width="14" style="8" customWidth="1"/>
    <col min="11524" max="11524" width="47.28515625" style="8" customWidth="1"/>
    <col min="11525" max="11525" width="14" style="8" customWidth="1"/>
    <col min="11526" max="11776" width="9.140625" style="8"/>
    <col min="11777" max="11777" width="5.85546875" style="8" customWidth="1"/>
    <col min="11778" max="11778" width="47.28515625" style="8" customWidth="1"/>
    <col min="11779" max="11779" width="14" style="8" customWidth="1"/>
    <col min="11780" max="11780" width="47.28515625" style="8" customWidth="1"/>
    <col min="11781" max="11781" width="14" style="8" customWidth="1"/>
    <col min="11782" max="12032" width="9.140625" style="8"/>
    <col min="12033" max="12033" width="5.85546875" style="8" customWidth="1"/>
    <col min="12034" max="12034" width="47.28515625" style="8" customWidth="1"/>
    <col min="12035" max="12035" width="14" style="8" customWidth="1"/>
    <col min="12036" max="12036" width="47.28515625" style="8" customWidth="1"/>
    <col min="12037" max="12037" width="14" style="8" customWidth="1"/>
    <col min="12038" max="12288" width="9.140625" style="8"/>
    <col min="12289" max="12289" width="5.85546875" style="8" customWidth="1"/>
    <col min="12290" max="12290" width="47.28515625" style="8" customWidth="1"/>
    <col min="12291" max="12291" width="14" style="8" customWidth="1"/>
    <col min="12292" max="12292" width="47.28515625" style="8" customWidth="1"/>
    <col min="12293" max="12293" width="14" style="8" customWidth="1"/>
    <col min="12294" max="12544" width="9.140625" style="8"/>
    <col min="12545" max="12545" width="5.85546875" style="8" customWidth="1"/>
    <col min="12546" max="12546" width="47.28515625" style="8" customWidth="1"/>
    <col min="12547" max="12547" width="14" style="8" customWidth="1"/>
    <col min="12548" max="12548" width="47.28515625" style="8" customWidth="1"/>
    <col min="12549" max="12549" width="14" style="8" customWidth="1"/>
    <col min="12550" max="12800" width="9.140625" style="8"/>
    <col min="12801" max="12801" width="5.85546875" style="8" customWidth="1"/>
    <col min="12802" max="12802" width="47.28515625" style="8" customWidth="1"/>
    <col min="12803" max="12803" width="14" style="8" customWidth="1"/>
    <col min="12804" max="12804" width="47.28515625" style="8" customWidth="1"/>
    <col min="12805" max="12805" width="14" style="8" customWidth="1"/>
    <col min="12806" max="13056" width="9.140625" style="8"/>
    <col min="13057" max="13057" width="5.85546875" style="8" customWidth="1"/>
    <col min="13058" max="13058" width="47.28515625" style="8" customWidth="1"/>
    <col min="13059" max="13059" width="14" style="8" customWidth="1"/>
    <col min="13060" max="13060" width="47.28515625" style="8" customWidth="1"/>
    <col min="13061" max="13061" width="14" style="8" customWidth="1"/>
    <col min="13062" max="13312" width="9.140625" style="8"/>
    <col min="13313" max="13313" width="5.85546875" style="8" customWidth="1"/>
    <col min="13314" max="13314" width="47.28515625" style="8" customWidth="1"/>
    <col min="13315" max="13315" width="14" style="8" customWidth="1"/>
    <col min="13316" max="13316" width="47.28515625" style="8" customWidth="1"/>
    <col min="13317" max="13317" width="14" style="8" customWidth="1"/>
    <col min="13318" max="13568" width="9.140625" style="8"/>
    <col min="13569" max="13569" width="5.85546875" style="8" customWidth="1"/>
    <col min="13570" max="13570" width="47.28515625" style="8" customWidth="1"/>
    <col min="13571" max="13571" width="14" style="8" customWidth="1"/>
    <col min="13572" max="13572" width="47.28515625" style="8" customWidth="1"/>
    <col min="13573" max="13573" width="14" style="8" customWidth="1"/>
    <col min="13574" max="13824" width="9.140625" style="8"/>
    <col min="13825" max="13825" width="5.85546875" style="8" customWidth="1"/>
    <col min="13826" max="13826" width="47.28515625" style="8" customWidth="1"/>
    <col min="13827" max="13827" width="14" style="8" customWidth="1"/>
    <col min="13828" max="13828" width="47.28515625" style="8" customWidth="1"/>
    <col min="13829" max="13829" width="14" style="8" customWidth="1"/>
    <col min="13830" max="14080" width="9.140625" style="8"/>
    <col min="14081" max="14081" width="5.85546875" style="8" customWidth="1"/>
    <col min="14082" max="14082" width="47.28515625" style="8" customWidth="1"/>
    <col min="14083" max="14083" width="14" style="8" customWidth="1"/>
    <col min="14084" max="14084" width="47.28515625" style="8" customWidth="1"/>
    <col min="14085" max="14085" width="14" style="8" customWidth="1"/>
    <col min="14086" max="14336" width="9.140625" style="8"/>
    <col min="14337" max="14337" width="5.85546875" style="8" customWidth="1"/>
    <col min="14338" max="14338" width="47.28515625" style="8" customWidth="1"/>
    <col min="14339" max="14339" width="14" style="8" customWidth="1"/>
    <col min="14340" max="14340" width="47.28515625" style="8" customWidth="1"/>
    <col min="14341" max="14341" width="14" style="8" customWidth="1"/>
    <col min="14342" max="14592" width="9.140625" style="8"/>
    <col min="14593" max="14593" width="5.85546875" style="8" customWidth="1"/>
    <col min="14594" max="14594" width="47.28515625" style="8" customWidth="1"/>
    <col min="14595" max="14595" width="14" style="8" customWidth="1"/>
    <col min="14596" max="14596" width="47.28515625" style="8" customWidth="1"/>
    <col min="14597" max="14597" width="14" style="8" customWidth="1"/>
    <col min="14598" max="14848" width="9.140625" style="8"/>
    <col min="14849" max="14849" width="5.85546875" style="8" customWidth="1"/>
    <col min="14850" max="14850" width="47.28515625" style="8" customWidth="1"/>
    <col min="14851" max="14851" width="14" style="8" customWidth="1"/>
    <col min="14852" max="14852" width="47.28515625" style="8" customWidth="1"/>
    <col min="14853" max="14853" width="14" style="8" customWidth="1"/>
    <col min="14854" max="15104" width="9.140625" style="8"/>
    <col min="15105" max="15105" width="5.85546875" style="8" customWidth="1"/>
    <col min="15106" max="15106" width="47.28515625" style="8" customWidth="1"/>
    <col min="15107" max="15107" width="14" style="8" customWidth="1"/>
    <col min="15108" max="15108" width="47.28515625" style="8" customWidth="1"/>
    <col min="15109" max="15109" width="14" style="8" customWidth="1"/>
    <col min="15110" max="15360" width="9.140625" style="8"/>
    <col min="15361" max="15361" width="5.85546875" style="8" customWidth="1"/>
    <col min="15362" max="15362" width="47.28515625" style="8" customWidth="1"/>
    <col min="15363" max="15363" width="14" style="8" customWidth="1"/>
    <col min="15364" max="15364" width="47.28515625" style="8" customWidth="1"/>
    <col min="15365" max="15365" width="14" style="8" customWidth="1"/>
    <col min="15366" max="15616" width="9.140625" style="8"/>
    <col min="15617" max="15617" width="5.85546875" style="8" customWidth="1"/>
    <col min="15618" max="15618" width="47.28515625" style="8" customWidth="1"/>
    <col min="15619" max="15619" width="14" style="8" customWidth="1"/>
    <col min="15620" max="15620" width="47.28515625" style="8" customWidth="1"/>
    <col min="15621" max="15621" width="14" style="8" customWidth="1"/>
    <col min="15622" max="15872" width="9.140625" style="8"/>
    <col min="15873" max="15873" width="5.85546875" style="8" customWidth="1"/>
    <col min="15874" max="15874" width="47.28515625" style="8" customWidth="1"/>
    <col min="15875" max="15875" width="14" style="8" customWidth="1"/>
    <col min="15876" max="15876" width="47.28515625" style="8" customWidth="1"/>
    <col min="15877" max="15877" width="14" style="8" customWidth="1"/>
    <col min="15878" max="16128" width="9.140625" style="8"/>
    <col min="16129" max="16129" width="5.85546875" style="8" customWidth="1"/>
    <col min="16130" max="16130" width="47.28515625" style="8" customWidth="1"/>
    <col min="16131" max="16131" width="14" style="8" customWidth="1"/>
    <col min="16132" max="16132" width="47.28515625" style="8" customWidth="1"/>
    <col min="16133" max="16133" width="14" style="8" customWidth="1"/>
    <col min="16134" max="16384" width="9.140625" style="8"/>
  </cols>
  <sheetData>
    <row r="1" spans="1:5" ht="15.75" x14ac:dyDescent="0.25">
      <c r="A1" s="263" t="s">
        <v>0</v>
      </c>
      <c r="B1" s="263"/>
      <c r="C1" s="263"/>
      <c r="D1" s="263"/>
      <c r="E1" s="263"/>
    </row>
    <row r="2" spans="1:5" ht="15.75" x14ac:dyDescent="0.25">
      <c r="A2" s="264" t="s">
        <v>1</v>
      </c>
      <c r="B2" s="264"/>
      <c r="E2" s="1" t="s">
        <v>2</v>
      </c>
    </row>
    <row r="3" spans="1:5" ht="16.5" thickBot="1" x14ac:dyDescent="0.3">
      <c r="A3" s="6"/>
      <c r="B3" s="7"/>
      <c r="E3" s="1"/>
    </row>
    <row r="4" spans="1:5" ht="15.75" thickBot="1" x14ac:dyDescent="0.3">
      <c r="A4" s="265" t="s">
        <v>3</v>
      </c>
      <c r="B4" s="86" t="s">
        <v>4</v>
      </c>
      <c r="C4" s="86"/>
      <c r="D4" s="86" t="s">
        <v>5</v>
      </c>
      <c r="E4" s="86"/>
    </row>
    <row r="5" spans="1:5" s="9" customFormat="1" ht="26.25" thickBot="1" x14ac:dyDescent="0.3">
      <c r="A5" s="266"/>
      <c r="B5" s="2" t="s">
        <v>6</v>
      </c>
      <c r="C5" s="2" t="s">
        <v>362</v>
      </c>
      <c r="D5" s="2" t="s">
        <v>6</v>
      </c>
      <c r="E5" s="2" t="s">
        <v>362</v>
      </c>
    </row>
    <row r="6" spans="1:5" s="3" customFormat="1" ht="13.5" thickBot="1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</row>
    <row r="7" spans="1:5" x14ac:dyDescent="0.25">
      <c r="A7" s="4" t="s">
        <v>10</v>
      </c>
      <c r="B7" s="87" t="s">
        <v>11</v>
      </c>
      <c r="C7" s="88">
        <v>75459288</v>
      </c>
      <c r="D7" s="87" t="s">
        <v>12</v>
      </c>
      <c r="E7" s="88">
        <v>76562870</v>
      </c>
    </row>
    <row r="8" spans="1:5" x14ac:dyDescent="0.25">
      <c r="A8" s="5" t="s">
        <v>13</v>
      </c>
      <c r="B8" s="89" t="s">
        <v>14</v>
      </c>
      <c r="C8" s="90">
        <v>32976260</v>
      </c>
      <c r="D8" s="89" t="s">
        <v>15</v>
      </c>
      <c r="E8" s="90">
        <v>11536856</v>
      </c>
    </row>
    <row r="9" spans="1:5" x14ac:dyDescent="0.25">
      <c r="A9" s="5" t="s">
        <v>7</v>
      </c>
      <c r="B9" s="89" t="s">
        <v>16</v>
      </c>
      <c r="C9" s="90"/>
      <c r="D9" s="89" t="s">
        <v>17</v>
      </c>
      <c r="E9" s="90">
        <v>76282567</v>
      </c>
    </row>
    <row r="10" spans="1:5" x14ac:dyDescent="0.25">
      <c r="A10" s="5" t="s">
        <v>8</v>
      </c>
      <c r="B10" s="89" t="s">
        <v>18</v>
      </c>
      <c r="C10" s="90">
        <v>19930000</v>
      </c>
      <c r="D10" s="89" t="s">
        <v>19</v>
      </c>
      <c r="E10" s="90">
        <v>5525660</v>
      </c>
    </row>
    <row r="11" spans="1:5" x14ac:dyDescent="0.25">
      <c r="A11" s="5" t="s">
        <v>9</v>
      </c>
      <c r="B11" s="91" t="s">
        <v>20</v>
      </c>
      <c r="C11" s="90"/>
      <c r="D11" s="89" t="s">
        <v>21</v>
      </c>
      <c r="E11" s="90">
        <v>7543536</v>
      </c>
    </row>
    <row r="12" spans="1:5" x14ac:dyDescent="0.25">
      <c r="A12" s="5" t="s">
        <v>22</v>
      </c>
      <c r="B12" s="89" t="s">
        <v>23</v>
      </c>
      <c r="C12" s="90"/>
      <c r="D12" s="89" t="s">
        <v>24</v>
      </c>
      <c r="E12" s="90">
        <v>176581</v>
      </c>
    </row>
    <row r="13" spans="1:5" ht="15.75" thickBot="1" x14ac:dyDescent="0.3">
      <c r="A13" s="5" t="s">
        <v>25</v>
      </c>
      <c r="B13" s="89" t="s">
        <v>26</v>
      </c>
      <c r="C13" s="90">
        <v>9000000</v>
      </c>
      <c r="D13" s="92"/>
      <c r="E13" s="90"/>
    </row>
    <row r="14" spans="1:5" ht="15.75" thickBot="1" x14ac:dyDescent="0.3">
      <c r="A14" s="2" t="s">
        <v>27</v>
      </c>
      <c r="B14" s="93" t="s">
        <v>28</v>
      </c>
      <c r="C14" s="94">
        <f>SUM(C7+C8+C10+C11+C13)</f>
        <v>137365548</v>
      </c>
      <c r="D14" s="93" t="s">
        <v>29</v>
      </c>
      <c r="E14" s="94">
        <f>SUM(E7:E13)</f>
        <v>177628070</v>
      </c>
    </row>
    <row r="15" spans="1:5" x14ac:dyDescent="0.25">
      <c r="A15" s="10" t="s">
        <v>30</v>
      </c>
      <c r="B15" s="95" t="s">
        <v>31</v>
      </c>
      <c r="C15" s="96">
        <f>SUM(C16:C19)</f>
        <v>88856778</v>
      </c>
      <c r="D15" s="89" t="s">
        <v>32</v>
      </c>
      <c r="E15" s="97"/>
    </row>
    <row r="16" spans="1:5" x14ac:dyDescent="0.25">
      <c r="A16" s="10" t="s">
        <v>33</v>
      </c>
      <c r="B16" s="89" t="s">
        <v>34</v>
      </c>
      <c r="C16" s="90">
        <v>43280893</v>
      </c>
      <c r="D16" s="89" t="s">
        <v>35</v>
      </c>
      <c r="E16" s="90"/>
    </row>
    <row r="17" spans="1:5" x14ac:dyDescent="0.25">
      <c r="A17" s="10" t="s">
        <v>36</v>
      </c>
      <c r="B17" s="89" t="s">
        <v>37</v>
      </c>
      <c r="C17" s="90"/>
      <c r="D17" s="89" t="s">
        <v>38</v>
      </c>
      <c r="E17" s="90"/>
    </row>
    <row r="18" spans="1:5" x14ac:dyDescent="0.25">
      <c r="A18" s="10" t="s">
        <v>39</v>
      </c>
      <c r="B18" s="89" t="s">
        <v>40</v>
      </c>
      <c r="C18" s="90"/>
      <c r="D18" s="89" t="s">
        <v>41</v>
      </c>
      <c r="E18" s="90"/>
    </row>
    <row r="19" spans="1:5" ht="16.5" customHeight="1" x14ac:dyDescent="0.25">
      <c r="A19" s="10" t="s">
        <v>42</v>
      </c>
      <c r="B19" s="98" t="s">
        <v>43</v>
      </c>
      <c r="C19" s="90">
        <v>45575885</v>
      </c>
      <c r="D19" s="91" t="s">
        <v>44</v>
      </c>
      <c r="E19" s="90"/>
    </row>
    <row r="20" spans="1:5" x14ac:dyDescent="0.25">
      <c r="A20" s="10" t="s">
        <v>45</v>
      </c>
      <c r="B20" s="99" t="s">
        <v>46</v>
      </c>
      <c r="C20" s="100">
        <f>SUM(C21:C22)</f>
        <v>0</v>
      </c>
      <c r="D20" s="89" t="s">
        <v>47</v>
      </c>
      <c r="E20" s="90"/>
    </row>
    <row r="21" spans="1:5" x14ac:dyDescent="0.25">
      <c r="A21" s="10" t="s">
        <v>48</v>
      </c>
      <c r="B21" s="91" t="s">
        <v>49</v>
      </c>
      <c r="C21" s="97"/>
      <c r="D21" s="101" t="s">
        <v>50</v>
      </c>
      <c r="E21" s="97">
        <v>3018371</v>
      </c>
    </row>
    <row r="22" spans="1:5" ht="15.75" thickBot="1" x14ac:dyDescent="0.3">
      <c r="A22" s="10" t="s">
        <v>51</v>
      </c>
      <c r="B22" s="89" t="s">
        <v>52</v>
      </c>
      <c r="C22" s="90"/>
      <c r="D22" s="102" t="s">
        <v>53</v>
      </c>
      <c r="E22" s="90">
        <v>45575885</v>
      </c>
    </row>
    <row r="23" spans="1:5" ht="22.5" customHeight="1" thickBot="1" x14ac:dyDescent="0.3">
      <c r="A23" s="2" t="s">
        <v>54</v>
      </c>
      <c r="B23" s="93" t="s">
        <v>55</v>
      </c>
      <c r="C23" s="94">
        <f>SUM(C15,C20)</f>
        <v>88856778</v>
      </c>
      <c r="D23" s="93" t="s">
        <v>56</v>
      </c>
      <c r="E23" s="94">
        <f>SUM(E15:E22)</f>
        <v>48594256</v>
      </c>
    </row>
    <row r="24" spans="1:5" ht="15.75" thickBot="1" x14ac:dyDescent="0.3">
      <c r="A24" s="2" t="s">
        <v>57</v>
      </c>
      <c r="B24" s="93" t="s">
        <v>58</v>
      </c>
      <c r="C24" s="94">
        <f>SUM(C14,C23)</f>
        <v>226222326</v>
      </c>
      <c r="D24" s="93" t="s">
        <v>59</v>
      </c>
      <c r="E24" s="94">
        <f>SUM(E14,E23)</f>
        <v>226222326</v>
      </c>
    </row>
    <row r="25" spans="1:5" ht="15.75" thickBot="1" x14ac:dyDescent="0.3">
      <c r="A25" s="2" t="s">
        <v>60</v>
      </c>
      <c r="B25" s="93" t="s">
        <v>61</v>
      </c>
      <c r="C25" s="94"/>
      <c r="D25" s="93" t="s">
        <v>62</v>
      </c>
      <c r="E25" s="94"/>
    </row>
    <row r="26" spans="1:5" ht="15.75" thickBot="1" x14ac:dyDescent="0.3">
      <c r="A26" s="2" t="s">
        <v>63</v>
      </c>
      <c r="B26" s="93" t="s">
        <v>64</v>
      </c>
      <c r="C26" s="94"/>
      <c r="D26" s="93" t="s">
        <v>65</v>
      </c>
      <c r="E26" s="94"/>
    </row>
    <row r="27" spans="1:5" ht="18.75" x14ac:dyDescent="0.25">
      <c r="B27" s="267"/>
      <c r="C27" s="267"/>
      <c r="D27" s="267"/>
    </row>
  </sheetData>
  <mergeCells count="4">
    <mergeCell ref="A1:E1"/>
    <mergeCell ref="A2:B2"/>
    <mergeCell ref="A4:A5"/>
    <mergeCell ref="B27:D27"/>
  </mergeCells>
  <printOptions horizontalCentered="1"/>
  <pageMargins left="0.70866141732283472" right="0.6692913385826772" top="1.3385826771653544" bottom="0.74803149606299213" header="0.70866141732283472" footer="0.31496062992125984"/>
  <pageSetup paperSize="9" scale="85" orientation="landscape" r:id="rId1"/>
  <headerFooter>
    <oddHeader>&amp;C&amp;"Times New Roman,Félkövér"&amp;14Összesített&amp;R&amp;"Times New Roman,Félkövér dőlt"1.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F29"/>
  <sheetViews>
    <sheetView zoomScaleNormal="100" workbookViewId="0">
      <selection activeCell="B32" sqref="B32"/>
    </sheetView>
  </sheetViews>
  <sheetFormatPr defaultRowHeight="15" x14ac:dyDescent="0.25"/>
  <cols>
    <col min="1" max="1" width="5.85546875" style="8" customWidth="1"/>
    <col min="2" max="2" width="50.42578125" style="11" customWidth="1"/>
    <col min="3" max="3" width="12.7109375" style="8" customWidth="1"/>
    <col min="4" max="4" width="51.85546875" style="8" customWidth="1"/>
    <col min="5" max="5" width="14" style="8" customWidth="1"/>
    <col min="6" max="6" width="4.140625" style="8" customWidth="1"/>
    <col min="7" max="256" width="9.140625" style="8"/>
    <col min="257" max="257" width="5.85546875" style="8" customWidth="1"/>
    <col min="258" max="258" width="50.42578125" style="8" customWidth="1"/>
    <col min="259" max="259" width="12.7109375" style="8" customWidth="1"/>
    <col min="260" max="260" width="51.85546875" style="8" customWidth="1"/>
    <col min="261" max="261" width="14" style="8" customWidth="1"/>
    <col min="262" max="262" width="4.140625" style="8" customWidth="1"/>
    <col min="263" max="512" width="9.140625" style="8"/>
    <col min="513" max="513" width="5.85546875" style="8" customWidth="1"/>
    <col min="514" max="514" width="50.42578125" style="8" customWidth="1"/>
    <col min="515" max="515" width="12.7109375" style="8" customWidth="1"/>
    <col min="516" max="516" width="51.85546875" style="8" customWidth="1"/>
    <col min="517" max="517" width="14" style="8" customWidth="1"/>
    <col min="518" max="518" width="4.140625" style="8" customWidth="1"/>
    <col min="519" max="768" width="9.140625" style="8"/>
    <col min="769" max="769" width="5.85546875" style="8" customWidth="1"/>
    <col min="770" max="770" width="50.42578125" style="8" customWidth="1"/>
    <col min="771" max="771" width="12.7109375" style="8" customWidth="1"/>
    <col min="772" max="772" width="51.85546875" style="8" customWidth="1"/>
    <col min="773" max="773" width="14" style="8" customWidth="1"/>
    <col min="774" max="774" width="4.140625" style="8" customWidth="1"/>
    <col min="775" max="1024" width="9.140625" style="8"/>
    <col min="1025" max="1025" width="5.85546875" style="8" customWidth="1"/>
    <col min="1026" max="1026" width="50.42578125" style="8" customWidth="1"/>
    <col min="1027" max="1027" width="12.7109375" style="8" customWidth="1"/>
    <col min="1028" max="1028" width="51.85546875" style="8" customWidth="1"/>
    <col min="1029" max="1029" width="14" style="8" customWidth="1"/>
    <col min="1030" max="1030" width="4.140625" style="8" customWidth="1"/>
    <col min="1031" max="1280" width="9.140625" style="8"/>
    <col min="1281" max="1281" width="5.85546875" style="8" customWidth="1"/>
    <col min="1282" max="1282" width="50.42578125" style="8" customWidth="1"/>
    <col min="1283" max="1283" width="12.7109375" style="8" customWidth="1"/>
    <col min="1284" max="1284" width="51.85546875" style="8" customWidth="1"/>
    <col min="1285" max="1285" width="14" style="8" customWidth="1"/>
    <col min="1286" max="1286" width="4.140625" style="8" customWidth="1"/>
    <col min="1287" max="1536" width="9.140625" style="8"/>
    <col min="1537" max="1537" width="5.85546875" style="8" customWidth="1"/>
    <col min="1538" max="1538" width="50.42578125" style="8" customWidth="1"/>
    <col min="1539" max="1539" width="12.7109375" style="8" customWidth="1"/>
    <col min="1540" max="1540" width="51.85546875" style="8" customWidth="1"/>
    <col min="1541" max="1541" width="14" style="8" customWidth="1"/>
    <col min="1542" max="1542" width="4.140625" style="8" customWidth="1"/>
    <col min="1543" max="1792" width="9.140625" style="8"/>
    <col min="1793" max="1793" width="5.85546875" style="8" customWidth="1"/>
    <col min="1794" max="1794" width="50.42578125" style="8" customWidth="1"/>
    <col min="1795" max="1795" width="12.7109375" style="8" customWidth="1"/>
    <col min="1796" max="1796" width="51.85546875" style="8" customWidth="1"/>
    <col min="1797" max="1797" width="14" style="8" customWidth="1"/>
    <col min="1798" max="1798" width="4.140625" style="8" customWidth="1"/>
    <col min="1799" max="2048" width="9.140625" style="8"/>
    <col min="2049" max="2049" width="5.85546875" style="8" customWidth="1"/>
    <col min="2050" max="2050" width="50.42578125" style="8" customWidth="1"/>
    <col min="2051" max="2051" width="12.7109375" style="8" customWidth="1"/>
    <col min="2052" max="2052" width="51.85546875" style="8" customWidth="1"/>
    <col min="2053" max="2053" width="14" style="8" customWidth="1"/>
    <col min="2054" max="2054" width="4.140625" style="8" customWidth="1"/>
    <col min="2055" max="2304" width="9.140625" style="8"/>
    <col min="2305" max="2305" width="5.85546875" style="8" customWidth="1"/>
    <col min="2306" max="2306" width="50.42578125" style="8" customWidth="1"/>
    <col min="2307" max="2307" width="12.7109375" style="8" customWidth="1"/>
    <col min="2308" max="2308" width="51.85546875" style="8" customWidth="1"/>
    <col min="2309" max="2309" width="14" style="8" customWidth="1"/>
    <col min="2310" max="2310" width="4.140625" style="8" customWidth="1"/>
    <col min="2311" max="2560" width="9.140625" style="8"/>
    <col min="2561" max="2561" width="5.85546875" style="8" customWidth="1"/>
    <col min="2562" max="2562" width="50.42578125" style="8" customWidth="1"/>
    <col min="2563" max="2563" width="12.7109375" style="8" customWidth="1"/>
    <col min="2564" max="2564" width="51.85546875" style="8" customWidth="1"/>
    <col min="2565" max="2565" width="14" style="8" customWidth="1"/>
    <col min="2566" max="2566" width="4.140625" style="8" customWidth="1"/>
    <col min="2567" max="2816" width="9.140625" style="8"/>
    <col min="2817" max="2817" width="5.85546875" style="8" customWidth="1"/>
    <col min="2818" max="2818" width="50.42578125" style="8" customWidth="1"/>
    <col min="2819" max="2819" width="12.7109375" style="8" customWidth="1"/>
    <col min="2820" max="2820" width="51.85546875" style="8" customWidth="1"/>
    <col min="2821" max="2821" width="14" style="8" customWidth="1"/>
    <col min="2822" max="2822" width="4.140625" style="8" customWidth="1"/>
    <col min="2823" max="3072" width="9.140625" style="8"/>
    <col min="3073" max="3073" width="5.85546875" style="8" customWidth="1"/>
    <col min="3074" max="3074" width="50.42578125" style="8" customWidth="1"/>
    <col min="3075" max="3075" width="12.7109375" style="8" customWidth="1"/>
    <col min="3076" max="3076" width="51.85546875" style="8" customWidth="1"/>
    <col min="3077" max="3077" width="14" style="8" customWidth="1"/>
    <col min="3078" max="3078" width="4.140625" style="8" customWidth="1"/>
    <col min="3079" max="3328" width="9.140625" style="8"/>
    <col min="3329" max="3329" width="5.85546875" style="8" customWidth="1"/>
    <col min="3330" max="3330" width="50.42578125" style="8" customWidth="1"/>
    <col min="3331" max="3331" width="12.7109375" style="8" customWidth="1"/>
    <col min="3332" max="3332" width="51.85546875" style="8" customWidth="1"/>
    <col min="3333" max="3333" width="14" style="8" customWidth="1"/>
    <col min="3334" max="3334" width="4.140625" style="8" customWidth="1"/>
    <col min="3335" max="3584" width="9.140625" style="8"/>
    <col min="3585" max="3585" width="5.85546875" style="8" customWidth="1"/>
    <col min="3586" max="3586" width="50.42578125" style="8" customWidth="1"/>
    <col min="3587" max="3587" width="12.7109375" style="8" customWidth="1"/>
    <col min="3588" max="3588" width="51.85546875" style="8" customWidth="1"/>
    <col min="3589" max="3589" width="14" style="8" customWidth="1"/>
    <col min="3590" max="3590" width="4.140625" style="8" customWidth="1"/>
    <col min="3591" max="3840" width="9.140625" style="8"/>
    <col min="3841" max="3841" width="5.85546875" style="8" customWidth="1"/>
    <col min="3842" max="3842" width="50.42578125" style="8" customWidth="1"/>
    <col min="3843" max="3843" width="12.7109375" style="8" customWidth="1"/>
    <col min="3844" max="3844" width="51.85546875" style="8" customWidth="1"/>
    <col min="3845" max="3845" width="14" style="8" customWidth="1"/>
    <col min="3846" max="3846" width="4.140625" style="8" customWidth="1"/>
    <col min="3847" max="4096" width="9.140625" style="8"/>
    <col min="4097" max="4097" width="5.85546875" style="8" customWidth="1"/>
    <col min="4098" max="4098" width="50.42578125" style="8" customWidth="1"/>
    <col min="4099" max="4099" width="12.7109375" style="8" customWidth="1"/>
    <col min="4100" max="4100" width="51.85546875" style="8" customWidth="1"/>
    <col min="4101" max="4101" width="14" style="8" customWidth="1"/>
    <col min="4102" max="4102" width="4.140625" style="8" customWidth="1"/>
    <col min="4103" max="4352" width="9.140625" style="8"/>
    <col min="4353" max="4353" width="5.85546875" style="8" customWidth="1"/>
    <col min="4354" max="4354" width="50.42578125" style="8" customWidth="1"/>
    <col min="4355" max="4355" width="12.7109375" style="8" customWidth="1"/>
    <col min="4356" max="4356" width="51.85546875" style="8" customWidth="1"/>
    <col min="4357" max="4357" width="14" style="8" customWidth="1"/>
    <col min="4358" max="4358" width="4.140625" style="8" customWidth="1"/>
    <col min="4359" max="4608" width="9.140625" style="8"/>
    <col min="4609" max="4609" width="5.85546875" style="8" customWidth="1"/>
    <col min="4610" max="4610" width="50.42578125" style="8" customWidth="1"/>
    <col min="4611" max="4611" width="12.7109375" style="8" customWidth="1"/>
    <col min="4612" max="4612" width="51.85546875" style="8" customWidth="1"/>
    <col min="4613" max="4613" width="14" style="8" customWidth="1"/>
    <col min="4614" max="4614" width="4.140625" style="8" customWidth="1"/>
    <col min="4615" max="4864" width="9.140625" style="8"/>
    <col min="4865" max="4865" width="5.85546875" style="8" customWidth="1"/>
    <col min="4866" max="4866" width="50.42578125" style="8" customWidth="1"/>
    <col min="4867" max="4867" width="12.7109375" style="8" customWidth="1"/>
    <col min="4868" max="4868" width="51.85546875" style="8" customWidth="1"/>
    <col min="4869" max="4869" width="14" style="8" customWidth="1"/>
    <col min="4870" max="4870" width="4.140625" style="8" customWidth="1"/>
    <col min="4871" max="5120" width="9.140625" style="8"/>
    <col min="5121" max="5121" width="5.85546875" style="8" customWidth="1"/>
    <col min="5122" max="5122" width="50.42578125" style="8" customWidth="1"/>
    <col min="5123" max="5123" width="12.7109375" style="8" customWidth="1"/>
    <col min="5124" max="5124" width="51.85546875" style="8" customWidth="1"/>
    <col min="5125" max="5125" width="14" style="8" customWidth="1"/>
    <col min="5126" max="5126" width="4.140625" style="8" customWidth="1"/>
    <col min="5127" max="5376" width="9.140625" style="8"/>
    <col min="5377" max="5377" width="5.85546875" style="8" customWidth="1"/>
    <col min="5378" max="5378" width="50.42578125" style="8" customWidth="1"/>
    <col min="5379" max="5379" width="12.7109375" style="8" customWidth="1"/>
    <col min="5380" max="5380" width="51.85546875" style="8" customWidth="1"/>
    <col min="5381" max="5381" width="14" style="8" customWidth="1"/>
    <col min="5382" max="5382" width="4.140625" style="8" customWidth="1"/>
    <col min="5383" max="5632" width="9.140625" style="8"/>
    <col min="5633" max="5633" width="5.85546875" style="8" customWidth="1"/>
    <col min="5634" max="5634" width="50.42578125" style="8" customWidth="1"/>
    <col min="5635" max="5635" width="12.7109375" style="8" customWidth="1"/>
    <col min="5636" max="5636" width="51.85546875" style="8" customWidth="1"/>
    <col min="5637" max="5637" width="14" style="8" customWidth="1"/>
    <col min="5638" max="5638" width="4.140625" style="8" customWidth="1"/>
    <col min="5639" max="5888" width="9.140625" style="8"/>
    <col min="5889" max="5889" width="5.85546875" style="8" customWidth="1"/>
    <col min="5890" max="5890" width="50.42578125" style="8" customWidth="1"/>
    <col min="5891" max="5891" width="12.7109375" style="8" customWidth="1"/>
    <col min="5892" max="5892" width="51.85546875" style="8" customWidth="1"/>
    <col min="5893" max="5893" width="14" style="8" customWidth="1"/>
    <col min="5894" max="5894" width="4.140625" style="8" customWidth="1"/>
    <col min="5895" max="6144" width="9.140625" style="8"/>
    <col min="6145" max="6145" width="5.85546875" style="8" customWidth="1"/>
    <col min="6146" max="6146" width="50.42578125" style="8" customWidth="1"/>
    <col min="6147" max="6147" width="12.7109375" style="8" customWidth="1"/>
    <col min="6148" max="6148" width="51.85546875" style="8" customWidth="1"/>
    <col min="6149" max="6149" width="14" style="8" customWidth="1"/>
    <col min="6150" max="6150" width="4.140625" style="8" customWidth="1"/>
    <col min="6151" max="6400" width="9.140625" style="8"/>
    <col min="6401" max="6401" width="5.85546875" style="8" customWidth="1"/>
    <col min="6402" max="6402" width="50.42578125" style="8" customWidth="1"/>
    <col min="6403" max="6403" width="12.7109375" style="8" customWidth="1"/>
    <col min="6404" max="6404" width="51.85546875" style="8" customWidth="1"/>
    <col min="6405" max="6405" width="14" style="8" customWidth="1"/>
    <col min="6406" max="6406" width="4.140625" style="8" customWidth="1"/>
    <col min="6407" max="6656" width="9.140625" style="8"/>
    <col min="6657" max="6657" width="5.85546875" style="8" customWidth="1"/>
    <col min="6658" max="6658" width="50.42578125" style="8" customWidth="1"/>
    <col min="6659" max="6659" width="12.7109375" style="8" customWidth="1"/>
    <col min="6660" max="6660" width="51.85546875" style="8" customWidth="1"/>
    <col min="6661" max="6661" width="14" style="8" customWidth="1"/>
    <col min="6662" max="6662" width="4.140625" style="8" customWidth="1"/>
    <col min="6663" max="6912" width="9.140625" style="8"/>
    <col min="6913" max="6913" width="5.85546875" style="8" customWidth="1"/>
    <col min="6914" max="6914" width="50.42578125" style="8" customWidth="1"/>
    <col min="6915" max="6915" width="12.7109375" style="8" customWidth="1"/>
    <col min="6916" max="6916" width="51.85546875" style="8" customWidth="1"/>
    <col min="6917" max="6917" width="14" style="8" customWidth="1"/>
    <col min="6918" max="6918" width="4.140625" style="8" customWidth="1"/>
    <col min="6919" max="7168" width="9.140625" style="8"/>
    <col min="7169" max="7169" width="5.85546875" style="8" customWidth="1"/>
    <col min="7170" max="7170" width="50.42578125" style="8" customWidth="1"/>
    <col min="7171" max="7171" width="12.7109375" style="8" customWidth="1"/>
    <col min="7172" max="7172" width="51.85546875" style="8" customWidth="1"/>
    <col min="7173" max="7173" width="14" style="8" customWidth="1"/>
    <col min="7174" max="7174" width="4.140625" style="8" customWidth="1"/>
    <col min="7175" max="7424" width="9.140625" style="8"/>
    <col min="7425" max="7425" width="5.85546875" style="8" customWidth="1"/>
    <col min="7426" max="7426" width="50.42578125" style="8" customWidth="1"/>
    <col min="7427" max="7427" width="12.7109375" style="8" customWidth="1"/>
    <col min="7428" max="7428" width="51.85546875" style="8" customWidth="1"/>
    <col min="7429" max="7429" width="14" style="8" customWidth="1"/>
    <col min="7430" max="7430" width="4.140625" style="8" customWidth="1"/>
    <col min="7431" max="7680" width="9.140625" style="8"/>
    <col min="7681" max="7681" width="5.85546875" style="8" customWidth="1"/>
    <col min="7682" max="7682" width="50.42578125" style="8" customWidth="1"/>
    <col min="7683" max="7683" width="12.7109375" style="8" customWidth="1"/>
    <col min="7684" max="7684" width="51.85546875" style="8" customWidth="1"/>
    <col min="7685" max="7685" width="14" style="8" customWidth="1"/>
    <col min="7686" max="7686" width="4.140625" style="8" customWidth="1"/>
    <col min="7687" max="7936" width="9.140625" style="8"/>
    <col min="7937" max="7937" width="5.85546875" style="8" customWidth="1"/>
    <col min="7938" max="7938" width="50.42578125" style="8" customWidth="1"/>
    <col min="7939" max="7939" width="12.7109375" style="8" customWidth="1"/>
    <col min="7940" max="7940" width="51.85546875" style="8" customWidth="1"/>
    <col min="7941" max="7941" width="14" style="8" customWidth="1"/>
    <col min="7942" max="7942" width="4.140625" style="8" customWidth="1"/>
    <col min="7943" max="8192" width="9.140625" style="8"/>
    <col min="8193" max="8193" width="5.85546875" style="8" customWidth="1"/>
    <col min="8194" max="8194" width="50.42578125" style="8" customWidth="1"/>
    <col min="8195" max="8195" width="12.7109375" style="8" customWidth="1"/>
    <col min="8196" max="8196" width="51.85546875" style="8" customWidth="1"/>
    <col min="8197" max="8197" width="14" style="8" customWidth="1"/>
    <col min="8198" max="8198" width="4.140625" style="8" customWidth="1"/>
    <col min="8199" max="8448" width="9.140625" style="8"/>
    <col min="8449" max="8449" width="5.85546875" style="8" customWidth="1"/>
    <col min="8450" max="8450" width="50.42578125" style="8" customWidth="1"/>
    <col min="8451" max="8451" width="12.7109375" style="8" customWidth="1"/>
    <col min="8452" max="8452" width="51.85546875" style="8" customWidth="1"/>
    <col min="8453" max="8453" width="14" style="8" customWidth="1"/>
    <col min="8454" max="8454" width="4.140625" style="8" customWidth="1"/>
    <col min="8455" max="8704" width="9.140625" style="8"/>
    <col min="8705" max="8705" width="5.85546875" style="8" customWidth="1"/>
    <col min="8706" max="8706" width="50.42578125" style="8" customWidth="1"/>
    <col min="8707" max="8707" width="12.7109375" style="8" customWidth="1"/>
    <col min="8708" max="8708" width="51.85546875" style="8" customWidth="1"/>
    <col min="8709" max="8709" width="14" style="8" customWidth="1"/>
    <col min="8710" max="8710" width="4.140625" style="8" customWidth="1"/>
    <col min="8711" max="8960" width="9.140625" style="8"/>
    <col min="8961" max="8961" width="5.85546875" style="8" customWidth="1"/>
    <col min="8962" max="8962" width="50.42578125" style="8" customWidth="1"/>
    <col min="8963" max="8963" width="12.7109375" style="8" customWidth="1"/>
    <col min="8964" max="8964" width="51.85546875" style="8" customWidth="1"/>
    <col min="8965" max="8965" width="14" style="8" customWidth="1"/>
    <col min="8966" max="8966" width="4.140625" style="8" customWidth="1"/>
    <col min="8967" max="9216" width="9.140625" style="8"/>
    <col min="9217" max="9217" width="5.85546875" style="8" customWidth="1"/>
    <col min="9218" max="9218" width="50.42578125" style="8" customWidth="1"/>
    <col min="9219" max="9219" width="12.7109375" style="8" customWidth="1"/>
    <col min="9220" max="9220" width="51.85546875" style="8" customWidth="1"/>
    <col min="9221" max="9221" width="14" style="8" customWidth="1"/>
    <col min="9222" max="9222" width="4.140625" style="8" customWidth="1"/>
    <col min="9223" max="9472" width="9.140625" style="8"/>
    <col min="9473" max="9473" width="5.85546875" style="8" customWidth="1"/>
    <col min="9474" max="9474" width="50.42578125" style="8" customWidth="1"/>
    <col min="9475" max="9475" width="12.7109375" style="8" customWidth="1"/>
    <col min="9476" max="9476" width="51.85546875" style="8" customWidth="1"/>
    <col min="9477" max="9477" width="14" style="8" customWidth="1"/>
    <col min="9478" max="9478" width="4.140625" style="8" customWidth="1"/>
    <col min="9479" max="9728" width="9.140625" style="8"/>
    <col min="9729" max="9729" width="5.85546875" style="8" customWidth="1"/>
    <col min="9730" max="9730" width="50.42578125" style="8" customWidth="1"/>
    <col min="9731" max="9731" width="12.7109375" style="8" customWidth="1"/>
    <col min="9732" max="9732" width="51.85546875" style="8" customWidth="1"/>
    <col min="9733" max="9733" width="14" style="8" customWidth="1"/>
    <col min="9734" max="9734" width="4.140625" style="8" customWidth="1"/>
    <col min="9735" max="9984" width="9.140625" style="8"/>
    <col min="9985" max="9985" width="5.85546875" style="8" customWidth="1"/>
    <col min="9986" max="9986" width="50.42578125" style="8" customWidth="1"/>
    <col min="9987" max="9987" width="12.7109375" style="8" customWidth="1"/>
    <col min="9988" max="9988" width="51.85546875" style="8" customWidth="1"/>
    <col min="9989" max="9989" width="14" style="8" customWidth="1"/>
    <col min="9990" max="9990" width="4.140625" style="8" customWidth="1"/>
    <col min="9991" max="10240" width="9.140625" style="8"/>
    <col min="10241" max="10241" width="5.85546875" style="8" customWidth="1"/>
    <col min="10242" max="10242" width="50.42578125" style="8" customWidth="1"/>
    <col min="10243" max="10243" width="12.7109375" style="8" customWidth="1"/>
    <col min="10244" max="10244" width="51.85546875" style="8" customWidth="1"/>
    <col min="10245" max="10245" width="14" style="8" customWidth="1"/>
    <col min="10246" max="10246" width="4.140625" style="8" customWidth="1"/>
    <col min="10247" max="10496" width="9.140625" style="8"/>
    <col min="10497" max="10497" width="5.85546875" style="8" customWidth="1"/>
    <col min="10498" max="10498" width="50.42578125" style="8" customWidth="1"/>
    <col min="10499" max="10499" width="12.7109375" style="8" customWidth="1"/>
    <col min="10500" max="10500" width="51.85546875" style="8" customWidth="1"/>
    <col min="10501" max="10501" width="14" style="8" customWidth="1"/>
    <col min="10502" max="10502" width="4.140625" style="8" customWidth="1"/>
    <col min="10503" max="10752" width="9.140625" style="8"/>
    <col min="10753" max="10753" width="5.85546875" style="8" customWidth="1"/>
    <col min="10754" max="10754" width="50.42578125" style="8" customWidth="1"/>
    <col min="10755" max="10755" width="12.7109375" style="8" customWidth="1"/>
    <col min="10756" max="10756" width="51.85546875" style="8" customWidth="1"/>
    <col min="10757" max="10757" width="14" style="8" customWidth="1"/>
    <col min="10758" max="10758" width="4.140625" style="8" customWidth="1"/>
    <col min="10759" max="11008" width="9.140625" style="8"/>
    <col min="11009" max="11009" width="5.85546875" style="8" customWidth="1"/>
    <col min="11010" max="11010" width="50.42578125" style="8" customWidth="1"/>
    <col min="11011" max="11011" width="12.7109375" style="8" customWidth="1"/>
    <col min="11012" max="11012" width="51.85546875" style="8" customWidth="1"/>
    <col min="11013" max="11013" width="14" style="8" customWidth="1"/>
    <col min="11014" max="11014" width="4.140625" style="8" customWidth="1"/>
    <col min="11015" max="11264" width="9.140625" style="8"/>
    <col min="11265" max="11265" width="5.85546875" style="8" customWidth="1"/>
    <col min="11266" max="11266" width="50.42578125" style="8" customWidth="1"/>
    <col min="11267" max="11267" width="12.7109375" style="8" customWidth="1"/>
    <col min="11268" max="11268" width="51.85546875" style="8" customWidth="1"/>
    <col min="11269" max="11269" width="14" style="8" customWidth="1"/>
    <col min="11270" max="11270" width="4.140625" style="8" customWidth="1"/>
    <col min="11271" max="11520" width="9.140625" style="8"/>
    <col min="11521" max="11521" width="5.85546875" style="8" customWidth="1"/>
    <col min="11522" max="11522" width="50.42578125" style="8" customWidth="1"/>
    <col min="11523" max="11523" width="12.7109375" style="8" customWidth="1"/>
    <col min="11524" max="11524" width="51.85546875" style="8" customWidth="1"/>
    <col min="11525" max="11525" width="14" style="8" customWidth="1"/>
    <col min="11526" max="11526" width="4.140625" style="8" customWidth="1"/>
    <col min="11527" max="11776" width="9.140625" style="8"/>
    <col min="11777" max="11777" width="5.85546875" style="8" customWidth="1"/>
    <col min="11778" max="11778" width="50.42578125" style="8" customWidth="1"/>
    <col min="11779" max="11779" width="12.7109375" style="8" customWidth="1"/>
    <col min="11780" max="11780" width="51.85546875" style="8" customWidth="1"/>
    <col min="11781" max="11781" width="14" style="8" customWidth="1"/>
    <col min="11782" max="11782" width="4.140625" style="8" customWidth="1"/>
    <col min="11783" max="12032" width="9.140625" style="8"/>
    <col min="12033" max="12033" width="5.85546875" style="8" customWidth="1"/>
    <col min="12034" max="12034" width="50.42578125" style="8" customWidth="1"/>
    <col min="12035" max="12035" width="12.7109375" style="8" customWidth="1"/>
    <col min="12036" max="12036" width="51.85546875" style="8" customWidth="1"/>
    <col min="12037" max="12037" width="14" style="8" customWidth="1"/>
    <col min="12038" max="12038" width="4.140625" style="8" customWidth="1"/>
    <col min="12039" max="12288" width="9.140625" style="8"/>
    <col min="12289" max="12289" width="5.85546875" style="8" customWidth="1"/>
    <col min="12290" max="12290" width="50.42578125" style="8" customWidth="1"/>
    <col min="12291" max="12291" width="12.7109375" style="8" customWidth="1"/>
    <col min="12292" max="12292" width="51.85546875" style="8" customWidth="1"/>
    <col min="12293" max="12293" width="14" style="8" customWidth="1"/>
    <col min="12294" max="12294" width="4.140625" style="8" customWidth="1"/>
    <col min="12295" max="12544" width="9.140625" style="8"/>
    <col min="12545" max="12545" width="5.85546875" style="8" customWidth="1"/>
    <col min="12546" max="12546" width="50.42578125" style="8" customWidth="1"/>
    <col min="12547" max="12547" width="12.7109375" style="8" customWidth="1"/>
    <col min="12548" max="12548" width="51.85546875" style="8" customWidth="1"/>
    <col min="12549" max="12549" width="14" style="8" customWidth="1"/>
    <col min="12550" max="12550" width="4.140625" style="8" customWidth="1"/>
    <col min="12551" max="12800" width="9.140625" style="8"/>
    <col min="12801" max="12801" width="5.85546875" style="8" customWidth="1"/>
    <col min="12802" max="12802" width="50.42578125" style="8" customWidth="1"/>
    <col min="12803" max="12803" width="12.7109375" style="8" customWidth="1"/>
    <col min="12804" max="12804" width="51.85546875" style="8" customWidth="1"/>
    <col min="12805" max="12805" width="14" style="8" customWidth="1"/>
    <col min="12806" max="12806" width="4.140625" style="8" customWidth="1"/>
    <col min="12807" max="13056" width="9.140625" style="8"/>
    <col min="13057" max="13057" width="5.85546875" style="8" customWidth="1"/>
    <col min="13058" max="13058" width="50.42578125" style="8" customWidth="1"/>
    <col min="13059" max="13059" width="12.7109375" style="8" customWidth="1"/>
    <col min="13060" max="13060" width="51.85546875" style="8" customWidth="1"/>
    <col min="13061" max="13061" width="14" style="8" customWidth="1"/>
    <col min="13062" max="13062" width="4.140625" style="8" customWidth="1"/>
    <col min="13063" max="13312" width="9.140625" style="8"/>
    <col min="13313" max="13313" width="5.85546875" style="8" customWidth="1"/>
    <col min="13314" max="13314" width="50.42578125" style="8" customWidth="1"/>
    <col min="13315" max="13315" width="12.7109375" style="8" customWidth="1"/>
    <col min="13316" max="13316" width="51.85546875" style="8" customWidth="1"/>
    <col min="13317" max="13317" width="14" style="8" customWidth="1"/>
    <col min="13318" max="13318" width="4.140625" style="8" customWidth="1"/>
    <col min="13319" max="13568" width="9.140625" style="8"/>
    <col min="13569" max="13569" width="5.85546875" style="8" customWidth="1"/>
    <col min="13570" max="13570" width="50.42578125" style="8" customWidth="1"/>
    <col min="13571" max="13571" width="12.7109375" style="8" customWidth="1"/>
    <col min="13572" max="13572" width="51.85546875" style="8" customWidth="1"/>
    <col min="13573" max="13573" width="14" style="8" customWidth="1"/>
    <col min="13574" max="13574" width="4.140625" style="8" customWidth="1"/>
    <col min="13575" max="13824" width="9.140625" style="8"/>
    <col min="13825" max="13825" width="5.85546875" style="8" customWidth="1"/>
    <col min="13826" max="13826" width="50.42578125" style="8" customWidth="1"/>
    <col min="13827" max="13827" width="12.7109375" style="8" customWidth="1"/>
    <col min="13828" max="13828" width="51.85546875" style="8" customWidth="1"/>
    <col min="13829" max="13829" width="14" style="8" customWidth="1"/>
    <col min="13830" max="13830" width="4.140625" style="8" customWidth="1"/>
    <col min="13831" max="14080" width="9.140625" style="8"/>
    <col min="14081" max="14081" width="5.85546875" style="8" customWidth="1"/>
    <col min="14082" max="14082" width="50.42578125" style="8" customWidth="1"/>
    <col min="14083" max="14083" width="12.7109375" style="8" customWidth="1"/>
    <col min="14084" max="14084" width="51.85546875" style="8" customWidth="1"/>
    <col min="14085" max="14085" width="14" style="8" customWidth="1"/>
    <col min="14086" max="14086" width="4.140625" style="8" customWidth="1"/>
    <col min="14087" max="14336" width="9.140625" style="8"/>
    <col min="14337" max="14337" width="5.85546875" style="8" customWidth="1"/>
    <col min="14338" max="14338" width="50.42578125" style="8" customWidth="1"/>
    <col min="14339" max="14339" width="12.7109375" style="8" customWidth="1"/>
    <col min="14340" max="14340" width="51.85546875" style="8" customWidth="1"/>
    <col min="14341" max="14341" width="14" style="8" customWidth="1"/>
    <col min="14342" max="14342" width="4.140625" style="8" customWidth="1"/>
    <col min="14343" max="14592" width="9.140625" style="8"/>
    <col min="14593" max="14593" width="5.85546875" style="8" customWidth="1"/>
    <col min="14594" max="14594" width="50.42578125" style="8" customWidth="1"/>
    <col min="14595" max="14595" width="12.7109375" style="8" customWidth="1"/>
    <col min="14596" max="14596" width="51.85546875" style="8" customWidth="1"/>
    <col min="14597" max="14597" width="14" style="8" customWidth="1"/>
    <col min="14598" max="14598" width="4.140625" style="8" customWidth="1"/>
    <col min="14599" max="14848" width="9.140625" style="8"/>
    <col min="14849" max="14849" width="5.85546875" style="8" customWidth="1"/>
    <col min="14850" max="14850" width="50.42578125" style="8" customWidth="1"/>
    <col min="14851" max="14851" width="12.7109375" style="8" customWidth="1"/>
    <col min="14852" max="14852" width="51.85546875" style="8" customWidth="1"/>
    <col min="14853" max="14853" width="14" style="8" customWidth="1"/>
    <col min="14854" max="14854" width="4.140625" style="8" customWidth="1"/>
    <col min="14855" max="15104" width="9.140625" style="8"/>
    <col min="15105" max="15105" width="5.85546875" style="8" customWidth="1"/>
    <col min="15106" max="15106" width="50.42578125" style="8" customWidth="1"/>
    <col min="15107" max="15107" width="12.7109375" style="8" customWidth="1"/>
    <col min="15108" max="15108" width="51.85546875" style="8" customWidth="1"/>
    <col min="15109" max="15109" width="14" style="8" customWidth="1"/>
    <col min="15110" max="15110" width="4.140625" style="8" customWidth="1"/>
    <col min="15111" max="15360" width="9.140625" style="8"/>
    <col min="15361" max="15361" width="5.85546875" style="8" customWidth="1"/>
    <col min="15362" max="15362" width="50.42578125" style="8" customWidth="1"/>
    <col min="15363" max="15363" width="12.7109375" style="8" customWidth="1"/>
    <col min="15364" max="15364" width="51.85546875" style="8" customWidth="1"/>
    <col min="15365" max="15365" width="14" style="8" customWidth="1"/>
    <col min="15366" max="15366" width="4.140625" style="8" customWidth="1"/>
    <col min="15367" max="15616" width="9.140625" style="8"/>
    <col min="15617" max="15617" width="5.85546875" style="8" customWidth="1"/>
    <col min="15618" max="15618" width="50.42578125" style="8" customWidth="1"/>
    <col min="15619" max="15619" width="12.7109375" style="8" customWidth="1"/>
    <col min="15620" max="15620" width="51.85546875" style="8" customWidth="1"/>
    <col min="15621" max="15621" width="14" style="8" customWidth="1"/>
    <col min="15622" max="15622" width="4.140625" style="8" customWidth="1"/>
    <col min="15623" max="15872" width="9.140625" style="8"/>
    <col min="15873" max="15873" width="5.85546875" style="8" customWidth="1"/>
    <col min="15874" max="15874" width="50.42578125" style="8" customWidth="1"/>
    <col min="15875" max="15875" width="12.7109375" style="8" customWidth="1"/>
    <col min="15876" max="15876" width="51.85546875" style="8" customWidth="1"/>
    <col min="15877" max="15877" width="14" style="8" customWidth="1"/>
    <col min="15878" max="15878" width="4.140625" style="8" customWidth="1"/>
    <col min="15879" max="16128" width="9.140625" style="8"/>
    <col min="16129" max="16129" width="5.85546875" style="8" customWidth="1"/>
    <col min="16130" max="16130" width="50.42578125" style="8" customWidth="1"/>
    <col min="16131" max="16131" width="12.7109375" style="8" customWidth="1"/>
    <col min="16132" max="16132" width="51.85546875" style="8" customWidth="1"/>
    <col min="16133" max="16133" width="14" style="8" customWidth="1"/>
    <col min="16134" max="16134" width="4.140625" style="8" customWidth="1"/>
    <col min="16135" max="16384" width="9.140625" style="8"/>
  </cols>
  <sheetData>
    <row r="1" spans="1:6" ht="31.5" x14ac:dyDescent="0.25">
      <c r="B1" s="83" t="s">
        <v>66</v>
      </c>
      <c r="C1" s="84"/>
      <c r="D1" s="84"/>
      <c r="E1" s="84"/>
      <c r="F1" s="12"/>
    </row>
    <row r="2" spans="1:6" ht="16.5" thickBot="1" x14ac:dyDescent="0.3">
      <c r="A2" s="268" t="s">
        <v>1</v>
      </c>
      <c r="B2" s="268"/>
      <c r="E2" s="1" t="s">
        <v>2</v>
      </c>
      <c r="F2" s="12"/>
    </row>
    <row r="3" spans="1:6" ht="15.75" thickBot="1" x14ac:dyDescent="0.3">
      <c r="A3" s="269" t="s">
        <v>3</v>
      </c>
      <c r="B3" s="86" t="s">
        <v>4</v>
      </c>
      <c r="C3" s="86"/>
      <c r="D3" s="86" t="s">
        <v>5</v>
      </c>
      <c r="E3" s="86"/>
      <c r="F3" s="12"/>
    </row>
    <row r="4" spans="1:6" s="9" customFormat="1" ht="26.25" thickBot="1" x14ac:dyDescent="0.3">
      <c r="A4" s="270"/>
      <c r="B4" s="2" t="s">
        <v>6</v>
      </c>
      <c r="C4" s="2" t="s">
        <v>362</v>
      </c>
      <c r="D4" s="2" t="s">
        <v>6</v>
      </c>
      <c r="E4" s="2" t="s">
        <v>362</v>
      </c>
      <c r="F4" s="12"/>
    </row>
    <row r="5" spans="1:6" s="9" customFormat="1" ht="13.5" thickBot="1" x14ac:dyDescent="0.3">
      <c r="A5" s="2">
        <v>1</v>
      </c>
      <c r="B5" s="2">
        <v>2</v>
      </c>
      <c r="C5" s="2">
        <v>3</v>
      </c>
      <c r="D5" s="2">
        <v>4</v>
      </c>
      <c r="E5" s="2">
        <v>5</v>
      </c>
      <c r="F5" s="12"/>
    </row>
    <row r="6" spans="1:6" x14ac:dyDescent="0.25">
      <c r="A6" s="4" t="s">
        <v>10</v>
      </c>
      <c r="B6" s="87" t="s">
        <v>67</v>
      </c>
      <c r="C6" s="88">
        <v>50546245</v>
      </c>
      <c r="D6" s="87" t="s">
        <v>68</v>
      </c>
      <c r="E6" s="88">
        <v>25489330</v>
      </c>
      <c r="F6" s="12"/>
    </row>
    <row r="7" spans="1:6" x14ac:dyDescent="0.25">
      <c r="A7" s="5" t="s">
        <v>13</v>
      </c>
      <c r="B7" s="89" t="s">
        <v>69</v>
      </c>
      <c r="C7" s="90">
        <v>50546245</v>
      </c>
      <c r="D7" s="89" t="s">
        <v>70</v>
      </c>
      <c r="E7" s="90">
        <v>11620107</v>
      </c>
      <c r="F7" s="12"/>
    </row>
    <row r="8" spans="1:6" x14ac:dyDescent="0.25">
      <c r="A8" s="5" t="s">
        <v>7</v>
      </c>
      <c r="B8" s="89" t="s">
        <v>71</v>
      </c>
      <c r="C8" s="90"/>
      <c r="D8" s="89" t="s">
        <v>72</v>
      </c>
      <c r="E8" s="90">
        <v>244386249</v>
      </c>
      <c r="F8" s="12"/>
    </row>
    <row r="9" spans="1:6" x14ac:dyDescent="0.25">
      <c r="A9" s="5" t="s">
        <v>8</v>
      </c>
      <c r="B9" s="89" t="s">
        <v>73</v>
      </c>
      <c r="C9" s="90">
        <v>308000</v>
      </c>
      <c r="D9" s="89" t="s">
        <v>74</v>
      </c>
      <c r="E9" s="90">
        <v>215681395</v>
      </c>
      <c r="F9" s="12"/>
    </row>
    <row r="10" spans="1:6" x14ac:dyDescent="0.25">
      <c r="A10" s="5" t="s">
        <v>9</v>
      </c>
      <c r="B10" s="89" t="s">
        <v>75</v>
      </c>
      <c r="C10" s="90"/>
      <c r="D10" s="89" t="s">
        <v>76</v>
      </c>
      <c r="E10" s="90"/>
      <c r="F10" s="12"/>
    </row>
    <row r="11" spans="1:6" x14ac:dyDescent="0.25">
      <c r="A11" s="5" t="s">
        <v>22</v>
      </c>
      <c r="B11" s="89" t="s">
        <v>77</v>
      </c>
      <c r="C11" s="90"/>
      <c r="D11" s="102" t="s">
        <v>78</v>
      </c>
      <c r="E11" s="90">
        <v>154000</v>
      </c>
      <c r="F11" s="12"/>
    </row>
    <row r="12" spans="1:6" ht="15.75" thickBot="1" x14ac:dyDescent="0.3">
      <c r="A12" s="5" t="s">
        <v>25</v>
      </c>
      <c r="B12" s="92"/>
      <c r="C12" s="90"/>
      <c r="D12" s="92" t="s">
        <v>24</v>
      </c>
      <c r="E12" s="90"/>
      <c r="F12" s="12"/>
    </row>
    <row r="13" spans="1:6" ht="15.75" thickBot="1" x14ac:dyDescent="0.3">
      <c r="A13" s="2" t="s">
        <v>27</v>
      </c>
      <c r="B13" s="93" t="s">
        <v>79</v>
      </c>
      <c r="C13" s="94">
        <f>SUM(C6,C8,C9)</f>
        <v>50854245</v>
      </c>
      <c r="D13" s="93" t="s">
        <v>80</v>
      </c>
      <c r="E13" s="94">
        <f>SUM(E6,E8,E10,E11)</f>
        <v>270029579</v>
      </c>
      <c r="F13" s="12"/>
    </row>
    <row r="14" spans="1:6" x14ac:dyDescent="0.25">
      <c r="A14" s="85" t="s">
        <v>30</v>
      </c>
      <c r="B14" s="95" t="s">
        <v>81</v>
      </c>
      <c r="C14" s="103">
        <f>SUM(C15:C19)</f>
        <v>219175334</v>
      </c>
      <c r="D14" s="89" t="s">
        <v>32</v>
      </c>
      <c r="E14" s="88"/>
      <c r="F14" s="12"/>
    </row>
    <row r="15" spans="1:6" x14ac:dyDescent="0.25">
      <c r="A15" s="85" t="s">
        <v>33</v>
      </c>
      <c r="B15" s="104" t="s">
        <v>82</v>
      </c>
      <c r="C15" s="90">
        <v>219175334</v>
      </c>
      <c r="D15" s="89"/>
      <c r="E15" s="90"/>
      <c r="F15" s="12"/>
    </row>
    <row r="16" spans="1:6" x14ac:dyDescent="0.25">
      <c r="A16" s="85" t="s">
        <v>36</v>
      </c>
      <c r="B16" s="104" t="s">
        <v>83</v>
      </c>
      <c r="C16" s="90"/>
      <c r="D16" s="89" t="s">
        <v>38</v>
      </c>
      <c r="E16" s="90"/>
      <c r="F16" s="12"/>
    </row>
    <row r="17" spans="1:6" x14ac:dyDescent="0.25">
      <c r="A17" s="85" t="s">
        <v>39</v>
      </c>
      <c r="B17" s="104" t="s">
        <v>84</v>
      </c>
      <c r="C17" s="90"/>
      <c r="D17" s="89" t="s">
        <v>41</v>
      </c>
      <c r="E17" s="90"/>
      <c r="F17" s="12"/>
    </row>
    <row r="18" spans="1:6" x14ac:dyDescent="0.25">
      <c r="A18" s="85" t="s">
        <v>42</v>
      </c>
      <c r="B18" s="104" t="s">
        <v>85</v>
      </c>
      <c r="C18" s="90"/>
      <c r="D18" s="91" t="s">
        <v>44</v>
      </c>
      <c r="E18" s="90"/>
      <c r="F18" s="12"/>
    </row>
    <row r="19" spans="1:6" x14ac:dyDescent="0.25">
      <c r="A19" s="85" t="s">
        <v>45</v>
      </c>
      <c r="B19" s="104" t="s">
        <v>86</v>
      </c>
      <c r="C19" s="90"/>
      <c r="D19" s="89" t="s">
        <v>87</v>
      </c>
      <c r="E19" s="90"/>
      <c r="F19" s="12"/>
    </row>
    <row r="20" spans="1:6" x14ac:dyDescent="0.25">
      <c r="A20" s="85" t="s">
        <v>48</v>
      </c>
      <c r="B20" s="99" t="s">
        <v>88</v>
      </c>
      <c r="C20" s="100"/>
      <c r="D20" s="87" t="s">
        <v>89</v>
      </c>
      <c r="E20" s="90"/>
      <c r="F20" s="12"/>
    </row>
    <row r="21" spans="1:6" x14ac:dyDescent="0.25">
      <c r="A21" s="85" t="s">
        <v>51</v>
      </c>
      <c r="B21" s="104" t="s">
        <v>90</v>
      </c>
      <c r="C21" s="90"/>
      <c r="D21" s="87" t="s">
        <v>91</v>
      </c>
      <c r="E21" s="90"/>
      <c r="F21" s="12"/>
    </row>
    <row r="22" spans="1:6" x14ac:dyDescent="0.25">
      <c r="A22" s="85" t="s">
        <v>54</v>
      </c>
      <c r="B22" s="104" t="s">
        <v>92</v>
      </c>
      <c r="C22" s="90"/>
      <c r="D22" s="105"/>
      <c r="E22" s="90"/>
      <c r="F22" s="12"/>
    </row>
    <row r="23" spans="1:6" x14ac:dyDescent="0.25">
      <c r="A23" s="85" t="s">
        <v>57</v>
      </c>
      <c r="B23" s="104" t="s">
        <v>93</v>
      </c>
      <c r="C23" s="90"/>
      <c r="D23" s="105"/>
      <c r="E23" s="90"/>
      <c r="F23" s="12"/>
    </row>
    <row r="24" spans="1:6" x14ac:dyDescent="0.25">
      <c r="A24" s="85" t="s">
        <v>60</v>
      </c>
      <c r="B24" s="106" t="s">
        <v>94</v>
      </c>
      <c r="C24" s="90"/>
      <c r="D24" s="92"/>
      <c r="E24" s="90"/>
      <c r="F24" s="12"/>
    </row>
    <row r="25" spans="1:6" ht="15.75" thickBot="1" x14ac:dyDescent="0.3">
      <c r="A25" s="85" t="s">
        <v>63</v>
      </c>
      <c r="B25" s="107" t="s">
        <v>95</v>
      </c>
      <c r="C25" s="90"/>
      <c r="D25" s="105"/>
      <c r="E25" s="90"/>
      <c r="F25" s="12"/>
    </row>
    <row r="26" spans="1:6" ht="16.5" customHeight="1" thickBot="1" x14ac:dyDescent="0.3">
      <c r="A26" s="2" t="s">
        <v>96</v>
      </c>
      <c r="B26" s="93" t="s">
        <v>97</v>
      </c>
      <c r="C26" s="94">
        <f>SUM(C14)</f>
        <v>219175334</v>
      </c>
      <c r="D26" s="93" t="s">
        <v>98</v>
      </c>
      <c r="E26" s="94"/>
      <c r="F26" s="12"/>
    </row>
    <row r="27" spans="1:6" ht="15.75" thickBot="1" x14ac:dyDescent="0.3">
      <c r="A27" s="2" t="s">
        <v>99</v>
      </c>
      <c r="B27" s="93" t="s">
        <v>100</v>
      </c>
      <c r="C27" s="94">
        <f>SUM(C13,C26)</f>
        <v>270029579</v>
      </c>
      <c r="D27" s="93" t="s">
        <v>101</v>
      </c>
      <c r="E27" s="94">
        <f>SUM(E13,E26)</f>
        <v>270029579</v>
      </c>
      <c r="F27" s="12"/>
    </row>
    <row r="28" spans="1:6" ht="15.75" thickBot="1" x14ac:dyDescent="0.3">
      <c r="A28" s="2" t="s">
        <v>102</v>
      </c>
      <c r="B28" s="93" t="s">
        <v>61</v>
      </c>
      <c r="C28" s="94"/>
      <c r="D28" s="93" t="s">
        <v>62</v>
      </c>
      <c r="E28" s="94"/>
      <c r="F28" s="12"/>
    </row>
    <row r="29" spans="1:6" ht="15.75" thickBot="1" x14ac:dyDescent="0.3">
      <c r="A29" s="2" t="s">
        <v>103</v>
      </c>
      <c r="B29" s="93" t="s">
        <v>64</v>
      </c>
      <c r="C29" s="94"/>
      <c r="D29" s="93" t="s">
        <v>65</v>
      </c>
      <c r="E29" s="94"/>
      <c r="F29" s="12"/>
    </row>
  </sheetData>
  <mergeCells count="2">
    <mergeCell ref="A2:B2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&amp;C&amp;"Times New Roman,Félkövér"&amp;14Összesített&amp;R&amp;"Times New Roman,Félkövér dőlt"2.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2:I154"/>
  <sheetViews>
    <sheetView view="pageBreakPreview" topLeftCell="A81" zoomScale="60" zoomScaleNormal="80" zoomScalePageLayoutView="70" workbookViewId="0">
      <selection activeCell="J154" sqref="J154"/>
    </sheetView>
  </sheetViews>
  <sheetFormatPr defaultRowHeight="15.75" x14ac:dyDescent="0.25"/>
  <cols>
    <col min="1" max="1" width="8.140625" style="23" customWidth="1"/>
    <col min="2" max="2" width="78.5703125" style="13" customWidth="1"/>
    <col min="3" max="3" width="18.5703125" style="24" customWidth="1"/>
    <col min="4" max="4" width="7.7109375" style="13" customWidth="1"/>
    <col min="5" max="256" width="9.140625" style="13"/>
    <col min="257" max="257" width="8.140625" style="13" customWidth="1"/>
    <col min="258" max="258" width="78.5703125" style="13" customWidth="1"/>
    <col min="259" max="259" width="18.5703125" style="13" customWidth="1"/>
    <col min="260" max="260" width="7.7109375" style="13" customWidth="1"/>
    <col min="261" max="512" width="9.140625" style="13"/>
    <col min="513" max="513" width="8.140625" style="13" customWidth="1"/>
    <col min="514" max="514" width="78.5703125" style="13" customWidth="1"/>
    <col min="515" max="515" width="18.5703125" style="13" customWidth="1"/>
    <col min="516" max="516" width="7.7109375" style="13" customWidth="1"/>
    <col min="517" max="768" width="9.140625" style="13"/>
    <col min="769" max="769" width="8.140625" style="13" customWidth="1"/>
    <col min="770" max="770" width="78.5703125" style="13" customWidth="1"/>
    <col min="771" max="771" width="18.5703125" style="13" customWidth="1"/>
    <col min="772" max="772" width="7.7109375" style="13" customWidth="1"/>
    <col min="773" max="1024" width="9.140625" style="13"/>
    <col min="1025" max="1025" width="8.140625" style="13" customWidth="1"/>
    <col min="1026" max="1026" width="78.5703125" style="13" customWidth="1"/>
    <col min="1027" max="1027" width="18.5703125" style="13" customWidth="1"/>
    <col min="1028" max="1028" width="7.7109375" style="13" customWidth="1"/>
    <col min="1029" max="1280" width="9.140625" style="13"/>
    <col min="1281" max="1281" width="8.140625" style="13" customWidth="1"/>
    <col min="1282" max="1282" width="78.5703125" style="13" customWidth="1"/>
    <col min="1283" max="1283" width="18.5703125" style="13" customWidth="1"/>
    <col min="1284" max="1284" width="7.7109375" style="13" customWidth="1"/>
    <col min="1285" max="1536" width="9.140625" style="13"/>
    <col min="1537" max="1537" width="8.140625" style="13" customWidth="1"/>
    <col min="1538" max="1538" width="78.5703125" style="13" customWidth="1"/>
    <col min="1539" max="1539" width="18.5703125" style="13" customWidth="1"/>
    <col min="1540" max="1540" width="7.7109375" style="13" customWidth="1"/>
    <col min="1541" max="1792" width="9.140625" style="13"/>
    <col min="1793" max="1793" width="8.140625" style="13" customWidth="1"/>
    <col min="1794" max="1794" width="78.5703125" style="13" customWidth="1"/>
    <col min="1795" max="1795" width="18.5703125" style="13" customWidth="1"/>
    <col min="1796" max="1796" width="7.7109375" style="13" customWidth="1"/>
    <col min="1797" max="2048" width="9.140625" style="13"/>
    <col min="2049" max="2049" width="8.140625" style="13" customWidth="1"/>
    <col min="2050" max="2050" width="78.5703125" style="13" customWidth="1"/>
    <col min="2051" max="2051" width="18.5703125" style="13" customWidth="1"/>
    <col min="2052" max="2052" width="7.7109375" style="13" customWidth="1"/>
    <col min="2053" max="2304" width="9.140625" style="13"/>
    <col min="2305" max="2305" width="8.140625" style="13" customWidth="1"/>
    <col min="2306" max="2306" width="78.5703125" style="13" customWidth="1"/>
    <col min="2307" max="2307" width="18.5703125" style="13" customWidth="1"/>
    <col min="2308" max="2308" width="7.7109375" style="13" customWidth="1"/>
    <col min="2309" max="2560" width="9.140625" style="13"/>
    <col min="2561" max="2561" width="8.140625" style="13" customWidth="1"/>
    <col min="2562" max="2562" width="78.5703125" style="13" customWidth="1"/>
    <col min="2563" max="2563" width="18.5703125" style="13" customWidth="1"/>
    <col min="2564" max="2564" width="7.7109375" style="13" customWidth="1"/>
    <col min="2565" max="2816" width="9.140625" style="13"/>
    <col min="2817" max="2817" width="8.140625" style="13" customWidth="1"/>
    <col min="2818" max="2818" width="78.5703125" style="13" customWidth="1"/>
    <col min="2819" max="2819" width="18.5703125" style="13" customWidth="1"/>
    <col min="2820" max="2820" width="7.7109375" style="13" customWidth="1"/>
    <col min="2821" max="3072" width="9.140625" style="13"/>
    <col min="3073" max="3073" width="8.140625" style="13" customWidth="1"/>
    <col min="3074" max="3074" width="78.5703125" style="13" customWidth="1"/>
    <col min="3075" max="3075" width="18.5703125" style="13" customWidth="1"/>
    <col min="3076" max="3076" width="7.7109375" style="13" customWidth="1"/>
    <col min="3077" max="3328" width="9.140625" style="13"/>
    <col min="3329" max="3329" width="8.140625" style="13" customWidth="1"/>
    <col min="3330" max="3330" width="78.5703125" style="13" customWidth="1"/>
    <col min="3331" max="3331" width="18.5703125" style="13" customWidth="1"/>
    <col min="3332" max="3332" width="7.7109375" style="13" customWidth="1"/>
    <col min="3333" max="3584" width="9.140625" style="13"/>
    <col min="3585" max="3585" width="8.140625" style="13" customWidth="1"/>
    <col min="3586" max="3586" width="78.5703125" style="13" customWidth="1"/>
    <col min="3587" max="3587" width="18.5703125" style="13" customWidth="1"/>
    <col min="3588" max="3588" width="7.7109375" style="13" customWidth="1"/>
    <col min="3589" max="3840" width="9.140625" style="13"/>
    <col min="3841" max="3841" width="8.140625" style="13" customWidth="1"/>
    <col min="3842" max="3842" width="78.5703125" style="13" customWidth="1"/>
    <col min="3843" max="3843" width="18.5703125" style="13" customWidth="1"/>
    <col min="3844" max="3844" width="7.7109375" style="13" customWidth="1"/>
    <col min="3845" max="4096" width="9.140625" style="13"/>
    <col min="4097" max="4097" width="8.140625" style="13" customWidth="1"/>
    <col min="4098" max="4098" width="78.5703125" style="13" customWidth="1"/>
    <col min="4099" max="4099" width="18.5703125" style="13" customWidth="1"/>
    <col min="4100" max="4100" width="7.7109375" style="13" customWidth="1"/>
    <col min="4101" max="4352" width="9.140625" style="13"/>
    <col min="4353" max="4353" width="8.140625" style="13" customWidth="1"/>
    <col min="4354" max="4354" width="78.5703125" style="13" customWidth="1"/>
    <col min="4355" max="4355" width="18.5703125" style="13" customWidth="1"/>
    <col min="4356" max="4356" width="7.7109375" style="13" customWidth="1"/>
    <col min="4357" max="4608" width="9.140625" style="13"/>
    <col min="4609" max="4609" width="8.140625" style="13" customWidth="1"/>
    <col min="4610" max="4610" width="78.5703125" style="13" customWidth="1"/>
    <col min="4611" max="4611" width="18.5703125" style="13" customWidth="1"/>
    <col min="4612" max="4612" width="7.7109375" style="13" customWidth="1"/>
    <col min="4613" max="4864" width="9.140625" style="13"/>
    <col min="4865" max="4865" width="8.140625" style="13" customWidth="1"/>
    <col min="4866" max="4866" width="78.5703125" style="13" customWidth="1"/>
    <col min="4867" max="4867" width="18.5703125" style="13" customWidth="1"/>
    <col min="4868" max="4868" width="7.7109375" style="13" customWidth="1"/>
    <col min="4869" max="5120" width="9.140625" style="13"/>
    <col min="5121" max="5121" width="8.140625" style="13" customWidth="1"/>
    <col min="5122" max="5122" width="78.5703125" style="13" customWidth="1"/>
    <col min="5123" max="5123" width="18.5703125" style="13" customWidth="1"/>
    <col min="5124" max="5124" width="7.7109375" style="13" customWidth="1"/>
    <col min="5125" max="5376" width="9.140625" style="13"/>
    <col min="5377" max="5377" width="8.140625" style="13" customWidth="1"/>
    <col min="5378" max="5378" width="78.5703125" style="13" customWidth="1"/>
    <col min="5379" max="5379" width="18.5703125" style="13" customWidth="1"/>
    <col min="5380" max="5380" width="7.7109375" style="13" customWidth="1"/>
    <col min="5381" max="5632" width="9.140625" style="13"/>
    <col min="5633" max="5633" width="8.140625" style="13" customWidth="1"/>
    <col min="5634" max="5634" width="78.5703125" style="13" customWidth="1"/>
    <col min="5635" max="5635" width="18.5703125" style="13" customWidth="1"/>
    <col min="5636" max="5636" width="7.7109375" style="13" customWidth="1"/>
    <col min="5637" max="5888" width="9.140625" style="13"/>
    <col min="5889" max="5889" width="8.140625" style="13" customWidth="1"/>
    <col min="5890" max="5890" width="78.5703125" style="13" customWidth="1"/>
    <col min="5891" max="5891" width="18.5703125" style="13" customWidth="1"/>
    <col min="5892" max="5892" width="7.7109375" style="13" customWidth="1"/>
    <col min="5893" max="6144" width="9.140625" style="13"/>
    <col min="6145" max="6145" width="8.140625" style="13" customWidth="1"/>
    <col min="6146" max="6146" width="78.5703125" style="13" customWidth="1"/>
    <col min="6147" max="6147" width="18.5703125" style="13" customWidth="1"/>
    <col min="6148" max="6148" width="7.7109375" style="13" customWidth="1"/>
    <col min="6149" max="6400" width="9.140625" style="13"/>
    <col min="6401" max="6401" width="8.140625" style="13" customWidth="1"/>
    <col min="6402" max="6402" width="78.5703125" style="13" customWidth="1"/>
    <col min="6403" max="6403" width="18.5703125" style="13" customWidth="1"/>
    <col min="6404" max="6404" width="7.7109375" style="13" customWidth="1"/>
    <col min="6405" max="6656" width="9.140625" style="13"/>
    <col min="6657" max="6657" width="8.140625" style="13" customWidth="1"/>
    <col min="6658" max="6658" width="78.5703125" style="13" customWidth="1"/>
    <col min="6659" max="6659" width="18.5703125" style="13" customWidth="1"/>
    <col min="6660" max="6660" width="7.7109375" style="13" customWidth="1"/>
    <col min="6661" max="6912" width="9.140625" style="13"/>
    <col min="6913" max="6913" width="8.140625" style="13" customWidth="1"/>
    <col min="6914" max="6914" width="78.5703125" style="13" customWidth="1"/>
    <col min="6915" max="6915" width="18.5703125" style="13" customWidth="1"/>
    <col min="6916" max="6916" width="7.7109375" style="13" customWidth="1"/>
    <col min="6917" max="7168" width="9.140625" style="13"/>
    <col min="7169" max="7169" width="8.140625" style="13" customWidth="1"/>
    <col min="7170" max="7170" width="78.5703125" style="13" customWidth="1"/>
    <col min="7171" max="7171" width="18.5703125" style="13" customWidth="1"/>
    <col min="7172" max="7172" width="7.7109375" style="13" customWidth="1"/>
    <col min="7173" max="7424" width="9.140625" style="13"/>
    <col min="7425" max="7425" width="8.140625" style="13" customWidth="1"/>
    <col min="7426" max="7426" width="78.5703125" style="13" customWidth="1"/>
    <col min="7427" max="7427" width="18.5703125" style="13" customWidth="1"/>
    <col min="7428" max="7428" width="7.7109375" style="13" customWidth="1"/>
    <col min="7429" max="7680" width="9.140625" style="13"/>
    <col min="7681" max="7681" width="8.140625" style="13" customWidth="1"/>
    <col min="7682" max="7682" width="78.5703125" style="13" customWidth="1"/>
    <col min="7683" max="7683" width="18.5703125" style="13" customWidth="1"/>
    <col min="7684" max="7684" width="7.7109375" style="13" customWidth="1"/>
    <col min="7685" max="7936" width="9.140625" style="13"/>
    <col min="7937" max="7937" width="8.140625" style="13" customWidth="1"/>
    <col min="7938" max="7938" width="78.5703125" style="13" customWidth="1"/>
    <col min="7939" max="7939" width="18.5703125" style="13" customWidth="1"/>
    <col min="7940" max="7940" width="7.7109375" style="13" customWidth="1"/>
    <col min="7941" max="8192" width="9.140625" style="13"/>
    <col min="8193" max="8193" width="8.140625" style="13" customWidth="1"/>
    <col min="8194" max="8194" width="78.5703125" style="13" customWidth="1"/>
    <col min="8195" max="8195" width="18.5703125" style="13" customWidth="1"/>
    <col min="8196" max="8196" width="7.7109375" style="13" customWidth="1"/>
    <col min="8197" max="8448" width="9.140625" style="13"/>
    <col min="8449" max="8449" width="8.140625" style="13" customWidth="1"/>
    <col min="8450" max="8450" width="78.5703125" style="13" customWidth="1"/>
    <col min="8451" max="8451" width="18.5703125" style="13" customWidth="1"/>
    <col min="8452" max="8452" width="7.7109375" style="13" customWidth="1"/>
    <col min="8453" max="8704" width="9.140625" style="13"/>
    <col min="8705" max="8705" width="8.140625" style="13" customWidth="1"/>
    <col min="8706" max="8706" width="78.5703125" style="13" customWidth="1"/>
    <col min="8707" max="8707" width="18.5703125" style="13" customWidth="1"/>
    <col min="8708" max="8708" width="7.7109375" style="13" customWidth="1"/>
    <col min="8709" max="8960" width="9.140625" style="13"/>
    <col min="8961" max="8961" width="8.140625" style="13" customWidth="1"/>
    <col min="8962" max="8962" width="78.5703125" style="13" customWidth="1"/>
    <col min="8963" max="8963" width="18.5703125" style="13" customWidth="1"/>
    <col min="8964" max="8964" width="7.7109375" style="13" customWidth="1"/>
    <col min="8965" max="9216" width="9.140625" style="13"/>
    <col min="9217" max="9217" width="8.140625" style="13" customWidth="1"/>
    <col min="9218" max="9218" width="78.5703125" style="13" customWidth="1"/>
    <col min="9219" max="9219" width="18.5703125" style="13" customWidth="1"/>
    <col min="9220" max="9220" width="7.7109375" style="13" customWidth="1"/>
    <col min="9221" max="9472" width="9.140625" style="13"/>
    <col min="9473" max="9473" width="8.140625" style="13" customWidth="1"/>
    <col min="9474" max="9474" width="78.5703125" style="13" customWidth="1"/>
    <col min="9475" max="9475" width="18.5703125" style="13" customWidth="1"/>
    <col min="9476" max="9476" width="7.7109375" style="13" customWidth="1"/>
    <col min="9477" max="9728" width="9.140625" style="13"/>
    <col min="9729" max="9729" width="8.140625" style="13" customWidth="1"/>
    <col min="9730" max="9730" width="78.5703125" style="13" customWidth="1"/>
    <col min="9731" max="9731" width="18.5703125" style="13" customWidth="1"/>
    <col min="9732" max="9732" width="7.7109375" style="13" customWidth="1"/>
    <col min="9733" max="9984" width="9.140625" style="13"/>
    <col min="9985" max="9985" width="8.140625" style="13" customWidth="1"/>
    <col min="9986" max="9986" width="78.5703125" style="13" customWidth="1"/>
    <col min="9987" max="9987" width="18.5703125" style="13" customWidth="1"/>
    <col min="9988" max="9988" width="7.7109375" style="13" customWidth="1"/>
    <col min="9989" max="10240" width="9.140625" style="13"/>
    <col min="10241" max="10241" width="8.140625" style="13" customWidth="1"/>
    <col min="10242" max="10242" width="78.5703125" style="13" customWidth="1"/>
    <col min="10243" max="10243" width="18.5703125" style="13" customWidth="1"/>
    <col min="10244" max="10244" width="7.7109375" style="13" customWidth="1"/>
    <col min="10245" max="10496" width="9.140625" style="13"/>
    <col min="10497" max="10497" width="8.140625" style="13" customWidth="1"/>
    <col min="10498" max="10498" width="78.5703125" style="13" customWidth="1"/>
    <col min="10499" max="10499" width="18.5703125" style="13" customWidth="1"/>
    <col min="10500" max="10500" width="7.7109375" style="13" customWidth="1"/>
    <col min="10501" max="10752" width="9.140625" style="13"/>
    <col min="10753" max="10753" width="8.140625" style="13" customWidth="1"/>
    <col min="10754" max="10754" width="78.5703125" style="13" customWidth="1"/>
    <col min="10755" max="10755" width="18.5703125" style="13" customWidth="1"/>
    <col min="10756" max="10756" width="7.7109375" style="13" customWidth="1"/>
    <col min="10757" max="11008" width="9.140625" style="13"/>
    <col min="11009" max="11009" width="8.140625" style="13" customWidth="1"/>
    <col min="11010" max="11010" width="78.5703125" style="13" customWidth="1"/>
    <col min="11011" max="11011" width="18.5703125" style="13" customWidth="1"/>
    <col min="11012" max="11012" width="7.7109375" style="13" customWidth="1"/>
    <col min="11013" max="11264" width="9.140625" style="13"/>
    <col min="11265" max="11265" width="8.140625" style="13" customWidth="1"/>
    <col min="11266" max="11266" width="78.5703125" style="13" customWidth="1"/>
    <col min="11267" max="11267" width="18.5703125" style="13" customWidth="1"/>
    <col min="11268" max="11268" width="7.7109375" style="13" customWidth="1"/>
    <col min="11269" max="11520" width="9.140625" style="13"/>
    <col min="11521" max="11521" width="8.140625" style="13" customWidth="1"/>
    <col min="11522" max="11522" width="78.5703125" style="13" customWidth="1"/>
    <col min="11523" max="11523" width="18.5703125" style="13" customWidth="1"/>
    <col min="11524" max="11524" width="7.7109375" style="13" customWidth="1"/>
    <col min="11525" max="11776" width="9.140625" style="13"/>
    <col min="11777" max="11777" width="8.140625" style="13" customWidth="1"/>
    <col min="11778" max="11778" width="78.5703125" style="13" customWidth="1"/>
    <col min="11779" max="11779" width="18.5703125" style="13" customWidth="1"/>
    <col min="11780" max="11780" width="7.7109375" style="13" customWidth="1"/>
    <col min="11781" max="12032" width="9.140625" style="13"/>
    <col min="12033" max="12033" width="8.140625" style="13" customWidth="1"/>
    <col min="12034" max="12034" width="78.5703125" style="13" customWidth="1"/>
    <col min="12035" max="12035" width="18.5703125" style="13" customWidth="1"/>
    <col min="12036" max="12036" width="7.7109375" style="13" customWidth="1"/>
    <col min="12037" max="12288" width="9.140625" style="13"/>
    <col min="12289" max="12289" width="8.140625" style="13" customWidth="1"/>
    <col min="12290" max="12290" width="78.5703125" style="13" customWidth="1"/>
    <col min="12291" max="12291" width="18.5703125" style="13" customWidth="1"/>
    <col min="12292" max="12292" width="7.7109375" style="13" customWidth="1"/>
    <col min="12293" max="12544" width="9.140625" style="13"/>
    <col min="12545" max="12545" width="8.140625" style="13" customWidth="1"/>
    <col min="12546" max="12546" width="78.5703125" style="13" customWidth="1"/>
    <col min="12547" max="12547" width="18.5703125" style="13" customWidth="1"/>
    <col min="12548" max="12548" width="7.7109375" style="13" customWidth="1"/>
    <col min="12549" max="12800" width="9.140625" style="13"/>
    <col min="12801" max="12801" width="8.140625" style="13" customWidth="1"/>
    <col min="12802" max="12802" width="78.5703125" style="13" customWidth="1"/>
    <col min="12803" max="12803" width="18.5703125" style="13" customWidth="1"/>
    <col min="12804" max="12804" width="7.7109375" style="13" customWidth="1"/>
    <col min="12805" max="13056" width="9.140625" style="13"/>
    <col min="13057" max="13057" width="8.140625" style="13" customWidth="1"/>
    <col min="13058" max="13058" width="78.5703125" style="13" customWidth="1"/>
    <col min="13059" max="13059" width="18.5703125" style="13" customWidth="1"/>
    <col min="13060" max="13060" width="7.7109375" style="13" customWidth="1"/>
    <col min="13061" max="13312" width="9.140625" style="13"/>
    <col min="13313" max="13313" width="8.140625" style="13" customWidth="1"/>
    <col min="13314" max="13314" width="78.5703125" style="13" customWidth="1"/>
    <col min="13315" max="13315" width="18.5703125" style="13" customWidth="1"/>
    <col min="13316" max="13316" width="7.7109375" style="13" customWidth="1"/>
    <col min="13317" max="13568" width="9.140625" style="13"/>
    <col min="13569" max="13569" width="8.140625" style="13" customWidth="1"/>
    <col min="13570" max="13570" width="78.5703125" style="13" customWidth="1"/>
    <col min="13571" max="13571" width="18.5703125" style="13" customWidth="1"/>
    <col min="13572" max="13572" width="7.7109375" style="13" customWidth="1"/>
    <col min="13573" max="13824" width="9.140625" style="13"/>
    <col min="13825" max="13825" width="8.140625" style="13" customWidth="1"/>
    <col min="13826" max="13826" width="78.5703125" style="13" customWidth="1"/>
    <col min="13827" max="13827" width="18.5703125" style="13" customWidth="1"/>
    <col min="13828" max="13828" width="7.7109375" style="13" customWidth="1"/>
    <col min="13829" max="14080" width="9.140625" style="13"/>
    <col min="14081" max="14081" width="8.140625" style="13" customWidth="1"/>
    <col min="14082" max="14082" width="78.5703125" style="13" customWidth="1"/>
    <col min="14083" max="14083" width="18.5703125" style="13" customWidth="1"/>
    <col min="14084" max="14084" width="7.7109375" style="13" customWidth="1"/>
    <col min="14085" max="14336" width="9.140625" style="13"/>
    <col min="14337" max="14337" width="8.140625" style="13" customWidth="1"/>
    <col min="14338" max="14338" width="78.5703125" style="13" customWidth="1"/>
    <col min="14339" max="14339" width="18.5703125" style="13" customWidth="1"/>
    <col min="14340" max="14340" width="7.7109375" style="13" customWidth="1"/>
    <col min="14341" max="14592" width="9.140625" style="13"/>
    <col min="14593" max="14593" width="8.140625" style="13" customWidth="1"/>
    <col min="14594" max="14594" width="78.5703125" style="13" customWidth="1"/>
    <col min="14595" max="14595" width="18.5703125" style="13" customWidth="1"/>
    <col min="14596" max="14596" width="7.7109375" style="13" customWidth="1"/>
    <col min="14597" max="14848" width="9.140625" style="13"/>
    <col min="14849" max="14849" width="8.140625" style="13" customWidth="1"/>
    <col min="14850" max="14850" width="78.5703125" style="13" customWidth="1"/>
    <col min="14851" max="14851" width="18.5703125" style="13" customWidth="1"/>
    <col min="14852" max="14852" width="7.7109375" style="13" customWidth="1"/>
    <col min="14853" max="15104" width="9.140625" style="13"/>
    <col min="15105" max="15105" width="8.140625" style="13" customWidth="1"/>
    <col min="15106" max="15106" width="78.5703125" style="13" customWidth="1"/>
    <col min="15107" max="15107" width="18.5703125" style="13" customWidth="1"/>
    <col min="15108" max="15108" width="7.7109375" style="13" customWidth="1"/>
    <col min="15109" max="15360" width="9.140625" style="13"/>
    <col min="15361" max="15361" width="8.140625" style="13" customWidth="1"/>
    <col min="15362" max="15362" width="78.5703125" style="13" customWidth="1"/>
    <col min="15363" max="15363" width="18.5703125" style="13" customWidth="1"/>
    <col min="15364" max="15364" width="7.7109375" style="13" customWidth="1"/>
    <col min="15365" max="15616" width="9.140625" style="13"/>
    <col min="15617" max="15617" width="8.140625" style="13" customWidth="1"/>
    <col min="15618" max="15618" width="78.5703125" style="13" customWidth="1"/>
    <col min="15619" max="15619" width="18.5703125" style="13" customWidth="1"/>
    <col min="15620" max="15620" width="7.7109375" style="13" customWidth="1"/>
    <col min="15621" max="15872" width="9.140625" style="13"/>
    <col min="15873" max="15873" width="8.140625" style="13" customWidth="1"/>
    <col min="15874" max="15874" width="78.5703125" style="13" customWidth="1"/>
    <col min="15875" max="15875" width="18.5703125" style="13" customWidth="1"/>
    <col min="15876" max="15876" width="7.7109375" style="13" customWidth="1"/>
    <col min="15877" max="16128" width="9.140625" style="13"/>
    <col min="16129" max="16129" width="8.140625" style="13" customWidth="1"/>
    <col min="16130" max="16130" width="78.5703125" style="13" customWidth="1"/>
    <col min="16131" max="16131" width="18.5703125" style="13" customWidth="1"/>
    <col min="16132" max="16132" width="7.7109375" style="13" customWidth="1"/>
    <col min="16133" max="16384" width="9.140625" style="13"/>
  </cols>
  <sheetData>
    <row r="2" spans="1:3" ht="15.95" customHeight="1" x14ac:dyDescent="0.25">
      <c r="A2" s="273" t="s">
        <v>104</v>
      </c>
      <c r="B2" s="273"/>
      <c r="C2" s="273"/>
    </row>
    <row r="3" spans="1:3" ht="15.95" customHeight="1" thickBot="1" x14ac:dyDescent="0.3">
      <c r="A3" s="274"/>
      <c r="B3" s="274"/>
      <c r="C3" s="14" t="s">
        <v>2</v>
      </c>
    </row>
    <row r="4" spans="1:3" ht="32.25" thickBot="1" x14ac:dyDescent="0.3">
      <c r="A4" s="108" t="s">
        <v>3</v>
      </c>
      <c r="B4" s="109" t="s">
        <v>105</v>
      </c>
      <c r="C4" s="109" t="s">
        <v>362</v>
      </c>
    </row>
    <row r="5" spans="1:3" s="15" customFormat="1" ht="16.5" thickBot="1" x14ac:dyDescent="0.25">
      <c r="A5" s="110">
        <v>1</v>
      </c>
      <c r="B5" s="111">
        <v>2</v>
      </c>
      <c r="C5" s="111">
        <v>3</v>
      </c>
    </row>
    <row r="6" spans="1:3" s="15" customFormat="1" ht="16.5" thickBot="1" x14ac:dyDescent="0.25">
      <c r="A6" s="108" t="s">
        <v>10</v>
      </c>
      <c r="B6" s="112" t="s">
        <v>106</v>
      </c>
      <c r="C6" s="113">
        <f>SUM(C7:C12)</f>
        <v>75459288</v>
      </c>
    </row>
    <row r="7" spans="1:3" s="15" customFormat="1" x14ac:dyDescent="0.2">
      <c r="A7" s="114" t="s">
        <v>107</v>
      </c>
      <c r="B7" s="115" t="s">
        <v>108</v>
      </c>
      <c r="C7" s="116">
        <v>63112728</v>
      </c>
    </row>
    <row r="8" spans="1:3" s="15" customFormat="1" x14ac:dyDescent="0.2">
      <c r="A8" s="117" t="s">
        <v>109</v>
      </c>
      <c r="B8" s="118" t="s">
        <v>110</v>
      </c>
      <c r="C8" s="119"/>
    </row>
    <row r="9" spans="1:3" s="15" customFormat="1" x14ac:dyDescent="0.2">
      <c r="A9" s="117" t="s">
        <v>111</v>
      </c>
      <c r="B9" s="118" t="s">
        <v>112</v>
      </c>
      <c r="C9" s="119">
        <v>10546560</v>
      </c>
    </row>
    <row r="10" spans="1:3" s="15" customFormat="1" x14ac:dyDescent="0.2">
      <c r="A10" s="117" t="s">
        <v>113</v>
      </c>
      <c r="B10" s="118" t="s">
        <v>114</v>
      </c>
      <c r="C10" s="119">
        <v>1800000</v>
      </c>
    </row>
    <row r="11" spans="1:3" s="15" customFormat="1" x14ac:dyDescent="0.2">
      <c r="A11" s="117" t="s">
        <v>115</v>
      </c>
      <c r="B11" s="118" t="s">
        <v>116</v>
      </c>
      <c r="C11" s="119"/>
    </row>
    <row r="12" spans="1:3" s="15" customFormat="1" ht="16.5" thickBot="1" x14ac:dyDescent="0.25">
      <c r="A12" s="120" t="s">
        <v>117</v>
      </c>
      <c r="B12" s="121" t="s">
        <v>118</v>
      </c>
      <c r="C12" s="119"/>
    </row>
    <row r="13" spans="1:3" s="15" customFormat="1" ht="16.5" thickBot="1" x14ac:dyDescent="0.25">
      <c r="A13" s="108" t="s">
        <v>13</v>
      </c>
      <c r="B13" s="122" t="s">
        <v>119</v>
      </c>
      <c r="C13" s="113">
        <f>SUM(C14:C18)</f>
        <v>32976260</v>
      </c>
    </row>
    <row r="14" spans="1:3" s="15" customFormat="1" x14ac:dyDescent="0.2">
      <c r="A14" s="114" t="s">
        <v>120</v>
      </c>
      <c r="B14" s="115" t="s">
        <v>121</v>
      </c>
      <c r="C14" s="116"/>
    </row>
    <row r="15" spans="1:3" s="15" customFormat="1" x14ac:dyDescent="0.2">
      <c r="A15" s="117" t="s">
        <v>122</v>
      </c>
      <c r="B15" s="118" t="s">
        <v>123</v>
      </c>
      <c r="C15" s="119"/>
    </row>
    <row r="16" spans="1:3" s="15" customFormat="1" x14ac:dyDescent="0.2">
      <c r="A16" s="117" t="s">
        <v>124</v>
      </c>
      <c r="B16" s="118" t="s">
        <v>125</v>
      </c>
      <c r="C16" s="119"/>
    </row>
    <row r="17" spans="1:3" s="15" customFormat="1" x14ac:dyDescent="0.2">
      <c r="A17" s="117" t="s">
        <v>126</v>
      </c>
      <c r="B17" s="118" t="s">
        <v>127</v>
      </c>
      <c r="C17" s="119"/>
    </row>
    <row r="18" spans="1:3" s="15" customFormat="1" x14ac:dyDescent="0.2">
      <c r="A18" s="117" t="s">
        <v>128</v>
      </c>
      <c r="B18" s="118" t="s">
        <v>129</v>
      </c>
      <c r="C18" s="119">
        <v>32976260</v>
      </c>
    </row>
    <row r="19" spans="1:3" s="15" customFormat="1" ht="16.5" thickBot="1" x14ac:dyDescent="0.25">
      <c r="A19" s="120" t="s">
        <v>130</v>
      </c>
      <c r="B19" s="121" t="s">
        <v>131</v>
      </c>
      <c r="C19" s="123"/>
    </row>
    <row r="20" spans="1:3" s="15" customFormat="1" ht="16.5" thickBot="1" x14ac:dyDescent="0.25">
      <c r="A20" s="108" t="s">
        <v>7</v>
      </c>
      <c r="B20" s="112" t="s">
        <v>132</v>
      </c>
      <c r="C20" s="113">
        <f>SUM(C21:C25)</f>
        <v>50700245</v>
      </c>
    </row>
    <row r="21" spans="1:3" s="15" customFormat="1" x14ac:dyDescent="0.2">
      <c r="A21" s="114" t="s">
        <v>133</v>
      </c>
      <c r="B21" s="115" t="s">
        <v>134</v>
      </c>
      <c r="C21" s="116"/>
    </row>
    <row r="22" spans="1:3" s="15" customFormat="1" x14ac:dyDescent="0.2">
      <c r="A22" s="117" t="s">
        <v>135</v>
      </c>
      <c r="B22" s="118" t="s">
        <v>136</v>
      </c>
      <c r="C22" s="119"/>
    </row>
    <row r="23" spans="1:3" s="15" customFormat="1" x14ac:dyDescent="0.2">
      <c r="A23" s="117" t="s">
        <v>137</v>
      </c>
      <c r="B23" s="118" t="s">
        <v>138</v>
      </c>
      <c r="C23" s="119">
        <v>154000</v>
      </c>
    </row>
    <row r="24" spans="1:3" s="15" customFormat="1" x14ac:dyDescent="0.2">
      <c r="A24" s="117" t="s">
        <v>139</v>
      </c>
      <c r="B24" s="118" t="s">
        <v>140</v>
      </c>
      <c r="C24" s="119"/>
    </row>
    <row r="25" spans="1:3" s="15" customFormat="1" x14ac:dyDescent="0.2">
      <c r="A25" s="117" t="s">
        <v>141</v>
      </c>
      <c r="B25" s="118" t="s">
        <v>142</v>
      </c>
      <c r="C25" s="119">
        <v>50546245</v>
      </c>
    </row>
    <row r="26" spans="1:3" s="15" customFormat="1" ht="16.5" thickBot="1" x14ac:dyDescent="0.25">
      <c r="A26" s="120" t="s">
        <v>143</v>
      </c>
      <c r="B26" s="121" t="s">
        <v>144</v>
      </c>
      <c r="C26" s="123">
        <v>50546245</v>
      </c>
    </row>
    <row r="27" spans="1:3" s="15" customFormat="1" ht="16.5" thickBot="1" x14ac:dyDescent="0.25">
      <c r="A27" s="108" t="s">
        <v>145</v>
      </c>
      <c r="B27" s="112" t="s">
        <v>146</v>
      </c>
      <c r="C27" s="124">
        <f>SUM(C28,C31,C32,C33)</f>
        <v>19930000</v>
      </c>
    </row>
    <row r="28" spans="1:3" s="15" customFormat="1" x14ac:dyDescent="0.2">
      <c r="A28" s="114" t="s">
        <v>147</v>
      </c>
      <c r="B28" s="115" t="s">
        <v>148</v>
      </c>
      <c r="C28" s="125">
        <v>17000000</v>
      </c>
    </row>
    <row r="29" spans="1:3" s="15" customFormat="1" x14ac:dyDescent="0.2">
      <c r="A29" s="117" t="s">
        <v>149</v>
      </c>
      <c r="B29" s="118" t="s">
        <v>150</v>
      </c>
      <c r="C29" s="119"/>
    </row>
    <row r="30" spans="1:3" s="15" customFormat="1" x14ac:dyDescent="0.2">
      <c r="A30" s="117" t="s">
        <v>151</v>
      </c>
      <c r="B30" s="118" t="s">
        <v>152</v>
      </c>
      <c r="C30" s="119">
        <v>17000000</v>
      </c>
    </row>
    <row r="31" spans="1:3" s="15" customFormat="1" x14ac:dyDescent="0.2">
      <c r="A31" s="117" t="s">
        <v>153</v>
      </c>
      <c r="B31" s="118" t="s">
        <v>154</v>
      </c>
      <c r="C31" s="119">
        <v>2700000</v>
      </c>
    </row>
    <row r="32" spans="1:3" s="15" customFormat="1" x14ac:dyDescent="0.2">
      <c r="A32" s="117" t="s">
        <v>155</v>
      </c>
      <c r="B32" s="118" t="s">
        <v>156</v>
      </c>
      <c r="C32" s="119"/>
    </row>
    <row r="33" spans="1:3" s="15" customFormat="1" ht="16.5" thickBot="1" x14ac:dyDescent="0.25">
      <c r="A33" s="120" t="s">
        <v>157</v>
      </c>
      <c r="B33" s="121" t="s">
        <v>158</v>
      </c>
      <c r="C33" s="123">
        <v>230000</v>
      </c>
    </row>
    <row r="34" spans="1:3" s="15" customFormat="1" ht="16.5" thickBot="1" x14ac:dyDescent="0.25">
      <c r="A34" s="108" t="s">
        <v>9</v>
      </c>
      <c r="B34" s="112" t="s">
        <v>159</v>
      </c>
      <c r="C34" s="113">
        <f>SUM(C35:C44)</f>
        <v>9000000</v>
      </c>
    </row>
    <row r="35" spans="1:3" s="15" customFormat="1" x14ac:dyDescent="0.2">
      <c r="A35" s="114" t="s">
        <v>160</v>
      </c>
      <c r="B35" s="115" t="s">
        <v>161</v>
      </c>
      <c r="C35" s="116"/>
    </row>
    <row r="36" spans="1:3" s="15" customFormat="1" x14ac:dyDescent="0.2">
      <c r="A36" s="117" t="s">
        <v>162</v>
      </c>
      <c r="B36" s="118" t="s">
        <v>163</v>
      </c>
      <c r="C36" s="119">
        <v>4100000</v>
      </c>
    </row>
    <row r="37" spans="1:3" s="15" customFormat="1" x14ac:dyDescent="0.2">
      <c r="A37" s="117" t="s">
        <v>164</v>
      </c>
      <c r="B37" s="118" t="s">
        <v>165</v>
      </c>
      <c r="C37" s="119">
        <v>3600000</v>
      </c>
    </row>
    <row r="38" spans="1:3" s="15" customFormat="1" x14ac:dyDescent="0.2">
      <c r="A38" s="117" t="s">
        <v>166</v>
      </c>
      <c r="B38" s="118" t="s">
        <v>167</v>
      </c>
      <c r="C38" s="119"/>
    </row>
    <row r="39" spans="1:3" s="15" customFormat="1" x14ac:dyDescent="0.2">
      <c r="A39" s="117" t="s">
        <v>168</v>
      </c>
      <c r="B39" s="118" t="s">
        <v>169</v>
      </c>
      <c r="C39" s="119"/>
    </row>
    <row r="40" spans="1:3" s="15" customFormat="1" x14ac:dyDescent="0.2">
      <c r="A40" s="117" t="s">
        <v>170</v>
      </c>
      <c r="B40" s="118" t="s">
        <v>171</v>
      </c>
      <c r="C40" s="119">
        <v>1300000</v>
      </c>
    </row>
    <row r="41" spans="1:3" s="15" customFormat="1" x14ac:dyDescent="0.2">
      <c r="A41" s="117" t="s">
        <v>172</v>
      </c>
      <c r="B41" s="118" t="s">
        <v>173</v>
      </c>
      <c r="C41" s="119"/>
    </row>
    <row r="42" spans="1:3" s="15" customFormat="1" x14ac:dyDescent="0.2">
      <c r="A42" s="117" t="s">
        <v>174</v>
      </c>
      <c r="B42" s="118" t="s">
        <v>175</v>
      </c>
      <c r="C42" s="119"/>
    </row>
    <row r="43" spans="1:3" s="15" customFormat="1" x14ac:dyDescent="0.2">
      <c r="A43" s="117" t="s">
        <v>176</v>
      </c>
      <c r="B43" s="118" t="s">
        <v>177</v>
      </c>
      <c r="C43" s="126"/>
    </row>
    <row r="44" spans="1:3" s="15" customFormat="1" ht="16.5" thickBot="1" x14ac:dyDescent="0.25">
      <c r="A44" s="120" t="s">
        <v>178</v>
      </c>
      <c r="B44" s="121" t="s">
        <v>26</v>
      </c>
      <c r="C44" s="127">
        <v>0</v>
      </c>
    </row>
    <row r="45" spans="1:3" s="15" customFormat="1" ht="16.5" thickBot="1" x14ac:dyDescent="0.25">
      <c r="A45" s="108" t="s">
        <v>22</v>
      </c>
      <c r="B45" s="112" t="s">
        <v>179</v>
      </c>
      <c r="C45" s="113">
        <f>SUM(C46:C55)</f>
        <v>0</v>
      </c>
    </row>
    <row r="46" spans="1:3" s="15" customFormat="1" x14ac:dyDescent="0.2">
      <c r="A46" s="114" t="s">
        <v>180</v>
      </c>
      <c r="B46" s="115" t="s">
        <v>181</v>
      </c>
      <c r="C46" s="128"/>
    </row>
    <row r="47" spans="1:3" s="15" customFormat="1" x14ac:dyDescent="0.2">
      <c r="A47" s="117" t="s">
        <v>182</v>
      </c>
      <c r="B47" s="118" t="s">
        <v>183</v>
      </c>
      <c r="C47" s="126"/>
    </row>
    <row r="48" spans="1:3" s="15" customFormat="1" x14ac:dyDescent="0.2">
      <c r="A48" s="117" t="s">
        <v>184</v>
      </c>
      <c r="B48" s="118" t="s">
        <v>185</v>
      </c>
      <c r="C48" s="126"/>
    </row>
    <row r="49" spans="1:3" s="15" customFormat="1" x14ac:dyDescent="0.2">
      <c r="A49" s="117" t="s">
        <v>186</v>
      </c>
      <c r="B49" s="118" t="s">
        <v>187</v>
      </c>
      <c r="C49" s="126"/>
    </row>
    <row r="50" spans="1:3" s="15" customFormat="1" ht="16.5" thickBot="1" x14ac:dyDescent="0.25">
      <c r="A50" s="120" t="s">
        <v>188</v>
      </c>
      <c r="B50" s="121" t="s">
        <v>189</v>
      </c>
      <c r="C50" s="127"/>
    </row>
    <row r="51" spans="1:3" s="15" customFormat="1" ht="16.5" thickBot="1" x14ac:dyDescent="0.25">
      <c r="A51" s="108" t="s">
        <v>190</v>
      </c>
      <c r="B51" s="112" t="s">
        <v>191</v>
      </c>
      <c r="C51" s="113"/>
    </row>
    <row r="52" spans="1:3" s="15" customFormat="1" x14ac:dyDescent="0.2">
      <c r="A52" s="114" t="s">
        <v>192</v>
      </c>
      <c r="B52" s="115" t="s">
        <v>193</v>
      </c>
      <c r="C52" s="116"/>
    </row>
    <row r="53" spans="1:3" s="15" customFormat="1" x14ac:dyDescent="0.2">
      <c r="A53" s="117" t="s">
        <v>194</v>
      </c>
      <c r="B53" s="118" t="s">
        <v>195</v>
      </c>
      <c r="C53" s="119"/>
    </row>
    <row r="54" spans="1:3" s="15" customFormat="1" x14ac:dyDescent="0.2">
      <c r="A54" s="117" t="s">
        <v>196</v>
      </c>
      <c r="B54" s="118" t="s">
        <v>197</v>
      </c>
      <c r="C54" s="119"/>
    </row>
    <row r="55" spans="1:3" s="15" customFormat="1" ht="16.5" thickBot="1" x14ac:dyDescent="0.25">
      <c r="A55" s="120" t="s">
        <v>198</v>
      </c>
      <c r="B55" s="121" t="s">
        <v>199</v>
      </c>
      <c r="C55" s="123"/>
    </row>
    <row r="56" spans="1:3" s="15" customFormat="1" ht="16.5" thickBot="1" x14ac:dyDescent="0.25">
      <c r="A56" s="108" t="s">
        <v>27</v>
      </c>
      <c r="B56" s="122" t="s">
        <v>200</v>
      </c>
      <c r="C56" s="113">
        <f>SUM(C57:C59)</f>
        <v>154000</v>
      </c>
    </row>
    <row r="57" spans="1:3" s="15" customFormat="1" x14ac:dyDescent="0.2">
      <c r="A57" s="114" t="s">
        <v>201</v>
      </c>
      <c r="B57" s="115" t="s">
        <v>202</v>
      </c>
      <c r="C57" s="126"/>
    </row>
    <row r="58" spans="1:3" s="15" customFormat="1" x14ac:dyDescent="0.2">
      <c r="A58" s="117" t="s">
        <v>203</v>
      </c>
      <c r="B58" s="118" t="s">
        <v>204</v>
      </c>
      <c r="C58" s="126"/>
    </row>
    <row r="59" spans="1:3" s="15" customFormat="1" x14ac:dyDescent="0.2">
      <c r="A59" s="117" t="s">
        <v>205</v>
      </c>
      <c r="B59" s="118" t="s">
        <v>206</v>
      </c>
      <c r="C59" s="126">
        <v>154000</v>
      </c>
    </row>
    <row r="60" spans="1:3" s="15" customFormat="1" ht="16.5" thickBot="1" x14ac:dyDescent="0.25">
      <c r="A60" s="120" t="s">
        <v>207</v>
      </c>
      <c r="B60" s="121" t="s">
        <v>208</v>
      </c>
      <c r="C60" s="126"/>
    </row>
    <row r="61" spans="1:3" s="15" customFormat="1" ht="16.5" thickBot="1" x14ac:dyDescent="0.25">
      <c r="A61" s="108" t="s">
        <v>30</v>
      </c>
      <c r="B61" s="112" t="s">
        <v>209</v>
      </c>
      <c r="C61" s="124">
        <f>SUM(C6,C13,C20,C27,C34,C45,C56)</f>
        <v>188219793</v>
      </c>
    </row>
    <row r="62" spans="1:3" s="15" customFormat="1" ht="16.5" thickBot="1" x14ac:dyDescent="0.25">
      <c r="A62" s="129" t="s">
        <v>33</v>
      </c>
      <c r="B62" s="122" t="s">
        <v>210</v>
      </c>
      <c r="C62" s="113"/>
    </row>
    <row r="63" spans="1:3" s="15" customFormat="1" x14ac:dyDescent="0.2">
      <c r="A63" s="114" t="s">
        <v>211</v>
      </c>
      <c r="B63" s="115" t="s">
        <v>212</v>
      </c>
      <c r="C63" s="126"/>
    </row>
    <row r="64" spans="1:3" s="15" customFormat="1" x14ac:dyDescent="0.2">
      <c r="A64" s="117" t="s">
        <v>213</v>
      </c>
      <c r="B64" s="118" t="s">
        <v>214</v>
      </c>
      <c r="C64" s="126"/>
    </row>
    <row r="65" spans="1:3" s="15" customFormat="1" ht="16.5" thickBot="1" x14ac:dyDescent="0.25">
      <c r="A65" s="120" t="s">
        <v>215</v>
      </c>
      <c r="B65" s="121" t="s">
        <v>216</v>
      </c>
      <c r="C65" s="126"/>
    </row>
    <row r="66" spans="1:3" s="15" customFormat="1" ht="16.5" thickBot="1" x14ac:dyDescent="0.25">
      <c r="A66" s="129" t="s">
        <v>36</v>
      </c>
      <c r="B66" s="122" t="s">
        <v>217</v>
      </c>
      <c r="C66" s="113"/>
    </row>
    <row r="67" spans="1:3" s="15" customFormat="1" x14ac:dyDescent="0.2">
      <c r="A67" s="114" t="s">
        <v>218</v>
      </c>
      <c r="B67" s="115" t="s">
        <v>219</v>
      </c>
      <c r="C67" s="126"/>
    </row>
    <row r="68" spans="1:3" s="15" customFormat="1" x14ac:dyDescent="0.2">
      <c r="A68" s="117" t="s">
        <v>220</v>
      </c>
      <c r="B68" s="118" t="s">
        <v>221</v>
      </c>
      <c r="C68" s="126"/>
    </row>
    <row r="69" spans="1:3" s="15" customFormat="1" x14ac:dyDescent="0.2">
      <c r="A69" s="117" t="s">
        <v>222</v>
      </c>
      <c r="B69" s="118" t="s">
        <v>223</v>
      </c>
      <c r="C69" s="126"/>
    </row>
    <row r="70" spans="1:3" s="15" customFormat="1" ht="16.5" thickBot="1" x14ac:dyDescent="0.25">
      <c r="A70" s="120" t="s">
        <v>224</v>
      </c>
      <c r="B70" s="121" t="s">
        <v>225</v>
      </c>
      <c r="C70" s="126"/>
    </row>
    <row r="71" spans="1:3" s="15" customFormat="1" ht="16.5" thickBot="1" x14ac:dyDescent="0.25">
      <c r="A71" s="129" t="s">
        <v>39</v>
      </c>
      <c r="B71" s="122" t="s">
        <v>226</v>
      </c>
      <c r="C71" s="113">
        <f>SUM(C72:C73)</f>
        <v>262456227</v>
      </c>
    </row>
    <row r="72" spans="1:3" s="15" customFormat="1" x14ac:dyDescent="0.2">
      <c r="A72" s="114" t="s">
        <v>227</v>
      </c>
      <c r="B72" s="115" t="s">
        <v>228</v>
      </c>
      <c r="C72" s="126">
        <v>262456227</v>
      </c>
    </row>
    <row r="73" spans="1:3" s="15" customFormat="1" ht="16.5" thickBot="1" x14ac:dyDescent="0.25">
      <c r="A73" s="120" t="s">
        <v>229</v>
      </c>
      <c r="B73" s="121" t="s">
        <v>230</v>
      </c>
      <c r="C73" s="126"/>
    </row>
    <row r="74" spans="1:3" s="15" customFormat="1" ht="16.5" thickBot="1" x14ac:dyDescent="0.25">
      <c r="A74" s="129" t="s">
        <v>42</v>
      </c>
      <c r="B74" s="122" t="s">
        <v>231</v>
      </c>
      <c r="C74" s="113">
        <f>SUM(C75:C78)</f>
        <v>45575885</v>
      </c>
    </row>
    <row r="75" spans="1:3" s="15" customFormat="1" x14ac:dyDescent="0.2">
      <c r="A75" s="114" t="s">
        <v>232</v>
      </c>
      <c r="B75" s="115" t="s">
        <v>233</v>
      </c>
      <c r="C75" s="126"/>
    </row>
    <row r="76" spans="1:3" s="15" customFormat="1" x14ac:dyDescent="0.2">
      <c r="A76" s="117" t="s">
        <v>234</v>
      </c>
      <c r="B76" s="118" t="s">
        <v>235</v>
      </c>
      <c r="C76" s="126"/>
    </row>
    <row r="77" spans="1:3" s="15" customFormat="1" x14ac:dyDescent="0.2">
      <c r="A77" s="120" t="s">
        <v>236</v>
      </c>
      <c r="B77" s="121" t="s">
        <v>237</v>
      </c>
      <c r="C77" s="126"/>
    </row>
    <row r="78" spans="1:3" s="15" customFormat="1" ht="16.5" thickBot="1" x14ac:dyDescent="0.25">
      <c r="A78" s="120" t="s">
        <v>238</v>
      </c>
      <c r="B78" s="121" t="s">
        <v>239</v>
      </c>
      <c r="C78" s="126">
        <v>45575885</v>
      </c>
    </row>
    <row r="79" spans="1:3" s="15" customFormat="1" ht="16.5" thickBot="1" x14ac:dyDescent="0.25">
      <c r="A79" s="129" t="s">
        <v>45</v>
      </c>
      <c r="B79" s="122" t="s">
        <v>240</v>
      </c>
      <c r="C79" s="113"/>
    </row>
    <row r="80" spans="1:3" s="15" customFormat="1" x14ac:dyDescent="0.2">
      <c r="A80" s="130" t="s">
        <v>241</v>
      </c>
      <c r="B80" s="115" t="s">
        <v>242</v>
      </c>
      <c r="C80" s="126"/>
    </row>
    <row r="81" spans="1:9" s="15" customFormat="1" x14ac:dyDescent="0.2">
      <c r="A81" s="131" t="s">
        <v>243</v>
      </c>
      <c r="B81" s="118" t="s">
        <v>244</v>
      </c>
      <c r="C81" s="126"/>
    </row>
    <row r="82" spans="1:9" s="15" customFormat="1" x14ac:dyDescent="0.2">
      <c r="A82" s="131" t="s">
        <v>245</v>
      </c>
      <c r="B82" s="118" t="s">
        <v>246</v>
      </c>
      <c r="C82" s="126"/>
    </row>
    <row r="83" spans="1:9" s="15" customFormat="1" ht="16.5" thickBot="1" x14ac:dyDescent="0.25">
      <c r="A83" s="132" t="s">
        <v>247</v>
      </c>
      <c r="B83" s="121" t="s">
        <v>248</v>
      </c>
      <c r="C83" s="126"/>
    </row>
    <row r="84" spans="1:9" s="15" customFormat="1" ht="16.5" thickBot="1" x14ac:dyDescent="0.25">
      <c r="A84" s="129" t="s">
        <v>48</v>
      </c>
      <c r="B84" s="122" t="s">
        <v>249</v>
      </c>
      <c r="C84" s="133"/>
    </row>
    <row r="85" spans="1:9" s="15" customFormat="1" ht="16.5" thickBot="1" x14ac:dyDescent="0.25">
      <c r="A85" s="129" t="s">
        <v>51</v>
      </c>
      <c r="B85" s="122" t="s">
        <v>250</v>
      </c>
      <c r="C85" s="113">
        <f>SUM(C62+C66+C71+C74+C79+C84)</f>
        <v>308032112</v>
      </c>
    </row>
    <row r="86" spans="1:9" s="15" customFormat="1" ht="27" customHeight="1" thickBot="1" x14ac:dyDescent="0.25">
      <c r="A86" s="134" t="s">
        <v>54</v>
      </c>
      <c r="B86" s="135" t="s">
        <v>251</v>
      </c>
      <c r="C86" s="124">
        <f>SUM(C61,C85)</f>
        <v>496251905</v>
      </c>
    </row>
    <row r="87" spans="1:9" s="15" customFormat="1" x14ac:dyDescent="0.2">
      <c r="A87" s="20"/>
      <c r="B87" s="21"/>
      <c r="C87" s="28"/>
    </row>
    <row r="88" spans="1:9" ht="16.5" customHeight="1" x14ac:dyDescent="0.25">
      <c r="A88" s="273" t="s">
        <v>252</v>
      </c>
      <c r="B88" s="273"/>
      <c r="C88" s="273"/>
      <c r="I88" s="13" t="s">
        <v>253</v>
      </c>
    </row>
    <row r="89" spans="1:9" ht="16.5" customHeight="1" thickBot="1" x14ac:dyDescent="0.3">
      <c r="A89" s="275"/>
      <c r="B89" s="275"/>
      <c r="C89" s="16" t="s">
        <v>254</v>
      </c>
    </row>
    <row r="90" spans="1:9" ht="32.25" thickBot="1" x14ac:dyDescent="0.3">
      <c r="A90" s="108" t="s">
        <v>3</v>
      </c>
      <c r="B90" s="109" t="s">
        <v>255</v>
      </c>
      <c r="C90" s="109" t="s">
        <v>362</v>
      </c>
    </row>
    <row r="91" spans="1:9" s="17" customFormat="1" ht="16.5" thickBot="1" x14ac:dyDescent="0.25">
      <c r="A91" s="108">
        <v>1</v>
      </c>
      <c r="B91" s="109">
        <v>2</v>
      </c>
      <c r="C91" s="109">
        <v>3</v>
      </c>
    </row>
    <row r="92" spans="1:9" ht="16.5" thickBot="1" x14ac:dyDescent="0.3">
      <c r="A92" s="110" t="s">
        <v>10</v>
      </c>
      <c r="B92" s="136" t="s">
        <v>256</v>
      </c>
      <c r="C92" s="137">
        <f>SUM(C93:C97)</f>
        <v>177451489</v>
      </c>
    </row>
    <row r="93" spans="1:9" x14ac:dyDescent="0.25">
      <c r="A93" s="138" t="s">
        <v>107</v>
      </c>
      <c r="B93" s="139" t="s">
        <v>257</v>
      </c>
      <c r="C93" s="140">
        <v>76562870</v>
      </c>
    </row>
    <row r="94" spans="1:9" x14ac:dyDescent="0.25">
      <c r="A94" s="117" t="s">
        <v>109</v>
      </c>
      <c r="B94" s="141" t="s">
        <v>15</v>
      </c>
      <c r="C94" s="142">
        <v>11536856</v>
      </c>
    </row>
    <row r="95" spans="1:9" x14ac:dyDescent="0.25">
      <c r="A95" s="117" t="s">
        <v>111</v>
      </c>
      <c r="B95" s="141" t="s">
        <v>258</v>
      </c>
      <c r="C95" s="143">
        <v>76282567</v>
      </c>
    </row>
    <row r="96" spans="1:9" x14ac:dyDescent="0.25">
      <c r="A96" s="117" t="s">
        <v>113</v>
      </c>
      <c r="B96" s="141" t="s">
        <v>19</v>
      </c>
      <c r="C96" s="143">
        <v>5525660</v>
      </c>
    </row>
    <row r="97" spans="1:3" x14ac:dyDescent="0.25">
      <c r="A97" s="117" t="s">
        <v>259</v>
      </c>
      <c r="B97" s="144" t="s">
        <v>21</v>
      </c>
      <c r="C97" s="143">
        <v>7543536</v>
      </c>
    </row>
    <row r="98" spans="1:3" x14ac:dyDescent="0.25">
      <c r="A98" s="117" t="s">
        <v>117</v>
      </c>
      <c r="B98" s="141" t="s">
        <v>260</v>
      </c>
      <c r="C98" s="143">
        <v>173536</v>
      </c>
    </row>
    <row r="99" spans="1:3" x14ac:dyDescent="0.25">
      <c r="A99" s="117" t="s">
        <v>261</v>
      </c>
      <c r="B99" s="145" t="s">
        <v>262</v>
      </c>
      <c r="C99" s="143"/>
    </row>
    <row r="100" spans="1:3" x14ac:dyDescent="0.25">
      <c r="A100" s="117" t="s">
        <v>263</v>
      </c>
      <c r="B100" s="146" t="s">
        <v>264</v>
      </c>
      <c r="C100" s="143"/>
    </row>
    <row r="101" spans="1:3" x14ac:dyDescent="0.25">
      <c r="A101" s="117" t="s">
        <v>265</v>
      </c>
      <c r="B101" s="146" t="s">
        <v>266</v>
      </c>
      <c r="C101" s="143"/>
    </row>
    <row r="102" spans="1:3" x14ac:dyDescent="0.25">
      <c r="A102" s="117" t="s">
        <v>267</v>
      </c>
      <c r="B102" s="145" t="s">
        <v>268</v>
      </c>
      <c r="C102" s="143">
        <v>5220000</v>
      </c>
    </row>
    <row r="103" spans="1:3" x14ac:dyDescent="0.25">
      <c r="A103" s="117" t="s">
        <v>269</v>
      </c>
      <c r="B103" s="145" t="s">
        <v>270</v>
      </c>
      <c r="C103" s="143"/>
    </row>
    <row r="104" spans="1:3" x14ac:dyDescent="0.25">
      <c r="A104" s="117" t="s">
        <v>271</v>
      </c>
      <c r="B104" s="146" t="s">
        <v>272</v>
      </c>
      <c r="C104" s="143"/>
    </row>
    <row r="105" spans="1:3" x14ac:dyDescent="0.25">
      <c r="A105" s="147" t="s">
        <v>273</v>
      </c>
      <c r="B105" s="148" t="s">
        <v>274</v>
      </c>
      <c r="C105" s="143"/>
    </row>
    <row r="106" spans="1:3" x14ac:dyDescent="0.25">
      <c r="A106" s="117" t="s">
        <v>275</v>
      </c>
      <c r="B106" s="148" t="s">
        <v>276</v>
      </c>
      <c r="C106" s="143"/>
    </row>
    <row r="107" spans="1:3" ht="16.5" thickBot="1" x14ac:dyDescent="0.3">
      <c r="A107" s="149" t="s">
        <v>277</v>
      </c>
      <c r="B107" s="150" t="s">
        <v>278</v>
      </c>
      <c r="C107" s="151">
        <v>2150000</v>
      </c>
    </row>
    <row r="108" spans="1:3" ht="16.5" thickBot="1" x14ac:dyDescent="0.3">
      <c r="A108" s="108" t="s">
        <v>13</v>
      </c>
      <c r="B108" s="152" t="s">
        <v>279</v>
      </c>
      <c r="C108" s="153">
        <f>SUM(C109,C111,C113)</f>
        <v>270029579</v>
      </c>
    </row>
    <row r="109" spans="1:3" x14ac:dyDescent="0.25">
      <c r="A109" s="114" t="s">
        <v>120</v>
      </c>
      <c r="B109" s="141" t="s">
        <v>68</v>
      </c>
      <c r="C109" s="154">
        <v>25489330</v>
      </c>
    </row>
    <row r="110" spans="1:3" x14ac:dyDescent="0.25">
      <c r="A110" s="114" t="s">
        <v>122</v>
      </c>
      <c r="B110" s="155" t="s">
        <v>280</v>
      </c>
      <c r="C110" s="154">
        <v>11620107</v>
      </c>
    </row>
    <row r="111" spans="1:3" x14ac:dyDescent="0.25">
      <c r="A111" s="114" t="s">
        <v>124</v>
      </c>
      <c r="B111" s="155" t="s">
        <v>72</v>
      </c>
      <c r="C111" s="142">
        <v>244386249</v>
      </c>
    </row>
    <row r="112" spans="1:3" x14ac:dyDescent="0.25">
      <c r="A112" s="114" t="s">
        <v>126</v>
      </c>
      <c r="B112" s="155" t="s">
        <v>281</v>
      </c>
      <c r="C112" s="142">
        <v>215681395</v>
      </c>
    </row>
    <row r="113" spans="1:3" x14ac:dyDescent="0.25">
      <c r="A113" s="114" t="s">
        <v>128</v>
      </c>
      <c r="B113" s="121" t="s">
        <v>76</v>
      </c>
      <c r="C113" s="142">
        <v>154000</v>
      </c>
    </row>
    <row r="114" spans="1:3" x14ac:dyDescent="0.25">
      <c r="A114" s="114" t="s">
        <v>130</v>
      </c>
      <c r="B114" s="118" t="s">
        <v>282</v>
      </c>
      <c r="C114" s="142"/>
    </row>
    <row r="115" spans="1:3" x14ac:dyDescent="0.25">
      <c r="A115" s="114" t="s">
        <v>283</v>
      </c>
      <c r="B115" s="156" t="s">
        <v>284</v>
      </c>
      <c r="C115" s="142"/>
    </row>
    <row r="116" spans="1:3" x14ac:dyDescent="0.25">
      <c r="A116" s="114" t="s">
        <v>285</v>
      </c>
      <c r="B116" s="146" t="s">
        <v>266</v>
      </c>
      <c r="C116" s="142"/>
    </row>
    <row r="117" spans="1:3" x14ac:dyDescent="0.25">
      <c r="A117" s="114" t="s">
        <v>286</v>
      </c>
      <c r="B117" s="146" t="s">
        <v>287</v>
      </c>
      <c r="C117" s="142">
        <v>154000</v>
      </c>
    </row>
    <row r="118" spans="1:3" x14ac:dyDescent="0.25">
      <c r="A118" s="114" t="s">
        <v>288</v>
      </c>
      <c r="B118" s="146" t="s">
        <v>289</v>
      </c>
      <c r="C118" s="142"/>
    </row>
    <row r="119" spans="1:3" x14ac:dyDescent="0.25">
      <c r="A119" s="114" t="s">
        <v>290</v>
      </c>
      <c r="B119" s="146" t="s">
        <v>272</v>
      </c>
      <c r="C119" s="142"/>
    </row>
    <row r="120" spans="1:3" x14ac:dyDescent="0.25">
      <c r="A120" s="114" t="s">
        <v>291</v>
      </c>
      <c r="B120" s="146" t="s">
        <v>292</v>
      </c>
      <c r="C120" s="142"/>
    </row>
    <row r="121" spans="1:3" ht="16.5" thickBot="1" x14ac:dyDescent="0.3">
      <c r="A121" s="147" t="s">
        <v>293</v>
      </c>
      <c r="B121" s="146" t="s">
        <v>294</v>
      </c>
      <c r="C121" s="143"/>
    </row>
    <row r="122" spans="1:3" ht="16.5" thickBot="1" x14ac:dyDescent="0.3">
      <c r="A122" s="108" t="s">
        <v>7</v>
      </c>
      <c r="B122" s="157" t="s">
        <v>295</v>
      </c>
      <c r="C122" s="153">
        <f>SUM(C123:C124)</f>
        <v>176581</v>
      </c>
    </row>
    <row r="123" spans="1:3" x14ac:dyDescent="0.25">
      <c r="A123" s="114" t="s">
        <v>133</v>
      </c>
      <c r="B123" s="158" t="s">
        <v>296</v>
      </c>
      <c r="C123" s="154">
        <v>176581</v>
      </c>
    </row>
    <row r="124" spans="1:3" ht="16.5" thickBot="1" x14ac:dyDescent="0.3">
      <c r="A124" s="120" t="s">
        <v>135</v>
      </c>
      <c r="B124" s="155" t="s">
        <v>297</v>
      </c>
      <c r="C124" s="143"/>
    </row>
    <row r="125" spans="1:3" ht="16.5" thickBot="1" x14ac:dyDescent="0.3">
      <c r="A125" s="108" t="s">
        <v>8</v>
      </c>
      <c r="B125" s="157" t="s">
        <v>298</v>
      </c>
      <c r="C125" s="153">
        <f>SUM(C92,C108,C122)</f>
        <v>447657649</v>
      </c>
    </row>
    <row r="126" spans="1:3" ht="16.5" thickBot="1" x14ac:dyDescent="0.3">
      <c r="A126" s="108" t="s">
        <v>9</v>
      </c>
      <c r="B126" s="157" t="s">
        <v>299</v>
      </c>
      <c r="C126" s="153"/>
    </row>
    <row r="127" spans="1:3" x14ac:dyDescent="0.25">
      <c r="A127" s="114" t="s">
        <v>160</v>
      </c>
      <c r="B127" s="158" t="s">
        <v>300</v>
      </c>
      <c r="C127" s="142"/>
    </row>
    <row r="128" spans="1:3" x14ac:dyDescent="0.25">
      <c r="A128" s="114" t="s">
        <v>162</v>
      </c>
      <c r="B128" s="158" t="s">
        <v>301</v>
      </c>
      <c r="C128" s="142"/>
    </row>
    <row r="129" spans="1:3" ht="16.5" thickBot="1" x14ac:dyDescent="0.3">
      <c r="A129" s="147" t="s">
        <v>164</v>
      </c>
      <c r="B129" s="144" t="s">
        <v>302</v>
      </c>
      <c r="C129" s="142"/>
    </row>
    <row r="130" spans="1:3" ht="16.5" thickBot="1" x14ac:dyDescent="0.3">
      <c r="A130" s="108" t="s">
        <v>22</v>
      </c>
      <c r="B130" s="157" t="s">
        <v>303</v>
      </c>
      <c r="C130" s="153"/>
    </row>
    <row r="131" spans="1:3" x14ac:dyDescent="0.25">
      <c r="A131" s="114" t="s">
        <v>180</v>
      </c>
      <c r="B131" s="158" t="s">
        <v>304</v>
      </c>
      <c r="C131" s="142"/>
    </row>
    <row r="132" spans="1:3" x14ac:dyDescent="0.25">
      <c r="A132" s="114" t="s">
        <v>182</v>
      </c>
      <c r="B132" s="158" t="s">
        <v>305</v>
      </c>
      <c r="C132" s="142"/>
    </row>
    <row r="133" spans="1:3" x14ac:dyDescent="0.25">
      <c r="A133" s="114" t="s">
        <v>184</v>
      </c>
      <c r="B133" s="158" t="s">
        <v>306</v>
      </c>
      <c r="C133" s="142"/>
    </row>
    <row r="134" spans="1:3" ht="16.5" thickBot="1" x14ac:dyDescent="0.3">
      <c r="A134" s="147" t="s">
        <v>186</v>
      </c>
      <c r="B134" s="144" t="s">
        <v>307</v>
      </c>
      <c r="C134" s="142"/>
    </row>
    <row r="135" spans="1:3" ht="16.5" thickBot="1" x14ac:dyDescent="0.3">
      <c r="A135" s="108" t="s">
        <v>25</v>
      </c>
      <c r="B135" s="157" t="s">
        <v>308</v>
      </c>
      <c r="C135" s="159">
        <f>SUM(C136:C139)</f>
        <v>48594256</v>
      </c>
    </row>
    <row r="136" spans="1:3" x14ac:dyDescent="0.25">
      <c r="A136" s="114" t="s">
        <v>192</v>
      </c>
      <c r="B136" s="158" t="s">
        <v>309</v>
      </c>
      <c r="C136" s="142"/>
    </row>
    <row r="137" spans="1:3" x14ac:dyDescent="0.25">
      <c r="A137" s="114" t="s">
        <v>194</v>
      </c>
      <c r="B137" s="158" t="s">
        <v>310</v>
      </c>
      <c r="C137" s="154">
        <v>3018371</v>
      </c>
    </row>
    <row r="138" spans="1:3" x14ac:dyDescent="0.25">
      <c r="A138" s="114" t="s">
        <v>196</v>
      </c>
      <c r="B138" s="158" t="s">
        <v>311</v>
      </c>
      <c r="C138" s="142"/>
    </row>
    <row r="139" spans="1:3" ht="16.5" thickBot="1" x14ac:dyDescent="0.3">
      <c r="A139" s="147" t="s">
        <v>198</v>
      </c>
      <c r="B139" s="144" t="s">
        <v>312</v>
      </c>
      <c r="C139" s="142">
        <v>45575885</v>
      </c>
    </row>
    <row r="140" spans="1:3" ht="16.5" thickBot="1" x14ac:dyDescent="0.3">
      <c r="A140" s="108" t="s">
        <v>27</v>
      </c>
      <c r="B140" s="157" t="s">
        <v>313</v>
      </c>
      <c r="C140" s="160"/>
    </row>
    <row r="141" spans="1:3" x14ac:dyDescent="0.25">
      <c r="A141" s="114" t="s">
        <v>201</v>
      </c>
      <c r="B141" s="158" t="s">
        <v>314</v>
      </c>
      <c r="C141" s="142"/>
    </row>
    <row r="142" spans="1:3" x14ac:dyDescent="0.25">
      <c r="A142" s="114" t="s">
        <v>203</v>
      </c>
      <c r="B142" s="158" t="s">
        <v>315</v>
      </c>
      <c r="C142" s="142"/>
    </row>
    <row r="143" spans="1:3" x14ac:dyDescent="0.25">
      <c r="A143" s="114" t="s">
        <v>205</v>
      </c>
      <c r="B143" s="158" t="s">
        <v>316</v>
      </c>
      <c r="C143" s="142"/>
    </row>
    <row r="144" spans="1:3" ht="16.5" thickBot="1" x14ac:dyDescent="0.3">
      <c r="A144" s="114" t="s">
        <v>207</v>
      </c>
      <c r="B144" s="158" t="s">
        <v>317</v>
      </c>
      <c r="C144" s="142"/>
    </row>
    <row r="145" spans="1:9" ht="16.5" thickBot="1" x14ac:dyDescent="0.3">
      <c r="A145" s="108" t="s">
        <v>30</v>
      </c>
      <c r="B145" s="157" t="s">
        <v>318</v>
      </c>
      <c r="C145" s="161">
        <f>SUM(C126,C130,C135,C140)</f>
        <v>48594256</v>
      </c>
      <c r="F145" s="18"/>
      <c r="G145" s="19"/>
      <c r="H145" s="19"/>
      <c r="I145" s="19"/>
    </row>
    <row r="146" spans="1:9" s="15" customFormat="1" ht="16.5" thickBot="1" x14ac:dyDescent="0.25">
      <c r="A146" s="134" t="s">
        <v>33</v>
      </c>
      <c r="B146" s="135" t="s">
        <v>319</v>
      </c>
      <c r="C146" s="161">
        <f>SUM(C125,C145)</f>
        <v>496251905</v>
      </c>
    </row>
    <row r="147" spans="1:9" s="15" customFormat="1" ht="16.5" thickBot="1" x14ac:dyDescent="0.25">
      <c r="A147" s="20"/>
      <c r="B147" s="21"/>
      <c r="C147" s="22"/>
    </row>
    <row r="148" spans="1:9" ht="16.5" thickBot="1" x14ac:dyDescent="0.3">
      <c r="A148" s="276" t="s">
        <v>320</v>
      </c>
      <c r="B148" s="276"/>
      <c r="C148" s="25">
        <v>21</v>
      </c>
    </row>
    <row r="149" spans="1:9" ht="16.5" thickBot="1" x14ac:dyDescent="0.3">
      <c r="A149" s="276" t="s">
        <v>321</v>
      </c>
      <c r="B149" s="276"/>
      <c r="C149" s="25">
        <v>9</v>
      </c>
    </row>
    <row r="150" spans="1:9" x14ac:dyDescent="0.25">
      <c r="A150" s="26"/>
      <c r="B150" s="27"/>
      <c r="C150" s="27"/>
    </row>
    <row r="151" spans="1:9" x14ac:dyDescent="0.25">
      <c r="A151" s="271" t="s">
        <v>322</v>
      </c>
      <c r="B151" s="271"/>
      <c r="C151" s="271"/>
    </row>
    <row r="152" spans="1:9" ht="16.5" thickBot="1" x14ac:dyDescent="0.3">
      <c r="A152" s="272"/>
      <c r="B152" s="272"/>
      <c r="C152" s="16" t="s">
        <v>254</v>
      </c>
    </row>
    <row r="153" spans="1:9" ht="32.25" customHeight="1" thickBot="1" x14ac:dyDescent="0.3">
      <c r="A153" s="162">
        <v>1</v>
      </c>
      <c r="B153" s="163" t="s">
        <v>323</v>
      </c>
      <c r="C153" s="164">
        <f>+C61-C125</f>
        <v>-259437856</v>
      </c>
    </row>
    <row r="154" spans="1:9" ht="29.25" customHeight="1" thickBot="1" x14ac:dyDescent="0.3">
      <c r="A154" s="162" t="s">
        <v>13</v>
      </c>
      <c r="B154" s="163" t="s">
        <v>324</v>
      </c>
      <c r="C154" s="164">
        <f>+C85-C145</f>
        <v>259437856</v>
      </c>
    </row>
  </sheetData>
  <mergeCells count="8">
    <mergeCell ref="A151:C151"/>
    <mergeCell ref="A152:B152"/>
    <mergeCell ref="A2:C2"/>
    <mergeCell ref="A3:B3"/>
    <mergeCell ref="A88:C88"/>
    <mergeCell ref="A89:B89"/>
    <mergeCell ref="A148:B148"/>
    <mergeCell ref="A149:B149"/>
  </mergeCells>
  <printOptions horizontalCentered="1"/>
  <pageMargins left="0.27559055118110237" right="0.27559055118110237" top="0.74803149606299213" bottom="0.15748031496062992" header="0.31496062992125984" footer="0.31496062992125984"/>
  <pageSetup paperSize="9" scale="80" orientation="portrait" r:id="rId1"/>
  <headerFooter>
    <oddHeader>&amp;C&amp;"Times New Roman,Félkövér"Regöly Község Önkormányzata
2020. ÉVI KÖLTSÉGVETÉSÉNEK ÖSSZEVONT MÉRLEGE&amp;R&amp;"Times New Roman,Félkövér dőlt"3. sz. melléklet</oddHeader>
  </headerFooter>
  <rowBreaks count="2" manualBreakCount="2">
    <brk id="61" max="2" man="1"/>
    <brk id="107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E156"/>
  <sheetViews>
    <sheetView zoomScale="70" zoomScaleNormal="70" workbookViewId="0">
      <selection activeCell="B16" sqref="B16"/>
    </sheetView>
  </sheetViews>
  <sheetFormatPr defaultRowHeight="15" x14ac:dyDescent="0.25"/>
  <cols>
    <col min="1" max="1" width="7" style="29" customWidth="1"/>
    <col min="2" max="2" width="76.7109375" style="32" customWidth="1"/>
    <col min="3" max="3" width="18.7109375" style="31" customWidth="1"/>
    <col min="4" max="4" width="20" style="32" customWidth="1"/>
    <col min="5" max="5" width="18.85546875" style="32" customWidth="1"/>
    <col min="6" max="9" width="8" style="32" customWidth="1"/>
    <col min="10" max="256" width="9.140625" style="32"/>
    <col min="257" max="257" width="7" style="32" customWidth="1"/>
    <col min="258" max="258" width="76.7109375" style="32" customWidth="1"/>
    <col min="259" max="259" width="18.7109375" style="32" customWidth="1"/>
    <col min="260" max="260" width="20" style="32" customWidth="1"/>
    <col min="261" max="261" width="18.85546875" style="32" customWidth="1"/>
    <col min="262" max="265" width="8" style="32" customWidth="1"/>
    <col min="266" max="512" width="9.140625" style="32"/>
    <col min="513" max="513" width="7" style="32" customWidth="1"/>
    <col min="514" max="514" width="76.7109375" style="32" customWidth="1"/>
    <col min="515" max="515" width="18.7109375" style="32" customWidth="1"/>
    <col min="516" max="516" width="20" style="32" customWidth="1"/>
    <col min="517" max="517" width="18.85546875" style="32" customWidth="1"/>
    <col min="518" max="521" width="8" style="32" customWidth="1"/>
    <col min="522" max="768" width="9.140625" style="32"/>
    <col min="769" max="769" width="7" style="32" customWidth="1"/>
    <col min="770" max="770" width="76.7109375" style="32" customWidth="1"/>
    <col min="771" max="771" width="18.7109375" style="32" customWidth="1"/>
    <col min="772" max="772" width="20" style="32" customWidth="1"/>
    <col min="773" max="773" width="18.85546875" style="32" customWidth="1"/>
    <col min="774" max="777" width="8" style="32" customWidth="1"/>
    <col min="778" max="1024" width="9.140625" style="32"/>
    <col min="1025" max="1025" width="7" style="32" customWidth="1"/>
    <col min="1026" max="1026" width="76.7109375" style="32" customWidth="1"/>
    <col min="1027" max="1027" width="18.7109375" style="32" customWidth="1"/>
    <col min="1028" max="1028" width="20" style="32" customWidth="1"/>
    <col min="1029" max="1029" width="18.85546875" style="32" customWidth="1"/>
    <col min="1030" max="1033" width="8" style="32" customWidth="1"/>
    <col min="1034" max="1280" width="9.140625" style="32"/>
    <col min="1281" max="1281" width="7" style="32" customWidth="1"/>
    <col min="1282" max="1282" width="76.7109375" style="32" customWidth="1"/>
    <col min="1283" max="1283" width="18.7109375" style="32" customWidth="1"/>
    <col min="1284" max="1284" width="20" style="32" customWidth="1"/>
    <col min="1285" max="1285" width="18.85546875" style="32" customWidth="1"/>
    <col min="1286" max="1289" width="8" style="32" customWidth="1"/>
    <col min="1290" max="1536" width="9.140625" style="32"/>
    <col min="1537" max="1537" width="7" style="32" customWidth="1"/>
    <col min="1538" max="1538" width="76.7109375" style="32" customWidth="1"/>
    <col min="1539" max="1539" width="18.7109375" style="32" customWidth="1"/>
    <col min="1540" max="1540" width="20" style="32" customWidth="1"/>
    <col min="1541" max="1541" width="18.85546875" style="32" customWidth="1"/>
    <col min="1542" max="1545" width="8" style="32" customWidth="1"/>
    <col min="1546" max="1792" width="9.140625" style="32"/>
    <col min="1793" max="1793" width="7" style="32" customWidth="1"/>
    <col min="1794" max="1794" width="76.7109375" style="32" customWidth="1"/>
    <col min="1795" max="1795" width="18.7109375" style="32" customWidth="1"/>
    <col min="1796" max="1796" width="20" style="32" customWidth="1"/>
    <col min="1797" max="1797" width="18.85546875" style="32" customWidth="1"/>
    <col min="1798" max="1801" width="8" style="32" customWidth="1"/>
    <col min="1802" max="2048" width="9.140625" style="32"/>
    <col min="2049" max="2049" width="7" style="32" customWidth="1"/>
    <col min="2050" max="2050" width="76.7109375" style="32" customWidth="1"/>
    <col min="2051" max="2051" width="18.7109375" style="32" customWidth="1"/>
    <col min="2052" max="2052" width="20" style="32" customWidth="1"/>
    <col min="2053" max="2053" width="18.85546875" style="32" customWidth="1"/>
    <col min="2054" max="2057" width="8" style="32" customWidth="1"/>
    <col min="2058" max="2304" width="9.140625" style="32"/>
    <col min="2305" max="2305" width="7" style="32" customWidth="1"/>
    <col min="2306" max="2306" width="76.7109375" style="32" customWidth="1"/>
    <col min="2307" max="2307" width="18.7109375" style="32" customWidth="1"/>
    <col min="2308" max="2308" width="20" style="32" customWidth="1"/>
    <col min="2309" max="2309" width="18.85546875" style="32" customWidth="1"/>
    <col min="2310" max="2313" width="8" style="32" customWidth="1"/>
    <col min="2314" max="2560" width="9.140625" style="32"/>
    <col min="2561" max="2561" width="7" style="32" customWidth="1"/>
    <col min="2562" max="2562" width="76.7109375" style="32" customWidth="1"/>
    <col min="2563" max="2563" width="18.7109375" style="32" customWidth="1"/>
    <col min="2564" max="2564" width="20" style="32" customWidth="1"/>
    <col min="2565" max="2565" width="18.85546875" style="32" customWidth="1"/>
    <col min="2566" max="2569" width="8" style="32" customWidth="1"/>
    <col min="2570" max="2816" width="9.140625" style="32"/>
    <col min="2817" max="2817" width="7" style="32" customWidth="1"/>
    <col min="2818" max="2818" width="76.7109375" style="32" customWidth="1"/>
    <col min="2819" max="2819" width="18.7109375" style="32" customWidth="1"/>
    <col min="2820" max="2820" width="20" style="32" customWidth="1"/>
    <col min="2821" max="2821" width="18.85546875" style="32" customWidth="1"/>
    <col min="2822" max="2825" width="8" style="32" customWidth="1"/>
    <col min="2826" max="3072" width="9.140625" style="32"/>
    <col min="3073" max="3073" width="7" style="32" customWidth="1"/>
    <col min="3074" max="3074" width="76.7109375" style="32" customWidth="1"/>
    <col min="3075" max="3075" width="18.7109375" style="32" customWidth="1"/>
    <col min="3076" max="3076" width="20" style="32" customWidth="1"/>
    <col min="3077" max="3077" width="18.85546875" style="32" customWidth="1"/>
    <col min="3078" max="3081" width="8" style="32" customWidth="1"/>
    <col min="3082" max="3328" width="9.140625" style="32"/>
    <col min="3329" max="3329" width="7" style="32" customWidth="1"/>
    <col min="3330" max="3330" width="76.7109375" style="32" customWidth="1"/>
    <col min="3331" max="3331" width="18.7109375" style="32" customWidth="1"/>
    <col min="3332" max="3332" width="20" style="32" customWidth="1"/>
    <col min="3333" max="3333" width="18.85546875" style="32" customWidth="1"/>
    <col min="3334" max="3337" width="8" style="32" customWidth="1"/>
    <col min="3338" max="3584" width="9.140625" style="32"/>
    <col min="3585" max="3585" width="7" style="32" customWidth="1"/>
    <col min="3586" max="3586" width="76.7109375" style="32" customWidth="1"/>
    <col min="3587" max="3587" width="18.7109375" style="32" customWidth="1"/>
    <col min="3588" max="3588" width="20" style="32" customWidth="1"/>
    <col min="3589" max="3589" width="18.85546875" style="32" customWidth="1"/>
    <col min="3590" max="3593" width="8" style="32" customWidth="1"/>
    <col min="3594" max="3840" width="9.140625" style="32"/>
    <col min="3841" max="3841" width="7" style="32" customWidth="1"/>
    <col min="3842" max="3842" width="76.7109375" style="32" customWidth="1"/>
    <col min="3843" max="3843" width="18.7109375" style="32" customWidth="1"/>
    <col min="3844" max="3844" width="20" style="32" customWidth="1"/>
    <col min="3845" max="3845" width="18.85546875" style="32" customWidth="1"/>
    <col min="3846" max="3849" width="8" style="32" customWidth="1"/>
    <col min="3850" max="4096" width="9.140625" style="32"/>
    <col min="4097" max="4097" width="7" style="32" customWidth="1"/>
    <col min="4098" max="4098" width="76.7109375" style="32" customWidth="1"/>
    <col min="4099" max="4099" width="18.7109375" style="32" customWidth="1"/>
    <col min="4100" max="4100" width="20" style="32" customWidth="1"/>
    <col min="4101" max="4101" width="18.85546875" style="32" customWidth="1"/>
    <col min="4102" max="4105" width="8" style="32" customWidth="1"/>
    <col min="4106" max="4352" width="9.140625" style="32"/>
    <col min="4353" max="4353" width="7" style="32" customWidth="1"/>
    <col min="4354" max="4354" width="76.7109375" style="32" customWidth="1"/>
    <col min="4355" max="4355" width="18.7109375" style="32" customWidth="1"/>
    <col min="4356" max="4356" width="20" style="32" customWidth="1"/>
    <col min="4357" max="4357" width="18.85546875" style="32" customWidth="1"/>
    <col min="4358" max="4361" width="8" style="32" customWidth="1"/>
    <col min="4362" max="4608" width="9.140625" style="32"/>
    <col min="4609" max="4609" width="7" style="32" customWidth="1"/>
    <col min="4610" max="4610" width="76.7109375" style="32" customWidth="1"/>
    <col min="4611" max="4611" width="18.7109375" style="32" customWidth="1"/>
    <col min="4612" max="4612" width="20" style="32" customWidth="1"/>
    <col min="4613" max="4613" width="18.85546875" style="32" customWidth="1"/>
    <col min="4614" max="4617" width="8" style="32" customWidth="1"/>
    <col min="4618" max="4864" width="9.140625" style="32"/>
    <col min="4865" max="4865" width="7" style="32" customWidth="1"/>
    <col min="4866" max="4866" width="76.7109375" style="32" customWidth="1"/>
    <col min="4867" max="4867" width="18.7109375" style="32" customWidth="1"/>
    <col min="4868" max="4868" width="20" style="32" customWidth="1"/>
    <col min="4869" max="4869" width="18.85546875" style="32" customWidth="1"/>
    <col min="4870" max="4873" width="8" style="32" customWidth="1"/>
    <col min="4874" max="5120" width="9.140625" style="32"/>
    <col min="5121" max="5121" width="7" style="32" customWidth="1"/>
    <col min="5122" max="5122" width="76.7109375" style="32" customWidth="1"/>
    <col min="5123" max="5123" width="18.7109375" style="32" customWidth="1"/>
    <col min="5124" max="5124" width="20" style="32" customWidth="1"/>
    <col min="5125" max="5125" width="18.85546875" style="32" customWidth="1"/>
    <col min="5126" max="5129" width="8" style="32" customWidth="1"/>
    <col min="5130" max="5376" width="9.140625" style="32"/>
    <col min="5377" max="5377" width="7" style="32" customWidth="1"/>
    <col min="5378" max="5378" width="76.7109375" style="32" customWidth="1"/>
    <col min="5379" max="5379" width="18.7109375" style="32" customWidth="1"/>
    <col min="5380" max="5380" width="20" style="32" customWidth="1"/>
    <col min="5381" max="5381" width="18.85546875" style="32" customWidth="1"/>
    <col min="5382" max="5385" width="8" style="32" customWidth="1"/>
    <col min="5386" max="5632" width="9.140625" style="32"/>
    <col min="5633" max="5633" width="7" style="32" customWidth="1"/>
    <col min="5634" max="5634" width="76.7109375" style="32" customWidth="1"/>
    <col min="5635" max="5635" width="18.7109375" style="32" customWidth="1"/>
    <col min="5636" max="5636" width="20" style="32" customWidth="1"/>
    <col min="5637" max="5637" width="18.85546875" style="32" customWidth="1"/>
    <col min="5638" max="5641" width="8" style="32" customWidth="1"/>
    <col min="5642" max="5888" width="9.140625" style="32"/>
    <col min="5889" max="5889" width="7" style="32" customWidth="1"/>
    <col min="5890" max="5890" width="76.7109375" style="32" customWidth="1"/>
    <col min="5891" max="5891" width="18.7109375" style="32" customWidth="1"/>
    <col min="5892" max="5892" width="20" style="32" customWidth="1"/>
    <col min="5893" max="5893" width="18.85546875" style="32" customWidth="1"/>
    <col min="5894" max="5897" width="8" style="32" customWidth="1"/>
    <col min="5898" max="6144" width="9.140625" style="32"/>
    <col min="6145" max="6145" width="7" style="32" customWidth="1"/>
    <col min="6146" max="6146" width="76.7109375" style="32" customWidth="1"/>
    <col min="6147" max="6147" width="18.7109375" style="32" customWidth="1"/>
    <col min="6148" max="6148" width="20" style="32" customWidth="1"/>
    <col min="6149" max="6149" width="18.85546875" style="32" customWidth="1"/>
    <col min="6150" max="6153" width="8" style="32" customWidth="1"/>
    <col min="6154" max="6400" width="9.140625" style="32"/>
    <col min="6401" max="6401" width="7" style="32" customWidth="1"/>
    <col min="6402" max="6402" width="76.7109375" style="32" customWidth="1"/>
    <col min="6403" max="6403" width="18.7109375" style="32" customWidth="1"/>
    <col min="6404" max="6404" width="20" style="32" customWidth="1"/>
    <col min="6405" max="6405" width="18.85546875" style="32" customWidth="1"/>
    <col min="6406" max="6409" width="8" style="32" customWidth="1"/>
    <col min="6410" max="6656" width="9.140625" style="32"/>
    <col min="6657" max="6657" width="7" style="32" customWidth="1"/>
    <col min="6658" max="6658" width="76.7109375" style="32" customWidth="1"/>
    <col min="6659" max="6659" width="18.7109375" style="32" customWidth="1"/>
    <col min="6660" max="6660" width="20" style="32" customWidth="1"/>
    <col min="6661" max="6661" width="18.85546875" style="32" customWidth="1"/>
    <col min="6662" max="6665" width="8" style="32" customWidth="1"/>
    <col min="6666" max="6912" width="9.140625" style="32"/>
    <col min="6913" max="6913" width="7" style="32" customWidth="1"/>
    <col min="6914" max="6914" width="76.7109375" style="32" customWidth="1"/>
    <col min="6915" max="6915" width="18.7109375" style="32" customWidth="1"/>
    <col min="6916" max="6916" width="20" style="32" customWidth="1"/>
    <col min="6917" max="6917" width="18.85546875" style="32" customWidth="1"/>
    <col min="6918" max="6921" width="8" style="32" customWidth="1"/>
    <col min="6922" max="7168" width="9.140625" style="32"/>
    <col min="7169" max="7169" width="7" style="32" customWidth="1"/>
    <col min="7170" max="7170" width="76.7109375" style="32" customWidth="1"/>
    <col min="7171" max="7171" width="18.7109375" style="32" customWidth="1"/>
    <col min="7172" max="7172" width="20" style="32" customWidth="1"/>
    <col min="7173" max="7173" width="18.85546875" style="32" customWidth="1"/>
    <col min="7174" max="7177" width="8" style="32" customWidth="1"/>
    <col min="7178" max="7424" width="9.140625" style="32"/>
    <col min="7425" max="7425" width="7" style="32" customWidth="1"/>
    <col min="7426" max="7426" width="76.7109375" style="32" customWidth="1"/>
    <col min="7427" max="7427" width="18.7109375" style="32" customWidth="1"/>
    <col min="7428" max="7428" width="20" style="32" customWidth="1"/>
    <col min="7429" max="7429" width="18.85546875" style="32" customWidth="1"/>
    <col min="7430" max="7433" width="8" style="32" customWidth="1"/>
    <col min="7434" max="7680" width="9.140625" style="32"/>
    <col min="7681" max="7681" width="7" style="32" customWidth="1"/>
    <col min="7682" max="7682" width="76.7109375" style="32" customWidth="1"/>
    <col min="7683" max="7683" width="18.7109375" style="32" customWidth="1"/>
    <col min="7684" max="7684" width="20" style="32" customWidth="1"/>
    <col min="7685" max="7685" width="18.85546875" style="32" customWidth="1"/>
    <col min="7686" max="7689" width="8" style="32" customWidth="1"/>
    <col min="7690" max="7936" width="9.140625" style="32"/>
    <col min="7937" max="7937" width="7" style="32" customWidth="1"/>
    <col min="7938" max="7938" width="76.7109375" style="32" customWidth="1"/>
    <col min="7939" max="7939" width="18.7109375" style="32" customWidth="1"/>
    <col min="7940" max="7940" width="20" style="32" customWidth="1"/>
    <col min="7941" max="7941" width="18.85546875" style="32" customWidth="1"/>
    <col min="7942" max="7945" width="8" style="32" customWidth="1"/>
    <col min="7946" max="8192" width="9.140625" style="32"/>
    <col min="8193" max="8193" width="7" style="32" customWidth="1"/>
    <col min="8194" max="8194" width="76.7109375" style="32" customWidth="1"/>
    <col min="8195" max="8195" width="18.7109375" style="32" customWidth="1"/>
    <col min="8196" max="8196" width="20" style="32" customWidth="1"/>
    <col min="8197" max="8197" width="18.85546875" style="32" customWidth="1"/>
    <col min="8198" max="8201" width="8" style="32" customWidth="1"/>
    <col min="8202" max="8448" width="9.140625" style="32"/>
    <col min="8449" max="8449" width="7" style="32" customWidth="1"/>
    <col min="8450" max="8450" width="76.7109375" style="32" customWidth="1"/>
    <col min="8451" max="8451" width="18.7109375" style="32" customWidth="1"/>
    <col min="8452" max="8452" width="20" style="32" customWidth="1"/>
    <col min="8453" max="8453" width="18.85546875" style="32" customWidth="1"/>
    <col min="8454" max="8457" width="8" style="32" customWidth="1"/>
    <col min="8458" max="8704" width="9.140625" style="32"/>
    <col min="8705" max="8705" width="7" style="32" customWidth="1"/>
    <col min="8706" max="8706" width="76.7109375" style="32" customWidth="1"/>
    <col min="8707" max="8707" width="18.7109375" style="32" customWidth="1"/>
    <col min="8708" max="8708" width="20" style="32" customWidth="1"/>
    <col min="8709" max="8709" width="18.85546875" style="32" customWidth="1"/>
    <col min="8710" max="8713" width="8" style="32" customWidth="1"/>
    <col min="8714" max="8960" width="9.140625" style="32"/>
    <col min="8961" max="8961" width="7" style="32" customWidth="1"/>
    <col min="8962" max="8962" width="76.7109375" style="32" customWidth="1"/>
    <col min="8963" max="8963" width="18.7109375" style="32" customWidth="1"/>
    <col min="8964" max="8964" width="20" style="32" customWidth="1"/>
    <col min="8965" max="8965" width="18.85546875" style="32" customWidth="1"/>
    <col min="8966" max="8969" width="8" style="32" customWidth="1"/>
    <col min="8970" max="9216" width="9.140625" style="32"/>
    <col min="9217" max="9217" width="7" style="32" customWidth="1"/>
    <col min="9218" max="9218" width="76.7109375" style="32" customWidth="1"/>
    <col min="9219" max="9219" width="18.7109375" style="32" customWidth="1"/>
    <col min="9220" max="9220" width="20" style="32" customWidth="1"/>
    <col min="9221" max="9221" width="18.85546875" style="32" customWidth="1"/>
    <col min="9222" max="9225" width="8" style="32" customWidth="1"/>
    <col min="9226" max="9472" width="9.140625" style="32"/>
    <col min="9473" max="9473" width="7" style="32" customWidth="1"/>
    <col min="9474" max="9474" width="76.7109375" style="32" customWidth="1"/>
    <col min="9475" max="9475" width="18.7109375" style="32" customWidth="1"/>
    <col min="9476" max="9476" width="20" style="32" customWidth="1"/>
    <col min="9477" max="9477" width="18.85546875" style="32" customWidth="1"/>
    <col min="9478" max="9481" width="8" style="32" customWidth="1"/>
    <col min="9482" max="9728" width="9.140625" style="32"/>
    <col min="9729" max="9729" width="7" style="32" customWidth="1"/>
    <col min="9730" max="9730" width="76.7109375" style="32" customWidth="1"/>
    <col min="9731" max="9731" width="18.7109375" style="32" customWidth="1"/>
    <col min="9732" max="9732" width="20" style="32" customWidth="1"/>
    <col min="9733" max="9733" width="18.85546875" style="32" customWidth="1"/>
    <col min="9734" max="9737" width="8" style="32" customWidth="1"/>
    <col min="9738" max="9984" width="9.140625" style="32"/>
    <col min="9985" max="9985" width="7" style="32" customWidth="1"/>
    <col min="9986" max="9986" width="76.7109375" style="32" customWidth="1"/>
    <col min="9987" max="9987" width="18.7109375" style="32" customWidth="1"/>
    <col min="9988" max="9988" width="20" style="32" customWidth="1"/>
    <col min="9989" max="9989" width="18.85546875" style="32" customWidth="1"/>
    <col min="9990" max="9993" width="8" style="32" customWidth="1"/>
    <col min="9994" max="10240" width="9.140625" style="32"/>
    <col min="10241" max="10241" width="7" style="32" customWidth="1"/>
    <col min="10242" max="10242" width="76.7109375" style="32" customWidth="1"/>
    <col min="10243" max="10243" width="18.7109375" style="32" customWidth="1"/>
    <col min="10244" max="10244" width="20" style="32" customWidth="1"/>
    <col min="10245" max="10245" width="18.85546875" style="32" customWidth="1"/>
    <col min="10246" max="10249" width="8" style="32" customWidth="1"/>
    <col min="10250" max="10496" width="9.140625" style="32"/>
    <col min="10497" max="10497" width="7" style="32" customWidth="1"/>
    <col min="10498" max="10498" width="76.7109375" style="32" customWidth="1"/>
    <col min="10499" max="10499" width="18.7109375" style="32" customWidth="1"/>
    <col min="10500" max="10500" width="20" style="32" customWidth="1"/>
    <col min="10501" max="10501" width="18.85546875" style="32" customWidth="1"/>
    <col min="10502" max="10505" width="8" style="32" customWidth="1"/>
    <col min="10506" max="10752" width="9.140625" style="32"/>
    <col min="10753" max="10753" width="7" style="32" customWidth="1"/>
    <col min="10754" max="10754" width="76.7109375" style="32" customWidth="1"/>
    <col min="10755" max="10755" width="18.7109375" style="32" customWidth="1"/>
    <col min="10756" max="10756" width="20" style="32" customWidth="1"/>
    <col min="10757" max="10757" width="18.85546875" style="32" customWidth="1"/>
    <col min="10758" max="10761" width="8" style="32" customWidth="1"/>
    <col min="10762" max="11008" width="9.140625" style="32"/>
    <col min="11009" max="11009" width="7" style="32" customWidth="1"/>
    <col min="11010" max="11010" width="76.7109375" style="32" customWidth="1"/>
    <col min="11011" max="11011" width="18.7109375" style="32" customWidth="1"/>
    <col min="11012" max="11012" width="20" style="32" customWidth="1"/>
    <col min="11013" max="11013" width="18.85546875" style="32" customWidth="1"/>
    <col min="11014" max="11017" width="8" style="32" customWidth="1"/>
    <col min="11018" max="11264" width="9.140625" style="32"/>
    <col min="11265" max="11265" width="7" style="32" customWidth="1"/>
    <col min="11266" max="11266" width="76.7109375" style="32" customWidth="1"/>
    <col min="11267" max="11267" width="18.7109375" style="32" customWidth="1"/>
    <col min="11268" max="11268" width="20" style="32" customWidth="1"/>
    <col min="11269" max="11269" width="18.85546875" style="32" customWidth="1"/>
    <col min="11270" max="11273" width="8" style="32" customWidth="1"/>
    <col min="11274" max="11520" width="9.140625" style="32"/>
    <col min="11521" max="11521" width="7" style="32" customWidth="1"/>
    <col min="11522" max="11522" width="76.7109375" style="32" customWidth="1"/>
    <col min="11523" max="11523" width="18.7109375" style="32" customWidth="1"/>
    <col min="11524" max="11524" width="20" style="32" customWidth="1"/>
    <col min="11525" max="11525" width="18.85546875" style="32" customWidth="1"/>
    <col min="11526" max="11529" width="8" style="32" customWidth="1"/>
    <col min="11530" max="11776" width="9.140625" style="32"/>
    <col min="11777" max="11777" width="7" style="32" customWidth="1"/>
    <col min="11778" max="11778" width="76.7109375" style="32" customWidth="1"/>
    <col min="11779" max="11779" width="18.7109375" style="32" customWidth="1"/>
    <col min="11780" max="11780" width="20" style="32" customWidth="1"/>
    <col min="11781" max="11781" width="18.85546875" style="32" customWidth="1"/>
    <col min="11782" max="11785" width="8" style="32" customWidth="1"/>
    <col min="11786" max="12032" width="9.140625" style="32"/>
    <col min="12033" max="12033" width="7" style="32" customWidth="1"/>
    <col min="12034" max="12034" width="76.7109375" style="32" customWidth="1"/>
    <col min="12035" max="12035" width="18.7109375" style="32" customWidth="1"/>
    <col min="12036" max="12036" width="20" style="32" customWidth="1"/>
    <col min="12037" max="12037" width="18.85546875" style="32" customWidth="1"/>
    <col min="12038" max="12041" width="8" style="32" customWidth="1"/>
    <col min="12042" max="12288" width="9.140625" style="32"/>
    <col min="12289" max="12289" width="7" style="32" customWidth="1"/>
    <col min="12290" max="12290" width="76.7109375" style="32" customWidth="1"/>
    <col min="12291" max="12291" width="18.7109375" style="32" customWidth="1"/>
    <col min="12292" max="12292" width="20" style="32" customWidth="1"/>
    <col min="12293" max="12293" width="18.85546875" style="32" customWidth="1"/>
    <col min="12294" max="12297" width="8" style="32" customWidth="1"/>
    <col min="12298" max="12544" width="9.140625" style="32"/>
    <col min="12545" max="12545" width="7" style="32" customWidth="1"/>
    <col min="12546" max="12546" width="76.7109375" style="32" customWidth="1"/>
    <col min="12547" max="12547" width="18.7109375" style="32" customWidth="1"/>
    <col min="12548" max="12548" width="20" style="32" customWidth="1"/>
    <col min="12549" max="12549" width="18.85546875" style="32" customWidth="1"/>
    <col min="12550" max="12553" width="8" style="32" customWidth="1"/>
    <col min="12554" max="12800" width="9.140625" style="32"/>
    <col min="12801" max="12801" width="7" style="32" customWidth="1"/>
    <col min="12802" max="12802" width="76.7109375" style="32" customWidth="1"/>
    <col min="12803" max="12803" width="18.7109375" style="32" customWidth="1"/>
    <col min="12804" max="12804" width="20" style="32" customWidth="1"/>
    <col min="12805" max="12805" width="18.85546875" style="32" customWidth="1"/>
    <col min="12806" max="12809" width="8" style="32" customWidth="1"/>
    <col min="12810" max="13056" width="9.140625" style="32"/>
    <col min="13057" max="13057" width="7" style="32" customWidth="1"/>
    <col min="13058" max="13058" width="76.7109375" style="32" customWidth="1"/>
    <col min="13059" max="13059" width="18.7109375" style="32" customWidth="1"/>
    <col min="13060" max="13060" width="20" style="32" customWidth="1"/>
    <col min="13061" max="13061" width="18.85546875" style="32" customWidth="1"/>
    <col min="13062" max="13065" width="8" style="32" customWidth="1"/>
    <col min="13066" max="13312" width="9.140625" style="32"/>
    <col min="13313" max="13313" width="7" style="32" customWidth="1"/>
    <col min="13314" max="13314" width="76.7109375" style="32" customWidth="1"/>
    <col min="13315" max="13315" width="18.7109375" style="32" customWidth="1"/>
    <col min="13316" max="13316" width="20" style="32" customWidth="1"/>
    <col min="13317" max="13317" width="18.85546875" style="32" customWidth="1"/>
    <col min="13318" max="13321" width="8" style="32" customWidth="1"/>
    <col min="13322" max="13568" width="9.140625" style="32"/>
    <col min="13569" max="13569" width="7" style="32" customWidth="1"/>
    <col min="13570" max="13570" width="76.7109375" style="32" customWidth="1"/>
    <col min="13571" max="13571" width="18.7109375" style="32" customWidth="1"/>
    <col min="13572" max="13572" width="20" style="32" customWidth="1"/>
    <col min="13573" max="13573" width="18.85546875" style="32" customWidth="1"/>
    <col min="13574" max="13577" width="8" style="32" customWidth="1"/>
    <col min="13578" max="13824" width="9.140625" style="32"/>
    <col min="13825" max="13825" width="7" style="32" customWidth="1"/>
    <col min="13826" max="13826" width="76.7109375" style="32" customWidth="1"/>
    <col min="13827" max="13827" width="18.7109375" style="32" customWidth="1"/>
    <col min="13828" max="13828" width="20" style="32" customWidth="1"/>
    <col min="13829" max="13829" width="18.85546875" style="32" customWidth="1"/>
    <col min="13830" max="13833" width="8" style="32" customWidth="1"/>
    <col min="13834" max="14080" width="9.140625" style="32"/>
    <col min="14081" max="14081" width="7" style="32" customWidth="1"/>
    <col min="14082" max="14082" width="76.7109375" style="32" customWidth="1"/>
    <col min="14083" max="14083" width="18.7109375" style="32" customWidth="1"/>
    <col min="14084" max="14084" width="20" style="32" customWidth="1"/>
    <col min="14085" max="14085" width="18.85546875" style="32" customWidth="1"/>
    <col min="14086" max="14089" width="8" style="32" customWidth="1"/>
    <col min="14090" max="14336" width="9.140625" style="32"/>
    <col min="14337" max="14337" width="7" style="32" customWidth="1"/>
    <col min="14338" max="14338" width="76.7109375" style="32" customWidth="1"/>
    <col min="14339" max="14339" width="18.7109375" style="32" customWidth="1"/>
    <col min="14340" max="14340" width="20" style="32" customWidth="1"/>
    <col min="14341" max="14341" width="18.85546875" style="32" customWidth="1"/>
    <col min="14342" max="14345" width="8" style="32" customWidth="1"/>
    <col min="14346" max="14592" width="9.140625" style="32"/>
    <col min="14593" max="14593" width="7" style="32" customWidth="1"/>
    <col min="14594" max="14594" width="76.7109375" style="32" customWidth="1"/>
    <col min="14595" max="14595" width="18.7109375" style="32" customWidth="1"/>
    <col min="14596" max="14596" width="20" style="32" customWidth="1"/>
    <col min="14597" max="14597" width="18.85546875" style="32" customWidth="1"/>
    <col min="14598" max="14601" width="8" style="32" customWidth="1"/>
    <col min="14602" max="14848" width="9.140625" style="32"/>
    <col min="14849" max="14849" width="7" style="32" customWidth="1"/>
    <col min="14850" max="14850" width="76.7109375" style="32" customWidth="1"/>
    <col min="14851" max="14851" width="18.7109375" style="32" customWidth="1"/>
    <col min="14852" max="14852" width="20" style="32" customWidth="1"/>
    <col min="14853" max="14853" width="18.85546875" style="32" customWidth="1"/>
    <col min="14854" max="14857" width="8" style="32" customWidth="1"/>
    <col min="14858" max="15104" width="9.140625" style="32"/>
    <col min="15105" max="15105" width="7" style="32" customWidth="1"/>
    <col min="15106" max="15106" width="76.7109375" style="32" customWidth="1"/>
    <col min="15107" max="15107" width="18.7109375" style="32" customWidth="1"/>
    <col min="15108" max="15108" width="20" style="32" customWidth="1"/>
    <col min="15109" max="15109" width="18.85546875" style="32" customWidth="1"/>
    <col min="15110" max="15113" width="8" style="32" customWidth="1"/>
    <col min="15114" max="15360" width="9.140625" style="32"/>
    <col min="15361" max="15361" width="7" style="32" customWidth="1"/>
    <col min="15362" max="15362" width="76.7109375" style="32" customWidth="1"/>
    <col min="15363" max="15363" width="18.7109375" style="32" customWidth="1"/>
    <col min="15364" max="15364" width="20" style="32" customWidth="1"/>
    <col min="15365" max="15365" width="18.85546875" style="32" customWidth="1"/>
    <col min="15366" max="15369" width="8" style="32" customWidth="1"/>
    <col min="15370" max="15616" width="9.140625" style="32"/>
    <col min="15617" max="15617" width="7" style="32" customWidth="1"/>
    <col min="15618" max="15618" width="76.7109375" style="32" customWidth="1"/>
    <col min="15619" max="15619" width="18.7109375" style="32" customWidth="1"/>
    <col min="15620" max="15620" width="20" style="32" customWidth="1"/>
    <col min="15621" max="15621" width="18.85546875" style="32" customWidth="1"/>
    <col min="15622" max="15625" width="8" style="32" customWidth="1"/>
    <col min="15626" max="15872" width="9.140625" style="32"/>
    <col min="15873" max="15873" width="7" style="32" customWidth="1"/>
    <col min="15874" max="15874" width="76.7109375" style="32" customWidth="1"/>
    <col min="15875" max="15875" width="18.7109375" style="32" customWidth="1"/>
    <col min="15876" max="15876" width="20" style="32" customWidth="1"/>
    <col min="15877" max="15877" width="18.85546875" style="32" customWidth="1"/>
    <col min="15878" max="15881" width="8" style="32" customWidth="1"/>
    <col min="15882" max="16128" width="9.140625" style="32"/>
    <col min="16129" max="16129" width="7" style="32" customWidth="1"/>
    <col min="16130" max="16130" width="76.7109375" style="32" customWidth="1"/>
    <col min="16131" max="16131" width="18.7109375" style="32" customWidth="1"/>
    <col min="16132" max="16132" width="20" style="32" customWidth="1"/>
    <col min="16133" max="16133" width="18.85546875" style="32" customWidth="1"/>
    <col min="16134" max="16137" width="8" style="32" customWidth="1"/>
    <col min="16138" max="16384" width="9.140625" style="32"/>
  </cols>
  <sheetData>
    <row r="1" spans="1:5" ht="15.75" x14ac:dyDescent="0.25">
      <c r="B1" s="30" t="s">
        <v>325</v>
      </c>
    </row>
    <row r="2" spans="1:5" s="34" customFormat="1" ht="42.75" x14ac:dyDescent="0.25">
      <c r="A2" s="279" t="s">
        <v>326</v>
      </c>
      <c r="B2" s="279"/>
      <c r="C2" s="33" t="s">
        <v>327</v>
      </c>
      <c r="D2" s="33" t="s">
        <v>328</v>
      </c>
      <c r="E2" s="33" t="s">
        <v>329</v>
      </c>
    </row>
    <row r="3" spans="1:5" s="34" customFormat="1" x14ac:dyDescent="0.25">
      <c r="A3" s="35"/>
      <c r="C3" s="33"/>
      <c r="D3" s="33"/>
      <c r="E3" s="33"/>
    </row>
    <row r="4" spans="1:5" s="34" customFormat="1" x14ac:dyDescent="0.25">
      <c r="A4" s="35"/>
      <c r="B4" s="33" t="s">
        <v>104</v>
      </c>
      <c r="C4" s="33"/>
      <c r="D4" s="33"/>
      <c r="E4" s="33"/>
    </row>
    <row r="5" spans="1:5" ht="15.95" customHeight="1" thickBot="1" x14ac:dyDescent="0.3">
      <c r="A5" s="278"/>
      <c r="B5" s="278"/>
      <c r="C5" s="36"/>
      <c r="D5" s="36"/>
      <c r="E5" s="36" t="s">
        <v>2</v>
      </c>
    </row>
    <row r="6" spans="1:5" ht="31.5" customHeight="1" thickBot="1" x14ac:dyDescent="0.3">
      <c r="A6" s="165" t="s">
        <v>330</v>
      </c>
      <c r="B6" s="37" t="s">
        <v>331</v>
      </c>
      <c r="C6" s="37" t="s">
        <v>362</v>
      </c>
      <c r="D6" s="37" t="s">
        <v>362</v>
      </c>
      <c r="E6" s="37" t="s">
        <v>362</v>
      </c>
    </row>
    <row r="7" spans="1:5" s="39" customFormat="1" ht="15.75" thickBot="1" x14ac:dyDescent="0.3">
      <c r="A7" s="166">
        <v>1</v>
      </c>
      <c r="B7" s="38">
        <v>2</v>
      </c>
      <c r="C7" s="38">
        <v>3</v>
      </c>
      <c r="D7" s="38">
        <v>4</v>
      </c>
      <c r="E7" s="38">
        <v>5</v>
      </c>
    </row>
    <row r="8" spans="1:5" ht="15.75" thickBot="1" x14ac:dyDescent="0.3">
      <c r="A8" s="165" t="s">
        <v>10</v>
      </c>
      <c r="B8" s="167" t="s">
        <v>106</v>
      </c>
      <c r="C8" s="40">
        <f>SUM(C9:C14)</f>
        <v>69922392</v>
      </c>
      <c r="D8" s="40">
        <f>SUM(D9:D14)</f>
        <v>5536896</v>
      </c>
      <c r="E8" s="40">
        <f>SUM(E9:E14)</f>
        <v>0</v>
      </c>
    </row>
    <row r="9" spans="1:5" x14ac:dyDescent="0.25">
      <c r="A9" s="168" t="s">
        <v>107</v>
      </c>
      <c r="B9" s="169" t="s">
        <v>108</v>
      </c>
      <c r="C9" s="41">
        <v>61825832</v>
      </c>
      <c r="D9" s="41">
        <v>1286896</v>
      </c>
      <c r="E9" s="41"/>
    </row>
    <row r="10" spans="1:5" x14ac:dyDescent="0.25">
      <c r="A10" s="170" t="s">
        <v>109</v>
      </c>
      <c r="B10" s="171" t="s">
        <v>110</v>
      </c>
      <c r="C10" s="42"/>
      <c r="D10" s="42"/>
      <c r="E10" s="42"/>
    </row>
    <row r="11" spans="1:5" x14ac:dyDescent="0.25">
      <c r="A11" s="170" t="s">
        <v>111</v>
      </c>
      <c r="B11" s="171" t="s">
        <v>112</v>
      </c>
      <c r="C11" s="42">
        <v>6296560</v>
      </c>
      <c r="D11" s="42">
        <v>4250000</v>
      </c>
      <c r="E11" s="42"/>
    </row>
    <row r="12" spans="1:5" x14ac:dyDescent="0.25">
      <c r="A12" s="170" t="s">
        <v>113</v>
      </c>
      <c r="B12" s="171" t="s">
        <v>114</v>
      </c>
      <c r="C12" s="42">
        <v>1800000</v>
      </c>
      <c r="D12" s="42"/>
      <c r="E12" s="42"/>
    </row>
    <row r="13" spans="1:5" x14ac:dyDescent="0.25">
      <c r="A13" s="170" t="s">
        <v>115</v>
      </c>
      <c r="B13" s="171" t="s">
        <v>116</v>
      </c>
      <c r="C13" s="42"/>
      <c r="D13" s="42"/>
      <c r="E13" s="42"/>
    </row>
    <row r="14" spans="1:5" ht="15.75" thickBot="1" x14ac:dyDescent="0.3">
      <c r="A14" s="172" t="s">
        <v>117</v>
      </c>
      <c r="B14" s="173" t="s">
        <v>118</v>
      </c>
      <c r="C14" s="42"/>
      <c r="D14" s="42"/>
      <c r="E14" s="42"/>
    </row>
    <row r="15" spans="1:5" ht="15.75" thickBot="1" x14ac:dyDescent="0.3">
      <c r="A15" s="165" t="s">
        <v>13</v>
      </c>
      <c r="B15" s="174" t="s">
        <v>119</v>
      </c>
      <c r="C15" s="40">
        <f>SUM(C16:C20)</f>
        <v>32976260</v>
      </c>
      <c r="D15" s="40">
        <f>SUM(D16:D20)</f>
        <v>0</v>
      </c>
      <c r="E15" s="40">
        <f>SUM(E16:E20)</f>
        <v>0</v>
      </c>
    </row>
    <row r="16" spans="1:5" x14ac:dyDescent="0.25">
      <c r="A16" s="168" t="s">
        <v>120</v>
      </c>
      <c r="B16" s="169" t="s">
        <v>121</v>
      </c>
      <c r="C16" s="41"/>
      <c r="D16" s="41"/>
      <c r="E16" s="41"/>
    </row>
    <row r="17" spans="1:5" x14ac:dyDescent="0.25">
      <c r="A17" s="170" t="s">
        <v>122</v>
      </c>
      <c r="B17" s="171" t="s">
        <v>123</v>
      </c>
      <c r="C17" s="42"/>
      <c r="D17" s="42"/>
      <c r="E17" s="42"/>
    </row>
    <row r="18" spans="1:5" x14ac:dyDescent="0.25">
      <c r="A18" s="170" t="s">
        <v>124</v>
      </c>
      <c r="B18" s="171" t="s">
        <v>125</v>
      </c>
      <c r="C18" s="42"/>
      <c r="D18" s="42"/>
      <c r="E18" s="42"/>
    </row>
    <row r="19" spans="1:5" x14ac:dyDescent="0.25">
      <c r="A19" s="170" t="s">
        <v>126</v>
      </c>
      <c r="B19" s="171" t="s">
        <v>127</v>
      </c>
      <c r="C19" s="42"/>
      <c r="D19" s="42"/>
      <c r="E19" s="42"/>
    </row>
    <row r="20" spans="1:5" x14ac:dyDescent="0.25">
      <c r="A20" s="170" t="s">
        <v>128</v>
      </c>
      <c r="B20" s="171" t="s">
        <v>129</v>
      </c>
      <c r="C20" s="42">
        <v>32976260</v>
      </c>
      <c r="D20" s="42"/>
      <c r="E20" s="42"/>
    </row>
    <row r="21" spans="1:5" ht="15.75" thickBot="1" x14ac:dyDescent="0.3">
      <c r="A21" s="172" t="s">
        <v>130</v>
      </c>
      <c r="B21" s="173" t="s">
        <v>131</v>
      </c>
      <c r="C21" s="43"/>
      <c r="D21" s="43"/>
      <c r="E21" s="43"/>
    </row>
    <row r="22" spans="1:5" ht="15.75" thickBot="1" x14ac:dyDescent="0.3">
      <c r="A22" s="165" t="s">
        <v>7</v>
      </c>
      <c r="B22" s="167" t="s">
        <v>132</v>
      </c>
      <c r="C22" s="40">
        <f>SUM(C23:C27)</f>
        <v>50700245</v>
      </c>
      <c r="D22" s="40">
        <f>SUM(D23:D27)</f>
        <v>0</v>
      </c>
      <c r="E22" s="40">
        <f>SUM(E23:E27)</f>
        <v>0</v>
      </c>
    </row>
    <row r="23" spans="1:5" x14ac:dyDescent="0.25">
      <c r="A23" s="168" t="s">
        <v>133</v>
      </c>
      <c r="B23" s="169" t="s">
        <v>134</v>
      </c>
      <c r="C23" s="41"/>
      <c r="D23" s="41"/>
      <c r="E23" s="41"/>
    </row>
    <row r="24" spans="1:5" x14ac:dyDescent="0.25">
      <c r="A24" s="170" t="s">
        <v>135</v>
      </c>
      <c r="B24" s="171" t="s">
        <v>136</v>
      </c>
      <c r="C24" s="42"/>
      <c r="D24" s="42"/>
      <c r="E24" s="42"/>
    </row>
    <row r="25" spans="1:5" x14ac:dyDescent="0.25">
      <c r="A25" s="170" t="s">
        <v>137</v>
      </c>
      <c r="B25" s="171" t="s">
        <v>138</v>
      </c>
      <c r="C25" s="42">
        <v>154000</v>
      </c>
      <c r="D25" s="42"/>
      <c r="E25" s="42"/>
    </row>
    <row r="26" spans="1:5" x14ac:dyDescent="0.25">
      <c r="A26" s="170" t="s">
        <v>139</v>
      </c>
      <c r="B26" s="171" t="s">
        <v>140</v>
      </c>
      <c r="C26" s="42"/>
      <c r="D26" s="42"/>
      <c r="E26" s="42"/>
    </row>
    <row r="27" spans="1:5" x14ac:dyDescent="0.25">
      <c r="A27" s="170" t="s">
        <v>141</v>
      </c>
      <c r="B27" s="171" t="s">
        <v>142</v>
      </c>
      <c r="C27" s="42">
        <v>50546245</v>
      </c>
      <c r="D27" s="42"/>
      <c r="E27" s="42"/>
    </row>
    <row r="28" spans="1:5" ht="15.75" thickBot="1" x14ac:dyDescent="0.3">
      <c r="A28" s="172" t="s">
        <v>143</v>
      </c>
      <c r="B28" s="173" t="s">
        <v>144</v>
      </c>
      <c r="C28" s="43"/>
      <c r="D28" s="43"/>
      <c r="E28" s="43"/>
    </row>
    <row r="29" spans="1:5" ht="15.75" thickBot="1" x14ac:dyDescent="0.3">
      <c r="A29" s="165" t="s">
        <v>145</v>
      </c>
      <c r="B29" s="167" t="s">
        <v>146</v>
      </c>
      <c r="C29" s="40">
        <f>SUM(C30,C33,C34,C35)</f>
        <v>19930000</v>
      </c>
      <c r="D29" s="40">
        <f>SUM(D30,D33,D34,D35)</f>
        <v>0</v>
      </c>
      <c r="E29" s="40">
        <f>SUM(E30,E33,E34,E35)</f>
        <v>0</v>
      </c>
    </row>
    <row r="30" spans="1:5" x14ac:dyDescent="0.25">
      <c r="A30" s="168" t="s">
        <v>147</v>
      </c>
      <c r="B30" s="169" t="s">
        <v>148</v>
      </c>
      <c r="C30" s="44">
        <v>17000000</v>
      </c>
      <c r="D30" s="44"/>
      <c r="E30" s="44"/>
    </row>
    <row r="31" spans="1:5" x14ac:dyDescent="0.25">
      <c r="A31" s="170" t="s">
        <v>149</v>
      </c>
      <c r="B31" s="171" t="s">
        <v>150</v>
      </c>
      <c r="C31" s="42"/>
      <c r="D31" s="42"/>
      <c r="E31" s="42"/>
    </row>
    <row r="32" spans="1:5" x14ac:dyDescent="0.25">
      <c r="A32" s="170" t="s">
        <v>151</v>
      </c>
      <c r="B32" s="171" t="s">
        <v>152</v>
      </c>
      <c r="C32" s="42">
        <v>17000000</v>
      </c>
      <c r="D32" s="42"/>
      <c r="E32" s="42"/>
    </row>
    <row r="33" spans="1:5" x14ac:dyDescent="0.25">
      <c r="A33" s="170" t="s">
        <v>153</v>
      </c>
      <c r="B33" s="171" t="s">
        <v>154</v>
      </c>
      <c r="C33" s="42">
        <v>2700000</v>
      </c>
      <c r="D33" s="42"/>
      <c r="E33" s="42"/>
    </row>
    <row r="34" spans="1:5" x14ac:dyDescent="0.25">
      <c r="A34" s="170" t="s">
        <v>155</v>
      </c>
      <c r="B34" s="171" t="s">
        <v>156</v>
      </c>
      <c r="C34" s="42"/>
      <c r="D34" s="42"/>
      <c r="E34" s="42"/>
    </row>
    <row r="35" spans="1:5" ht="15.75" thickBot="1" x14ac:dyDescent="0.3">
      <c r="A35" s="172" t="s">
        <v>157</v>
      </c>
      <c r="B35" s="173" t="s">
        <v>158</v>
      </c>
      <c r="C35" s="43">
        <v>230000</v>
      </c>
      <c r="D35" s="43"/>
      <c r="E35" s="43"/>
    </row>
    <row r="36" spans="1:5" ht="15.75" thickBot="1" x14ac:dyDescent="0.3">
      <c r="A36" s="165" t="s">
        <v>9</v>
      </c>
      <c r="B36" s="167" t="s">
        <v>159</v>
      </c>
      <c r="C36" s="40">
        <f>SUM(C37:C46)</f>
        <v>8500000</v>
      </c>
      <c r="D36" s="40">
        <f>SUM(D37:D46)</f>
        <v>500000</v>
      </c>
      <c r="E36" s="40">
        <f>SUM(E37:E46)</f>
        <v>0</v>
      </c>
    </row>
    <row r="37" spans="1:5" x14ac:dyDescent="0.25">
      <c r="A37" s="168" t="s">
        <v>160</v>
      </c>
      <c r="B37" s="169" t="s">
        <v>161</v>
      </c>
      <c r="C37" s="41"/>
      <c r="D37" s="41"/>
      <c r="E37" s="41"/>
    </row>
    <row r="38" spans="1:5" x14ac:dyDescent="0.25">
      <c r="A38" s="170" t="s">
        <v>162</v>
      </c>
      <c r="B38" s="171" t="s">
        <v>163</v>
      </c>
      <c r="C38" s="42">
        <v>3600000</v>
      </c>
      <c r="D38" s="42">
        <v>500000</v>
      </c>
      <c r="E38" s="42"/>
    </row>
    <row r="39" spans="1:5" x14ac:dyDescent="0.25">
      <c r="A39" s="170" t="s">
        <v>164</v>
      </c>
      <c r="B39" s="171" t="s">
        <v>165</v>
      </c>
      <c r="C39" s="42">
        <v>3600000</v>
      </c>
      <c r="D39" s="42"/>
      <c r="E39" s="42"/>
    </row>
    <row r="40" spans="1:5" x14ac:dyDescent="0.25">
      <c r="A40" s="170" t="s">
        <v>166</v>
      </c>
      <c r="B40" s="171" t="s">
        <v>167</v>
      </c>
      <c r="C40" s="42"/>
      <c r="D40" s="42"/>
      <c r="E40" s="42"/>
    </row>
    <row r="41" spans="1:5" x14ac:dyDescent="0.25">
      <c r="A41" s="170" t="s">
        <v>168</v>
      </c>
      <c r="B41" s="171" t="s">
        <v>169</v>
      </c>
      <c r="C41" s="42"/>
      <c r="D41" s="42"/>
      <c r="E41" s="42"/>
    </row>
    <row r="42" spans="1:5" x14ac:dyDescent="0.25">
      <c r="A42" s="170" t="s">
        <v>170</v>
      </c>
      <c r="B42" s="171" t="s">
        <v>171</v>
      </c>
      <c r="C42" s="42">
        <v>1300000</v>
      </c>
      <c r="D42" s="42"/>
      <c r="E42" s="42"/>
    </row>
    <row r="43" spans="1:5" x14ac:dyDescent="0.25">
      <c r="A43" s="170" t="s">
        <v>172</v>
      </c>
      <c r="B43" s="171" t="s">
        <v>173</v>
      </c>
      <c r="C43" s="42"/>
      <c r="D43" s="42"/>
      <c r="E43" s="42"/>
    </row>
    <row r="44" spans="1:5" x14ac:dyDescent="0.25">
      <c r="A44" s="170" t="s">
        <v>174</v>
      </c>
      <c r="B44" s="171" t="s">
        <v>175</v>
      </c>
      <c r="C44" s="42"/>
      <c r="D44" s="42"/>
      <c r="E44" s="42"/>
    </row>
    <row r="45" spans="1:5" x14ac:dyDescent="0.25">
      <c r="A45" s="170" t="s">
        <v>176</v>
      </c>
      <c r="B45" s="171" t="s">
        <v>177</v>
      </c>
      <c r="C45" s="42"/>
      <c r="D45" s="42"/>
      <c r="E45" s="42"/>
    </row>
    <row r="46" spans="1:5" ht="15.75" thickBot="1" x14ac:dyDescent="0.3">
      <c r="A46" s="172" t="s">
        <v>178</v>
      </c>
      <c r="B46" s="173" t="s">
        <v>26</v>
      </c>
      <c r="C46" s="43"/>
      <c r="D46" s="43"/>
      <c r="E46" s="43"/>
    </row>
    <row r="47" spans="1:5" ht="15.75" thickBot="1" x14ac:dyDescent="0.3">
      <c r="A47" s="165" t="s">
        <v>22</v>
      </c>
      <c r="B47" s="167" t="s">
        <v>179</v>
      </c>
      <c r="C47" s="40">
        <f>SUM(C48:C52)</f>
        <v>0</v>
      </c>
      <c r="D47" s="40">
        <f>SUM(D48:D52)</f>
        <v>0</v>
      </c>
      <c r="E47" s="40">
        <f>SUM(E48:E52)</f>
        <v>0</v>
      </c>
    </row>
    <row r="48" spans="1:5" x14ac:dyDescent="0.25">
      <c r="A48" s="168" t="s">
        <v>180</v>
      </c>
      <c r="B48" s="169" t="s">
        <v>181</v>
      </c>
      <c r="C48" s="41"/>
      <c r="D48" s="41"/>
      <c r="E48" s="41"/>
    </row>
    <row r="49" spans="1:5" x14ac:dyDescent="0.25">
      <c r="A49" s="170" t="s">
        <v>182</v>
      </c>
      <c r="B49" s="171" t="s">
        <v>183</v>
      </c>
      <c r="C49" s="42"/>
      <c r="D49" s="42"/>
      <c r="E49" s="42"/>
    </row>
    <row r="50" spans="1:5" x14ac:dyDescent="0.25">
      <c r="A50" s="170" t="s">
        <v>184</v>
      </c>
      <c r="B50" s="171" t="s">
        <v>185</v>
      </c>
      <c r="C50" s="42"/>
      <c r="D50" s="42"/>
      <c r="E50" s="42"/>
    </row>
    <row r="51" spans="1:5" x14ac:dyDescent="0.25">
      <c r="A51" s="170" t="s">
        <v>186</v>
      </c>
      <c r="B51" s="171" t="s">
        <v>187</v>
      </c>
      <c r="C51" s="42"/>
      <c r="D51" s="42"/>
      <c r="E51" s="42"/>
    </row>
    <row r="52" spans="1:5" ht="15.75" thickBot="1" x14ac:dyDescent="0.3">
      <c r="A52" s="175" t="s">
        <v>188</v>
      </c>
      <c r="B52" s="176" t="s">
        <v>189</v>
      </c>
      <c r="C52" s="45"/>
      <c r="D52" s="45"/>
      <c r="E52" s="45"/>
    </row>
    <row r="53" spans="1:5" ht="15.75" thickBot="1" x14ac:dyDescent="0.3">
      <c r="A53" s="165" t="s">
        <v>190</v>
      </c>
      <c r="B53" s="167" t="s">
        <v>191</v>
      </c>
      <c r="C53" s="40">
        <f>SUM(C54:C56)</f>
        <v>0</v>
      </c>
      <c r="D53" s="40">
        <f>SUM(D54:D56)</f>
        <v>0</v>
      </c>
      <c r="E53" s="40">
        <f>SUM(E54:E56)</f>
        <v>0</v>
      </c>
    </row>
    <row r="54" spans="1:5" x14ac:dyDescent="0.25">
      <c r="A54" s="168" t="s">
        <v>192</v>
      </c>
      <c r="B54" s="169" t="s">
        <v>193</v>
      </c>
      <c r="C54" s="41"/>
      <c r="D54" s="41"/>
      <c r="E54" s="41"/>
    </row>
    <row r="55" spans="1:5" x14ac:dyDescent="0.25">
      <c r="A55" s="170" t="s">
        <v>194</v>
      </c>
      <c r="B55" s="171" t="s">
        <v>195</v>
      </c>
      <c r="C55" s="42"/>
      <c r="D55" s="42"/>
      <c r="E55" s="42"/>
    </row>
    <row r="56" spans="1:5" x14ac:dyDescent="0.25">
      <c r="A56" s="170" t="s">
        <v>196</v>
      </c>
      <c r="B56" s="171" t="s">
        <v>197</v>
      </c>
      <c r="C56" s="42"/>
      <c r="D56" s="42"/>
      <c r="E56" s="42"/>
    </row>
    <row r="57" spans="1:5" ht="15.75" thickBot="1" x14ac:dyDescent="0.3">
      <c r="A57" s="172" t="s">
        <v>198</v>
      </c>
      <c r="B57" s="173" t="s">
        <v>199</v>
      </c>
      <c r="C57" s="43"/>
      <c r="D57" s="43"/>
      <c r="E57" s="43"/>
    </row>
    <row r="58" spans="1:5" ht="15.75" thickBot="1" x14ac:dyDescent="0.3">
      <c r="A58" s="165" t="s">
        <v>27</v>
      </c>
      <c r="B58" s="174" t="s">
        <v>200</v>
      </c>
      <c r="C58" s="40">
        <f>SUM(C59:C61)</f>
        <v>154000</v>
      </c>
      <c r="D58" s="40">
        <f>SUM(D59:D61)</f>
        <v>0</v>
      </c>
      <c r="E58" s="40">
        <f>SUM(E59:E61)</f>
        <v>0</v>
      </c>
    </row>
    <row r="59" spans="1:5" x14ac:dyDescent="0.25">
      <c r="A59" s="168" t="s">
        <v>201</v>
      </c>
      <c r="B59" s="169" t="s">
        <v>202</v>
      </c>
      <c r="C59" s="42"/>
      <c r="D59" s="42"/>
      <c r="E59" s="42"/>
    </row>
    <row r="60" spans="1:5" x14ac:dyDescent="0.25">
      <c r="A60" s="170" t="s">
        <v>203</v>
      </c>
      <c r="B60" s="171" t="s">
        <v>204</v>
      </c>
      <c r="C60" s="42"/>
      <c r="D60" s="42"/>
      <c r="E60" s="42"/>
    </row>
    <row r="61" spans="1:5" x14ac:dyDescent="0.25">
      <c r="A61" s="170" t="s">
        <v>205</v>
      </c>
      <c r="B61" s="171" t="s">
        <v>206</v>
      </c>
      <c r="C61" s="42">
        <v>154000</v>
      </c>
      <c r="D61" s="42"/>
      <c r="E61" s="42"/>
    </row>
    <row r="62" spans="1:5" ht="15.75" thickBot="1" x14ac:dyDescent="0.3">
      <c r="A62" s="172" t="s">
        <v>207</v>
      </c>
      <c r="B62" s="173" t="s">
        <v>208</v>
      </c>
      <c r="C62" s="42"/>
      <c r="D62" s="42"/>
      <c r="E62" s="42"/>
    </row>
    <row r="63" spans="1:5" ht="15.75" thickBot="1" x14ac:dyDescent="0.3">
      <c r="A63" s="165" t="s">
        <v>30</v>
      </c>
      <c r="B63" s="167" t="s">
        <v>332</v>
      </c>
      <c r="C63" s="40">
        <f>SUM(C8,C15,C22,C29,C36,C47,C58)</f>
        <v>182182897</v>
      </c>
      <c r="D63" s="40">
        <f>SUM(D8,D15,D29,D36)</f>
        <v>6036896</v>
      </c>
      <c r="E63" s="40">
        <f>SUM(E8,E15,E29,E36)</f>
        <v>0</v>
      </c>
    </row>
    <row r="64" spans="1:5" ht="15.75" thickBot="1" x14ac:dyDescent="0.3">
      <c r="A64" s="177" t="s">
        <v>33</v>
      </c>
      <c r="B64" s="174" t="s">
        <v>210</v>
      </c>
      <c r="C64" s="40">
        <f>SUM(C65:C67)</f>
        <v>0</v>
      </c>
      <c r="D64" s="40">
        <f>SUM(D65:D67)</f>
        <v>0</v>
      </c>
      <c r="E64" s="40">
        <f>SUM(E65:E67)</f>
        <v>0</v>
      </c>
    </row>
    <row r="65" spans="1:5" x14ac:dyDescent="0.25">
      <c r="A65" s="168" t="s">
        <v>211</v>
      </c>
      <c r="B65" s="169" t="s">
        <v>212</v>
      </c>
      <c r="C65" s="42"/>
      <c r="D65" s="42"/>
      <c r="E65" s="42"/>
    </row>
    <row r="66" spans="1:5" x14ac:dyDescent="0.25">
      <c r="A66" s="170" t="s">
        <v>213</v>
      </c>
      <c r="B66" s="171" t="s">
        <v>214</v>
      </c>
      <c r="C66" s="42"/>
      <c r="D66" s="42"/>
      <c r="E66" s="42"/>
    </row>
    <row r="67" spans="1:5" ht="15.75" thickBot="1" x14ac:dyDescent="0.3">
      <c r="A67" s="172" t="s">
        <v>215</v>
      </c>
      <c r="B67" s="173" t="s">
        <v>333</v>
      </c>
      <c r="C67" s="42"/>
      <c r="D67" s="42"/>
      <c r="E67" s="42"/>
    </row>
    <row r="68" spans="1:5" ht="15.75" thickBot="1" x14ac:dyDescent="0.3">
      <c r="A68" s="177" t="s">
        <v>36</v>
      </c>
      <c r="B68" s="174" t="s">
        <v>217</v>
      </c>
      <c r="C68" s="40">
        <f>SUM(C69:C72)</f>
        <v>0</v>
      </c>
      <c r="D68" s="40">
        <f>SUM(D69:D72)</f>
        <v>0</v>
      </c>
      <c r="E68" s="40">
        <f>SUM(E69:E72)</f>
        <v>0</v>
      </c>
    </row>
    <row r="69" spans="1:5" x14ac:dyDescent="0.25">
      <c r="A69" s="168" t="s">
        <v>218</v>
      </c>
      <c r="B69" s="169" t="s">
        <v>219</v>
      </c>
      <c r="C69" s="42"/>
      <c r="D69" s="42"/>
      <c r="E69" s="42"/>
    </row>
    <row r="70" spans="1:5" x14ac:dyDescent="0.25">
      <c r="A70" s="170" t="s">
        <v>220</v>
      </c>
      <c r="B70" s="171" t="s">
        <v>221</v>
      </c>
      <c r="C70" s="42"/>
      <c r="D70" s="42"/>
      <c r="E70" s="42"/>
    </row>
    <row r="71" spans="1:5" x14ac:dyDescent="0.25">
      <c r="A71" s="170" t="s">
        <v>222</v>
      </c>
      <c r="B71" s="171" t="s">
        <v>223</v>
      </c>
      <c r="C71" s="42"/>
      <c r="D71" s="42"/>
      <c r="E71" s="42"/>
    </row>
    <row r="72" spans="1:5" ht="15.75" thickBot="1" x14ac:dyDescent="0.3">
      <c r="A72" s="172" t="s">
        <v>224</v>
      </c>
      <c r="B72" s="173" t="s">
        <v>225</v>
      </c>
      <c r="C72" s="42"/>
      <c r="D72" s="42"/>
      <c r="E72" s="42"/>
    </row>
    <row r="73" spans="1:5" ht="15.75" thickBot="1" x14ac:dyDescent="0.3">
      <c r="A73" s="177" t="s">
        <v>39</v>
      </c>
      <c r="B73" s="174" t="s">
        <v>226</v>
      </c>
      <c r="C73" s="40">
        <f>SUM(C74:C75)</f>
        <v>260363763</v>
      </c>
      <c r="D73" s="40">
        <f>SUM(D74:D75)</f>
        <v>2092464</v>
      </c>
      <c r="E73" s="40">
        <f>SUM(E74:E75)</f>
        <v>0</v>
      </c>
    </row>
    <row r="74" spans="1:5" x14ac:dyDescent="0.25">
      <c r="A74" s="168" t="s">
        <v>227</v>
      </c>
      <c r="B74" s="169" t="s">
        <v>228</v>
      </c>
      <c r="C74" s="42">
        <v>260363763</v>
      </c>
      <c r="D74" s="42">
        <v>2092464</v>
      </c>
      <c r="E74" s="42"/>
    </row>
    <row r="75" spans="1:5" ht="15.75" thickBot="1" x14ac:dyDescent="0.3">
      <c r="A75" s="172" t="s">
        <v>229</v>
      </c>
      <c r="B75" s="173" t="s">
        <v>230</v>
      </c>
      <c r="C75" s="42"/>
      <c r="D75" s="42"/>
      <c r="E75" s="42"/>
    </row>
    <row r="76" spans="1:5" ht="15.75" thickBot="1" x14ac:dyDescent="0.3">
      <c r="A76" s="177" t="s">
        <v>42</v>
      </c>
      <c r="B76" s="174" t="s">
        <v>231</v>
      </c>
      <c r="C76" s="40">
        <f>SUM(C77:C80)</f>
        <v>45575885</v>
      </c>
      <c r="D76" s="40">
        <f>SUM(D77:D79)</f>
        <v>0</v>
      </c>
      <c r="E76" s="40">
        <f>SUM(E77:E79)</f>
        <v>0</v>
      </c>
    </row>
    <row r="77" spans="1:5" x14ac:dyDescent="0.25">
      <c r="A77" s="168" t="s">
        <v>232</v>
      </c>
      <c r="B77" s="169" t="s">
        <v>233</v>
      </c>
      <c r="C77" s="42"/>
      <c r="D77" s="42"/>
      <c r="E77" s="42"/>
    </row>
    <row r="78" spans="1:5" x14ac:dyDescent="0.25">
      <c r="A78" s="170" t="s">
        <v>234</v>
      </c>
      <c r="B78" s="171" t="s">
        <v>235</v>
      </c>
      <c r="C78" s="42"/>
      <c r="D78" s="42"/>
      <c r="E78" s="42"/>
    </row>
    <row r="79" spans="1:5" x14ac:dyDescent="0.25">
      <c r="A79" s="172" t="s">
        <v>334</v>
      </c>
      <c r="B79" s="173" t="s">
        <v>237</v>
      </c>
      <c r="C79" s="42"/>
      <c r="D79" s="42"/>
      <c r="E79" s="42"/>
    </row>
    <row r="80" spans="1:5" ht="15.75" thickBot="1" x14ac:dyDescent="0.3">
      <c r="A80" s="178" t="s">
        <v>335</v>
      </c>
      <c r="B80" s="179" t="s">
        <v>336</v>
      </c>
      <c r="C80" s="46">
        <v>45575885</v>
      </c>
      <c r="D80" s="46"/>
      <c r="E80" s="46"/>
    </row>
    <row r="81" spans="1:5" ht="15.75" thickBot="1" x14ac:dyDescent="0.3">
      <c r="A81" s="177" t="s">
        <v>45</v>
      </c>
      <c r="B81" s="174" t="s">
        <v>240</v>
      </c>
      <c r="C81" s="40">
        <f>SUM(C82:C85)</f>
        <v>0</v>
      </c>
      <c r="D81" s="40">
        <f>SUM(D82:D85)</f>
        <v>0</v>
      </c>
      <c r="E81" s="40">
        <f>SUM(E82:E85)</f>
        <v>0</v>
      </c>
    </row>
    <row r="82" spans="1:5" x14ac:dyDescent="0.25">
      <c r="A82" s="180" t="s">
        <v>241</v>
      </c>
      <c r="B82" s="169" t="s">
        <v>242</v>
      </c>
      <c r="C82" s="42"/>
      <c r="D82" s="42"/>
      <c r="E82" s="42"/>
    </row>
    <row r="83" spans="1:5" x14ac:dyDescent="0.25">
      <c r="A83" s="180" t="s">
        <v>243</v>
      </c>
      <c r="B83" s="171" t="s">
        <v>244</v>
      </c>
      <c r="C83" s="42"/>
      <c r="D83" s="42"/>
      <c r="E83" s="42"/>
    </row>
    <row r="84" spans="1:5" x14ac:dyDescent="0.25">
      <c r="A84" s="180" t="s">
        <v>245</v>
      </c>
      <c r="B84" s="171" t="s">
        <v>246</v>
      </c>
      <c r="C84" s="42"/>
      <c r="D84" s="42"/>
      <c r="E84" s="42"/>
    </row>
    <row r="85" spans="1:5" ht="15.75" thickBot="1" x14ac:dyDescent="0.3">
      <c r="A85" s="180" t="s">
        <v>247</v>
      </c>
      <c r="B85" s="173" t="s">
        <v>248</v>
      </c>
      <c r="C85" s="42"/>
      <c r="D85" s="42"/>
      <c r="E85" s="42"/>
    </row>
    <row r="86" spans="1:5" ht="15.75" thickBot="1" x14ac:dyDescent="0.3">
      <c r="A86" s="177" t="s">
        <v>48</v>
      </c>
      <c r="B86" s="174" t="s">
        <v>249</v>
      </c>
      <c r="C86" s="47"/>
      <c r="D86" s="47"/>
      <c r="E86" s="47"/>
    </row>
    <row r="87" spans="1:5" ht="15.75" thickBot="1" x14ac:dyDescent="0.3">
      <c r="A87" s="177" t="s">
        <v>51</v>
      </c>
      <c r="B87" s="174" t="s">
        <v>250</v>
      </c>
      <c r="C87" s="40">
        <f>SUM(C64,C68,C73,C76,C81,C86)</f>
        <v>305939648</v>
      </c>
      <c r="D87" s="40">
        <f>SUM(D64,D68,D73,D76,D81,D86)</f>
        <v>2092464</v>
      </c>
      <c r="E87" s="40">
        <f>SUM(E64,E68,E73,E76,E81,E86)</f>
        <v>0</v>
      </c>
    </row>
    <row r="88" spans="1:5" ht="27" customHeight="1" thickBot="1" x14ac:dyDescent="0.3">
      <c r="A88" s="181" t="s">
        <v>54</v>
      </c>
      <c r="B88" s="182" t="s">
        <v>251</v>
      </c>
      <c r="C88" s="40">
        <f>SUM(C63,C87)</f>
        <v>488122545</v>
      </c>
      <c r="D88" s="40">
        <f>SUM(D63,D87)</f>
        <v>8129360</v>
      </c>
      <c r="E88" s="40">
        <f>SUM(E63,E87)</f>
        <v>0</v>
      </c>
    </row>
    <row r="89" spans="1:5" x14ac:dyDescent="0.25">
      <c r="A89" s="48"/>
      <c r="B89" s="49"/>
      <c r="C89" s="50"/>
      <c r="D89" s="50"/>
      <c r="E89" s="50"/>
    </row>
    <row r="90" spans="1:5" ht="16.5" customHeight="1" x14ac:dyDescent="0.25">
      <c r="A90" s="280" t="s">
        <v>252</v>
      </c>
      <c r="B90" s="280"/>
      <c r="C90" s="280"/>
    </row>
    <row r="91" spans="1:5" ht="16.5" customHeight="1" thickBot="1" x14ac:dyDescent="0.3">
      <c r="A91" s="281"/>
      <c r="B91" s="281"/>
      <c r="C91" s="36"/>
      <c r="D91" s="36"/>
      <c r="E91" s="36" t="s">
        <v>2</v>
      </c>
    </row>
    <row r="92" spans="1:5" ht="29.25" thickBot="1" x14ac:dyDescent="0.3">
      <c r="A92" s="165" t="s">
        <v>330</v>
      </c>
      <c r="B92" s="37" t="s">
        <v>255</v>
      </c>
      <c r="C92" s="37" t="s">
        <v>362</v>
      </c>
      <c r="D92" s="37" t="s">
        <v>362</v>
      </c>
      <c r="E92" s="37" t="s">
        <v>362</v>
      </c>
    </row>
    <row r="93" spans="1:5" s="39" customFormat="1" ht="15.75" thickBot="1" x14ac:dyDescent="0.3">
      <c r="A93" s="165">
        <v>1</v>
      </c>
      <c r="B93" s="37">
        <v>2</v>
      </c>
      <c r="C93" s="37">
        <v>3</v>
      </c>
      <c r="D93" s="37">
        <v>4</v>
      </c>
      <c r="E93" s="37">
        <v>5</v>
      </c>
    </row>
    <row r="94" spans="1:5" ht="15.75" thickBot="1" x14ac:dyDescent="0.3">
      <c r="A94" s="166" t="s">
        <v>10</v>
      </c>
      <c r="B94" s="183" t="s">
        <v>337</v>
      </c>
      <c r="C94" s="51">
        <f>SUM(C95:C99)</f>
        <v>169322129</v>
      </c>
      <c r="D94" s="51">
        <f>SUM(D95:D99)</f>
        <v>8129360</v>
      </c>
      <c r="E94" s="51">
        <f>SUM(E95:E99)</f>
        <v>0</v>
      </c>
    </row>
    <row r="95" spans="1:5" x14ac:dyDescent="0.25">
      <c r="A95" s="184" t="s">
        <v>107</v>
      </c>
      <c r="B95" s="185" t="s">
        <v>257</v>
      </c>
      <c r="C95" s="52">
        <v>71335670</v>
      </c>
      <c r="D95" s="52">
        <v>5227200</v>
      </c>
      <c r="E95" s="52"/>
    </row>
    <row r="96" spans="1:5" x14ac:dyDescent="0.25">
      <c r="A96" s="170" t="s">
        <v>109</v>
      </c>
      <c r="B96" s="186" t="s">
        <v>15</v>
      </c>
      <c r="C96" s="42">
        <v>10622096</v>
      </c>
      <c r="D96" s="42">
        <v>914760</v>
      </c>
      <c r="E96" s="42"/>
    </row>
    <row r="97" spans="1:5" x14ac:dyDescent="0.25">
      <c r="A97" s="170" t="s">
        <v>111</v>
      </c>
      <c r="B97" s="186" t="s">
        <v>258</v>
      </c>
      <c r="C97" s="43">
        <v>74295167</v>
      </c>
      <c r="D97" s="43">
        <v>1987400</v>
      </c>
      <c r="E97" s="43"/>
    </row>
    <row r="98" spans="1:5" x14ac:dyDescent="0.25">
      <c r="A98" s="170" t="s">
        <v>113</v>
      </c>
      <c r="B98" s="186" t="s">
        <v>19</v>
      </c>
      <c r="C98" s="43">
        <v>5525660</v>
      </c>
      <c r="D98" s="43"/>
      <c r="E98" s="43"/>
    </row>
    <row r="99" spans="1:5" x14ac:dyDescent="0.25">
      <c r="A99" s="170" t="s">
        <v>259</v>
      </c>
      <c r="B99" s="187" t="s">
        <v>21</v>
      </c>
      <c r="C99" s="43">
        <v>7543536</v>
      </c>
      <c r="D99" s="43"/>
      <c r="E99" s="43"/>
    </row>
    <row r="100" spans="1:5" x14ac:dyDescent="0.25">
      <c r="A100" s="170" t="s">
        <v>117</v>
      </c>
      <c r="B100" s="186" t="s">
        <v>260</v>
      </c>
      <c r="C100" s="43">
        <v>173536</v>
      </c>
      <c r="D100" s="43"/>
      <c r="E100" s="43"/>
    </row>
    <row r="101" spans="1:5" x14ac:dyDescent="0.25">
      <c r="A101" s="170" t="s">
        <v>261</v>
      </c>
      <c r="B101" s="188" t="s">
        <v>262</v>
      </c>
      <c r="C101" s="43"/>
      <c r="D101" s="43"/>
      <c r="E101" s="43"/>
    </row>
    <row r="102" spans="1:5" x14ac:dyDescent="0.25">
      <c r="A102" s="170" t="s">
        <v>263</v>
      </c>
      <c r="B102" s="189" t="s">
        <v>264</v>
      </c>
      <c r="C102" s="43"/>
      <c r="D102" s="43"/>
      <c r="E102" s="43"/>
    </row>
    <row r="103" spans="1:5" x14ac:dyDescent="0.25">
      <c r="A103" s="170" t="s">
        <v>265</v>
      </c>
      <c r="B103" s="189" t="s">
        <v>266</v>
      </c>
      <c r="C103" s="43"/>
      <c r="D103" s="43"/>
      <c r="E103" s="43"/>
    </row>
    <row r="104" spans="1:5" x14ac:dyDescent="0.25">
      <c r="A104" s="170" t="s">
        <v>267</v>
      </c>
      <c r="B104" s="188" t="s">
        <v>268</v>
      </c>
      <c r="C104" s="43">
        <v>5220000</v>
      </c>
      <c r="D104" s="43"/>
      <c r="E104" s="43"/>
    </row>
    <row r="105" spans="1:5" x14ac:dyDescent="0.25">
      <c r="A105" s="170" t="s">
        <v>269</v>
      </c>
      <c r="B105" s="188" t="s">
        <v>270</v>
      </c>
      <c r="C105" s="43"/>
      <c r="D105" s="43"/>
      <c r="E105" s="43"/>
    </row>
    <row r="106" spans="1:5" x14ac:dyDescent="0.25">
      <c r="A106" s="170" t="s">
        <v>271</v>
      </c>
      <c r="B106" s="189" t="s">
        <v>272</v>
      </c>
      <c r="C106" s="43"/>
      <c r="D106" s="43"/>
      <c r="E106" s="43"/>
    </row>
    <row r="107" spans="1:5" x14ac:dyDescent="0.25">
      <c r="A107" s="178" t="s">
        <v>273</v>
      </c>
      <c r="B107" s="190" t="s">
        <v>274</v>
      </c>
      <c r="C107" s="43"/>
      <c r="D107" s="43"/>
      <c r="E107" s="43"/>
    </row>
    <row r="108" spans="1:5" x14ac:dyDescent="0.25">
      <c r="A108" s="170" t="s">
        <v>275</v>
      </c>
      <c r="B108" s="190" t="s">
        <v>276</v>
      </c>
      <c r="C108" s="43"/>
      <c r="D108" s="43"/>
      <c r="E108" s="43"/>
    </row>
    <row r="109" spans="1:5" ht="15.75" thickBot="1" x14ac:dyDescent="0.3">
      <c r="A109" s="191" t="s">
        <v>277</v>
      </c>
      <c r="B109" s="192" t="s">
        <v>278</v>
      </c>
      <c r="C109" s="53">
        <v>2150000</v>
      </c>
      <c r="D109" s="53"/>
      <c r="E109" s="53"/>
    </row>
    <row r="110" spans="1:5" ht="15.75" thickBot="1" x14ac:dyDescent="0.3">
      <c r="A110" s="165" t="s">
        <v>13</v>
      </c>
      <c r="B110" s="193" t="s">
        <v>338</v>
      </c>
      <c r="C110" s="40">
        <f>SUM(C111,C113,C115)</f>
        <v>270029579</v>
      </c>
      <c r="D110" s="40">
        <f>SUM(D111,D113,D115)</f>
        <v>0</v>
      </c>
      <c r="E110" s="40">
        <f>SUM(E111,E113,E115)</f>
        <v>0</v>
      </c>
    </row>
    <row r="111" spans="1:5" x14ac:dyDescent="0.25">
      <c r="A111" s="168" t="s">
        <v>120</v>
      </c>
      <c r="B111" s="186" t="s">
        <v>68</v>
      </c>
      <c r="C111" s="41">
        <v>25489330</v>
      </c>
      <c r="D111" s="41"/>
      <c r="E111" s="41"/>
    </row>
    <row r="112" spans="1:5" x14ac:dyDescent="0.25">
      <c r="A112" s="168" t="s">
        <v>122</v>
      </c>
      <c r="B112" s="194" t="s">
        <v>280</v>
      </c>
      <c r="C112" s="41">
        <v>25489330</v>
      </c>
      <c r="D112" s="41"/>
      <c r="E112" s="41"/>
    </row>
    <row r="113" spans="1:5" x14ac:dyDescent="0.25">
      <c r="A113" s="168" t="s">
        <v>124</v>
      </c>
      <c r="B113" s="194" t="s">
        <v>72</v>
      </c>
      <c r="C113" s="42">
        <v>244386249</v>
      </c>
      <c r="D113" s="42"/>
      <c r="E113" s="42"/>
    </row>
    <row r="114" spans="1:5" x14ac:dyDescent="0.25">
      <c r="A114" s="168" t="s">
        <v>126</v>
      </c>
      <c r="B114" s="194" t="s">
        <v>281</v>
      </c>
      <c r="C114" s="42">
        <v>215681395</v>
      </c>
      <c r="D114" s="42"/>
      <c r="E114" s="42"/>
    </row>
    <row r="115" spans="1:5" x14ac:dyDescent="0.25">
      <c r="A115" s="168" t="s">
        <v>128</v>
      </c>
      <c r="B115" s="173" t="s">
        <v>76</v>
      </c>
      <c r="C115" s="42">
        <v>154000</v>
      </c>
      <c r="D115" s="42"/>
      <c r="E115" s="42"/>
    </row>
    <row r="116" spans="1:5" x14ac:dyDescent="0.25">
      <c r="A116" s="168" t="s">
        <v>130</v>
      </c>
      <c r="B116" s="171" t="s">
        <v>339</v>
      </c>
      <c r="C116" s="42"/>
      <c r="D116" s="42"/>
      <c r="E116" s="42"/>
    </row>
    <row r="117" spans="1:5" x14ac:dyDescent="0.25">
      <c r="A117" s="168" t="s">
        <v>283</v>
      </c>
      <c r="B117" s="195" t="s">
        <v>284</v>
      </c>
      <c r="C117" s="42"/>
      <c r="D117" s="42"/>
      <c r="E117" s="42"/>
    </row>
    <row r="118" spans="1:5" x14ac:dyDescent="0.25">
      <c r="A118" s="168" t="s">
        <v>285</v>
      </c>
      <c r="B118" s="189" t="s">
        <v>266</v>
      </c>
      <c r="C118" s="42"/>
      <c r="D118" s="42"/>
      <c r="E118" s="42"/>
    </row>
    <row r="119" spans="1:5" x14ac:dyDescent="0.25">
      <c r="A119" s="168" t="s">
        <v>286</v>
      </c>
      <c r="B119" s="189" t="s">
        <v>287</v>
      </c>
      <c r="C119" s="42">
        <v>154000</v>
      </c>
      <c r="D119" s="42"/>
      <c r="E119" s="42"/>
    </row>
    <row r="120" spans="1:5" x14ac:dyDescent="0.25">
      <c r="A120" s="168" t="s">
        <v>288</v>
      </c>
      <c r="B120" s="189" t="s">
        <v>289</v>
      </c>
      <c r="C120" s="42"/>
      <c r="D120" s="42"/>
      <c r="E120" s="42"/>
    </row>
    <row r="121" spans="1:5" x14ac:dyDescent="0.25">
      <c r="A121" s="168" t="s">
        <v>290</v>
      </c>
      <c r="B121" s="189" t="s">
        <v>272</v>
      </c>
      <c r="C121" s="42"/>
      <c r="D121" s="42"/>
      <c r="E121" s="42"/>
    </row>
    <row r="122" spans="1:5" x14ac:dyDescent="0.25">
      <c r="A122" s="168" t="s">
        <v>291</v>
      </c>
      <c r="B122" s="189" t="s">
        <v>292</v>
      </c>
      <c r="C122" s="42"/>
      <c r="D122" s="42"/>
      <c r="E122" s="42"/>
    </row>
    <row r="123" spans="1:5" ht="15.75" thickBot="1" x14ac:dyDescent="0.3">
      <c r="A123" s="178" t="s">
        <v>293</v>
      </c>
      <c r="B123" s="189" t="s">
        <v>294</v>
      </c>
      <c r="C123" s="43"/>
      <c r="D123" s="43"/>
      <c r="E123" s="43"/>
    </row>
    <row r="124" spans="1:5" ht="15.75" thickBot="1" x14ac:dyDescent="0.3">
      <c r="A124" s="165" t="s">
        <v>7</v>
      </c>
      <c r="B124" s="167" t="s">
        <v>295</v>
      </c>
      <c r="C124" s="40">
        <f>SUM(C125:C126)</f>
        <v>176581</v>
      </c>
      <c r="D124" s="40">
        <f>SUM(D125:D126)</f>
        <v>0</v>
      </c>
      <c r="E124" s="40">
        <f>SUM(E125:E126)</f>
        <v>0</v>
      </c>
    </row>
    <row r="125" spans="1:5" x14ac:dyDescent="0.25">
      <c r="A125" s="168" t="s">
        <v>133</v>
      </c>
      <c r="B125" s="196" t="s">
        <v>296</v>
      </c>
      <c r="C125" s="41">
        <v>176581</v>
      </c>
      <c r="D125" s="41"/>
      <c r="E125" s="41"/>
    </row>
    <row r="126" spans="1:5" ht="15.75" thickBot="1" x14ac:dyDescent="0.3">
      <c r="A126" s="172" t="s">
        <v>135</v>
      </c>
      <c r="B126" s="194" t="s">
        <v>297</v>
      </c>
      <c r="C126" s="43"/>
      <c r="D126" s="43"/>
      <c r="E126" s="43"/>
    </row>
    <row r="127" spans="1:5" ht="15.75" thickBot="1" x14ac:dyDescent="0.3">
      <c r="A127" s="165" t="s">
        <v>8</v>
      </c>
      <c r="B127" s="167" t="s">
        <v>298</v>
      </c>
      <c r="C127" s="40">
        <f>SUM(C94,C110,C124)</f>
        <v>439528289</v>
      </c>
      <c r="D127" s="40">
        <f>SUM(D94,D110,D124)</f>
        <v>8129360</v>
      </c>
      <c r="E127" s="40">
        <f>SUM(E94,E110,E124)</f>
        <v>0</v>
      </c>
    </row>
    <row r="128" spans="1:5" ht="15.75" thickBot="1" x14ac:dyDescent="0.3">
      <c r="A128" s="165" t="s">
        <v>9</v>
      </c>
      <c r="B128" s="167" t="s">
        <v>299</v>
      </c>
      <c r="C128" s="40">
        <f>SUM(C129:C131)</f>
        <v>0</v>
      </c>
      <c r="D128" s="40">
        <f>SUM(D129:D131)</f>
        <v>0</v>
      </c>
      <c r="E128" s="40">
        <f>SUM(E129:E131)</f>
        <v>0</v>
      </c>
    </row>
    <row r="129" spans="1:5" x14ac:dyDescent="0.25">
      <c r="A129" s="168" t="s">
        <v>160</v>
      </c>
      <c r="B129" s="196" t="s">
        <v>300</v>
      </c>
      <c r="C129" s="42"/>
      <c r="D129" s="42"/>
      <c r="E129" s="42"/>
    </row>
    <row r="130" spans="1:5" x14ac:dyDescent="0.25">
      <c r="A130" s="168" t="s">
        <v>162</v>
      </c>
      <c r="B130" s="196" t="s">
        <v>301</v>
      </c>
      <c r="C130" s="42"/>
      <c r="D130" s="42"/>
      <c r="E130" s="42"/>
    </row>
    <row r="131" spans="1:5" ht="15.75" thickBot="1" x14ac:dyDescent="0.3">
      <c r="A131" s="178" t="s">
        <v>164</v>
      </c>
      <c r="B131" s="187" t="s">
        <v>302</v>
      </c>
      <c r="C131" s="42"/>
      <c r="D131" s="42"/>
      <c r="E131" s="42"/>
    </row>
    <row r="132" spans="1:5" ht="15.75" thickBot="1" x14ac:dyDescent="0.3">
      <c r="A132" s="165" t="s">
        <v>22</v>
      </c>
      <c r="B132" s="167" t="s">
        <v>303</v>
      </c>
      <c r="C132" s="40">
        <f>SUM(C133:C136)</f>
        <v>0</v>
      </c>
      <c r="D132" s="40">
        <f>SUM(D133:D136)</f>
        <v>0</v>
      </c>
      <c r="E132" s="40">
        <f>SUM(E133:E136)</f>
        <v>0</v>
      </c>
    </row>
    <row r="133" spans="1:5" x14ac:dyDescent="0.25">
      <c r="A133" s="168" t="s">
        <v>180</v>
      </c>
      <c r="B133" s="196" t="s">
        <v>304</v>
      </c>
      <c r="C133" s="42"/>
      <c r="D133" s="42"/>
      <c r="E133" s="42"/>
    </row>
    <row r="134" spans="1:5" x14ac:dyDescent="0.25">
      <c r="A134" s="170" t="s">
        <v>182</v>
      </c>
      <c r="B134" s="186" t="s">
        <v>305</v>
      </c>
      <c r="C134" s="42"/>
      <c r="D134" s="42"/>
      <c r="E134" s="42"/>
    </row>
    <row r="135" spans="1:5" x14ac:dyDescent="0.25">
      <c r="A135" s="170" t="s">
        <v>184</v>
      </c>
      <c r="B135" s="186" t="s">
        <v>306</v>
      </c>
      <c r="C135" s="42"/>
      <c r="D135" s="42"/>
      <c r="E135" s="42"/>
    </row>
    <row r="136" spans="1:5" ht="15.75" thickBot="1" x14ac:dyDescent="0.3">
      <c r="A136" s="178" t="s">
        <v>186</v>
      </c>
      <c r="B136" s="187" t="s">
        <v>307</v>
      </c>
      <c r="C136" s="42"/>
      <c r="D136" s="42"/>
      <c r="E136" s="42"/>
    </row>
    <row r="137" spans="1:5" ht="15.75" thickBot="1" x14ac:dyDescent="0.3">
      <c r="A137" s="165" t="s">
        <v>25</v>
      </c>
      <c r="B137" s="167" t="s">
        <v>308</v>
      </c>
      <c r="C137" s="40">
        <f>SUM(C138:C141)</f>
        <v>48594256</v>
      </c>
      <c r="D137" s="40">
        <f>SUM(D138:D141)</f>
        <v>0</v>
      </c>
      <c r="E137" s="40">
        <f>SUM(E138:E141)</f>
        <v>0</v>
      </c>
    </row>
    <row r="138" spans="1:5" x14ac:dyDescent="0.25">
      <c r="A138" s="168" t="s">
        <v>192</v>
      </c>
      <c r="B138" s="196" t="s">
        <v>309</v>
      </c>
      <c r="C138" s="42"/>
      <c r="D138" s="42"/>
      <c r="E138" s="42"/>
    </row>
    <row r="139" spans="1:5" x14ac:dyDescent="0.25">
      <c r="A139" s="168" t="s">
        <v>194</v>
      </c>
      <c r="B139" s="196" t="s">
        <v>310</v>
      </c>
      <c r="C139" s="42">
        <v>3018371</v>
      </c>
      <c r="D139" s="42"/>
      <c r="E139" s="42"/>
    </row>
    <row r="140" spans="1:5" x14ac:dyDescent="0.25">
      <c r="A140" s="168" t="s">
        <v>196</v>
      </c>
      <c r="B140" s="196" t="s">
        <v>311</v>
      </c>
      <c r="C140" s="42"/>
      <c r="D140" s="42"/>
      <c r="E140" s="42"/>
    </row>
    <row r="141" spans="1:5" ht="15.75" thickBot="1" x14ac:dyDescent="0.3">
      <c r="A141" s="178" t="s">
        <v>198</v>
      </c>
      <c r="B141" s="187" t="s">
        <v>312</v>
      </c>
      <c r="C141" s="42">
        <v>45575885</v>
      </c>
      <c r="D141" s="42"/>
      <c r="E141" s="42"/>
    </row>
    <row r="142" spans="1:5" ht="15.75" thickBot="1" x14ac:dyDescent="0.3">
      <c r="A142" s="165" t="s">
        <v>27</v>
      </c>
      <c r="B142" s="167" t="s">
        <v>313</v>
      </c>
      <c r="C142" s="54">
        <f>SUM(C143:C146)</f>
        <v>0</v>
      </c>
      <c r="D142" s="54">
        <f>SUM(D143:D146)</f>
        <v>0</v>
      </c>
      <c r="E142" s="54">
        <f>SUM(E143:E146)</f>
        <v>0</v>
      </c>
    </row>
    <row r="143" spans="1:5" x14ac:dyDescent="0.25">
      <c r="A143" s="168" t="s">
        <v>201</v>
      </c>
      <c r="B143" s="196" t="s">
        <v>314</v>
      </c>
      <c r="C143" s="42"/>
      <c r="D143" s="42"/>
      <c r="E143" s="42"/>
    </row>
    <row r="144" spans="1:5" x14ac:dyDescent="0.25">
      <c r="A144" s="168" t="s">
        <v>203</v>
      </c>
      <c r="B144" s="196" t="s">
        <v>315</v>
      </c>
      <c r="C144" s="42"/>
      <c r="D144" s="42"/>
      <c r="E144" s="42"/>
    </row>
    <row r="145" spans="1:5" x14ac:dyDescent="0.25">
      <c r="A145" s="168" t="s">
        <v>205</v>
      </c>
      <c r="B145" s="196" t="s">
        <v>316</v>
      </c>
      <c r="C145" s="42"/>
      <c r="D145" s="42"/>
      <c r="E145" s="42"/>
    </row>
    <row r="146" spans="1:5" ht="15.75" thickBot="1" x14ac:dyDescent="0.3">
      <c r="A146" s="168" t="s">
        <v>207</v>
      </c>
      <c r="B146" s="196" t="s">
        <v>317</v>
      </c>
      <c r="C146" s="42"/>
      <c r="D146" s="42"/>
      <c r="E146" s="42"/>
    </row>
    <row r="147" spans="1:5" ht="15.75" thickBot="1" x14ac:dyDescent="0.3">
      <c r="A147" s="165" t="s">
        <v>30</v>
      </c>
      <c r="B147" s="167" t="s">
        <v>318</v>
      </c>
      <c r="C147" s="55">
        <f>SUM(C128,C132,C137,C142)</f>
        <v>48594256</v>
      </c>
      <c r="D147" s="55">
        <f>SUM(D128,D132,D137,D142)</f>
        <v>0</v>
      </c>
      <c r="E147" s="55">
        <f>SUM(E128,E132,E137,E142)</f>
        <v>0</v>
      </c>
    </row>
    <row r="148" spans="1:5" ht="15.75" thickBot="1" x14ac:dyDescent="0.3">
      <c r="A148" s="181" t="s">
        <v>33</v>
      </c>
      <c r="B148" s="182" t="s">
        <v>319</v>
      </c>
      <c r="C148" s="55">
        <f>SUM(C127,C147)</f>
        <v>488122545</v>
      </c>
      <c r="D148" s="55">
        <f>SUM(D127,D147)</f>
        <v>8129360</v>
      </c>
      <c r="E148" s="55">
        <f>SUM(E127,E147)</f>
        <v>0</v>
      </c>
    </row>
    <row r="149" spans="1:5" ht="15.75" thickBot="1" x14ac:dyDescent="0.3">
      <c r="A149" s="48"/>
      <c r="B149" s="49"/>
      <c r="C149" s="56"/>
      <c r="D149" s="56"/>
      <c r="E149" s="56"/>
    </row>
    <row r="150" spans="1:5" ht="15.75" thickBot="1" x14ac:dyDescent="0.3">
      <c r="A150" s="282" t="s">
        <v>320</v>
      </c>
      <c r="B150" s="282"/>
      <c r="C150" s="57">
        <v>8</v>
      </c>
      <c r="D150" s="57">
        <v>2</v>
      </c>
      <c r="E150" s="57"/>
    </row>
    <row r="151" spans="1:5" ht="15.75" thickBot="1" x14ac:dyDescent="0.3">
      <c r="A151" s="282" t="s">
        <v>321</v>
      </c>
      <c r="B151" s="282"/>
      <c r="C151" s="57"/>
      <c r="D151" s="57"/>
      <c r="E151" s="57"/>
    </row>
    <row r="152" spans="1:5" x14ac:dyDescent="0.25">
      <c r="A152" s="58"/>
      <c r="B152" s="59"/>
      <c r="C152" s="60"/>
    </row>
    <row r="153" spans="1:5" x14ac:dyDescent="0.25">
      <c r="A153" s="277" t="s">
        <v>322</v>
      </c>
      <c r="B153" s="277"/>
      <c r="C153" s="277"/>
      <c r="D153" s="277"/>
      <c r="E153" s="277"/>
    </row>
    <row r="154" spans="1:5" ht="15.75" thickBot="1" x14ac:dyDescent="0.3">
      <c r="A154" s="278"/>
      <c r="B154" s="278"/>
      <c r="C154" s="36"/>
      <c r="D154" s="36"/>
      <c r="E154" s="36" t="s">
        <v>2</v>
      </c>
    </row>
    <row r="155" spans="1:5" ht="29.25" thickBot="1" x14ac:dyDescent="0.3">
      <c r="A155" s="37">
        <v>1</v>
      </c>
      <c r="B155" s="193" t="s">
        <v>323</v>
      </c>
      <c r="C155" s="197">
        <f>+C63-C127</f>
        <v>-257345392</v>
      </c>
      <c r="D155" s="197">
        <f>+D63-D127</f>
        <v>-2092464</v>
      </c>
      <c r="E155" s="197">
        <f>+E63-E127</f>
        <v>0</v>
      </c>
    </row>
    <row r="156" spans="1:5" ht="29.25" thickBot="1" x14ac:dyDescent="0.3">
      <c r="A156" s="37" t="s">
        <v>13</v>
      </c>
      <c r="B156" s="193" t="s">
        <v>324</v>
      </c>
      <c r="C156" s="197">
        <f>+C87-C147</f>
        <v>257345392</v>
      </c>
      <c r="D156" s="197">
        <f>+D87-D147</f>
        <v>2092464</v>
      </c>
      <c r="E156" s="197">
        <f>+E87-E147</f>
        <v>0</v>
      </c>
    </row>
  </sheetData>
  <mergeCells count="8">
    <mergeCell ref="A153:E153"/>
    <mergeCell ref="A154:B154"/>
    <mergeCell ref="A2:B2"/>
    <mergeCell ref="A5:B5"/>
    <mergeCell ref="A90:C90"/>
    <mergeCell ref="A91:B91"/>
    <mergeCell ref="A150:B150"/>
    <mergeCell ref="A151:B151"/>
  </mergeCells>
  <printOptions horizontalCentered="1"/>
  <pageMargins left="0.39370078740157483" right="0.39370078740157483" top="0.55118110236220474" bottom="0.39370078740157483" header="0.39370078740157483" footer="0.31496062992125984"/>
  <pageSetup paperSize="9" scale="56" orientation="portrait" r:id="rId1"/>
  <headerFooter>
    <oddHeader>&amp;L&amp;"Times New Roman,Félkövér"2020.&amp;C&amp;"Times New Roman,Félkövér"Regöly Község Önkormányzata&amp;R&amp;"Times New Roman,Félkövér dőlt"4. sz. melléklet</oddHeader>
  </headerFooter>
  <rowBreaks count="1" manualBreakCount="1"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K151"/>
  <sheetViews>
    <sheetView workbookViewId="0">
      <selection activeCell="F14" sqref="F14"/>
    </sheetView>
  </sheetViews>
  <sheetFormatPr defaultRowHeight="15" x14ac:dyDescent="0.25"/>
  <cols>
    <col min="1" max="1" width="13.7109375" style="61" customWidth="1"/>
    <col min="2" max="2" width="65.85546875" style="76" customWidth="1"/>
    <col min="3" max="3" width="21.42578125" style="77" customWidth="1"/>
    <col min="4" max="256" width="9.140625" style="78"/>
    <col min="257" max="257" width="13.7109375" style="78" customWidth="1"/>
    <col min="258" max="258" width="65.85546875" style="78" customWidth="1"/>
    <col min="259" max="259" width="21.42578125" style="78" customWidth="1"/>
    <col min="260" max="512" width="9.140625" style="78"/>
    <col min="513" max="513" width="13.7109375" style="78" customWidth="1"/>
    <col min="514" max="514" width="65.85546875" style="78" customWidth="1"/>
    <col min="515" max="515" width="21.42578125" style="78" customWidth="1"/>
    <col min="516" max="768" width="9.140625" style="78"/>
    <col min="769" max="769" width="13.7109375" style="78" customWidth="1"/>
    <col min="770" max="770" width="65.85546875" style="78" customWidth="1"/>
    <col min="771" max="771" width="21.42578125" style="78" customWidth="1"/>
    <col min="772" max="1024" width="9.140625" style="78"/>
    <col min="1025" max="1025" width="13.7109375" style="78" customWidth="1"/>
    <col min="1026" max="1026" width="65.85546875" style="78" customWidth="1"/>
    <col min="1027" max="1027" width="21.42578125" style="78" customWidth="1"/>
    <col min="1028" max="1280" width="9.140625" style="78"/>
    <col min="1281" max="1281" width="13.7109375" style="78" customWidth="1"/>
    <col min="1282" max="1282" width="65.85546875" style="78" customWidth="1"/>
    <col min="1283" max="1283" width="21.42578125" style="78" customWidth="1"/>
    <col min="1284" max="1536" width="9.140625" style="78"/>
    <col min="1537" max="1537" width="13.7109375" style="78" customWidth="1"/>
    <col min="1538" max="1538" width="65.85546875" style="78" customWidth="1"/>
    <col min="1539" max="1539" width="21.42578125" style="78" customWidth="1"/>
    <col min="1540" max="1792" width="9.140625" style="78"/>
    <col min="1793" max="1793" width="13.7109375" style="78" customWidth="1"/>
    <col min="1794" max="1794" width="65.85546875" style="78" customWidth="1"/>
    <col min="1795" max="1795" width="21.42578125" style="78" customWidth="1"/>
    <col min="1796" max="2048" width="9.140625" style="78"/>
    <col min="2049" max="2049" width="13.7109375" style="78" customWidth="1"/>
    <col min="2050" max="2050" width="65.85546875" style="78" customWidth="1"/>
    <col min="2051" max="2051" width="21.42578125" style="78" customWidth="1"/>
    <col min="2052" max="2304" width="9.140625" style="78"/>
    <col min="2305" max="2305" width="13.7109375" style="78" customWidth="1"/>
    <col min="2306" max="2306" width="65.85546875" style="78" customWidth="1"/>
    <col min="2307" max="2307" width="21.42578125" style="78" customWidth="1"/>
    <col min="2308" max="2560" width="9.140625" style="78"/>
    <col min="2561" max="2561" width="13.7109375" style="78" customWidth="1"/>
    <col min="2562" max="2562" width="65.85546875" style="78" customWidth="1"/>
    <col min="2563" max="2563" width="21.42578125" style="78" customWidth="1"/>
    <col min="2564" max="2816" width="9.140625" style="78"/>
    <col min="2817" max="2817" width="13.7109375" style="78" customWidth="1"/>
    <col min="2818" max="2818" width="65.85546875" style="78" customWidth="1"/>
    <col min="2819" max="2819" width="21.42578125" style="78" customWidth="1"/>
    <col min="2820" max="3072" width="9.140625" style="78"/>
    <col min="3073" max="3073" width="13.7109375" style="78" customWidth="1"/>
    <col min="3074" max="3074" width="65.85546875" style="78" customWidth="1"/>
    <col min="3075" max="3075" width="21.42578125" style="78" customWidth="1"/>
    <col min="3076" max="3328" width="9.140625" style="78"/>
    <col min="3329" max="3329" width="13.7109375" style="78" customWidth="1"/>
    <col min="3330" max="3330" width="65.85546875" style="78" customWidth="1"/>
    <col min="3331" max="3331" width="21.42578125" style="78" customWidth="1"/>
    <col min="3332" max="3584" width="9.140625" style="78"/>
    <col min="3585" max="3585" width="13.7109375" style="78" customWidth="1"/>
    <col min="3586" max="3586" width="65.85546875" style="78" customWidth="1"/>
    <col min="3587" max="3587" width="21.42578125" style="78" customWidth="1"/>
    <col min="3588" max="3840" width="9.140625" style="78"/>
    <col min="3841" max="3841" width="13.7109375" style="78" customWidth="1"/>
    <col min="3842" max="3842" width="65.85546875" style="78" customWidth="1"/>
    <col min="3843" max="3843" width="21.42578125" style="78" customWidth="1"/>
    <col min="3844" max="4096" width="9.140625" style="78"/>
    <col min="4097" max="4097" width="13.7109375" style="78" customWidth="1"/>
    <col min="4098" max="4098" width="65.85546875" style="78" customWidth="1"/>
    <col min="4099" max="4099" width="21.42578125" style="78" customWidth="1"/>
    <col min="4100" max="4352" width="9.140625" style="78"/>
    <col min="4353" max="4353" width="13.7109375" style="78" customWidth="1"/>
    <col min="4354" max="4354" width="65.85546875" style="78" customWidth="1"/>
    <col min="4355" max="4355" width="21.42578125" style="78" customWidth="1"/>
    <col min="4356" max="4608" width="9.140625" style="78"/>
    <col min="4609" max="4609" width="13.7109375" style="78" customWidth="1"/>
    <col min="4610" max="4610" width="65.85546875" style="78" customWidth="1"/>
    <col min="4611" max="4611" width="21.42578125" style="78" customWidth="1"/>
    <col min="4612" max="4864" width="9.140625" style="78"/>
    <col min="4865" max="4865" width="13.7109375" style="78" customWidth="1"/>
    <col min="4866" max="4866" width="65.85546875" style="78" customWidth="1"/>
    <col min="4867" max="4867" width="21.42578125" style="78" customWidth="1"/>
    <col min="4868" max="5120" width="9.140625" style="78"/>
    <col min="5121" max="5121" width="13.7109375" style="78" customWidth="1"/>
    <col min="5122" max="5122" width="65.85546875" style="78" customWidth="1"/>
    <col min="5123" max="5123" width="21.42578125" style="78" customWidth="1"/>
    <col min="5124" max="5376" width="9.140625" style="78"/>
    <col min="5377" max="5377" width="13.7109375" style="78" customWidth="1"/>
    <col min="5378" max="5378" width="65.85546875" style="78" customWidth="1"/>
    <col min="5379" max="5379" width="21.42578125" style="78" customWidth="1"/>
    <col min="5380" max="5632" width="9.140625" style="78"/>
    <col min="5633" max="5633" width="13.7109375" style="78" customWidth="1"/>
    <col min="5634" max="5634" width="65.85546875" style="78" customWidth="1"/>
    <col min="5635" max="5635" width="21.42578125" style="78" customWidth="1"/>
    <col min="5636" max="5888" width="9.140625" style="78"/>
    <col min="5889" max="5889" width="13.7109375" style="78" customWidth="1"/>
    <col min="5890" max="5890" width="65.85546875" style="78" customWidth="1"/>
    <col min="5891" max="5891" width="21.42578125" style="78" customWidth="1"/>
    <col min="5892" max="6144" width="9.140625" style="78"/>
    <col min="6145" max="6145" width="13.7109375" style="78" customWidth="1"/>
    <col min="6146" max="6146" width="65.85546875" style="78" customWidth="1"/>
    <col min="6147" max="6147" width="21.42578125" style="78" customWidth="1"/>
    <col min="6148" max="6400" width="9.140625" style="78"/>
    <col min="6401" max="6401" width="13.7109375" style="78" customWidth="1"/>
    <col min="6402" max="6402" width="65.85546875" style="78" customWidth="1"/>
    <col min="6403" max="6403" width="21.42578125" style="78" customWidth="1"/>
    <col min="6404" max="6656" width="9.140625" style="78"/>
    <col min="6657" max="6657" width="13.7109375" style="78" customWidth="1"/>
    <col min="6658" max="6658" width="65.85546875" style="78" customWidth="1"/>
    <col min="6659" max="6659" width="21.42578125" style="78" customWidth="1"/>
    <col min="6660" max="6912" width="9.140625" style="78"/>
    <col min="6913" max="6913" width="13.7109375" style="78" customWidth="1"/>
    <col min="6914" max="6914" width="65.85546875" style="78" customWidth="1"/>
    <col min="6915" max="6915" width="21.42578125" style="78" customWidth="1"/>
    <col min="6916" max="7168" width="9.140625" style="78"/>
    <col min="7169" max="7169" width="13.7109375" style="78" customWidth="1"/>
    <col min="7170" max="7170" width="65.85546875" style="78" customWidth="1"/>
    <col min="7171" max="7171" width="21.42578125" style="78" customWidth="1"/>
    <col min="7172" max="7424" width="9.140625" style="78"/>
    <col min="7425" max="7425" width="13.7109375" style="78" customWidth="1"/>
    <col min="7426" max="7426" width="65.85546875" style="78" customWidth="1"/>
    <col min="7427" max="7427" width="21.42578125" style="78" customWidth="1"/>
    <col min="7428" max="7680" width="9.140625" style="78"/>
    <col min="7681" max="7681" width="13.7109375" style="78" customWidth="1"/>
    <col min="7682" max="7682" width="65.85546875" style="78" customWidth="1"/>
    <col min="7683" max="7683" width="21.42578125" style="78" customWidth="1"/>
    <col min="7684" max="7936" width="9.140625" style="78"/>
    <col min="7937" max="7937" width="13.7109375" style="78" customWidth="1"/>
    <col min="7938" max="7938" width="65.85546875" style="78" customWidth="1"/>
    <col min="7939" max="7939" width="21.42578125" style="78" customWidth="1"/>
    <col min="7940" max="8192" width="9.140625" style="78"/>
    <col min="8193" max="8193" width="13.7109375" style="78" customWidth="1"/>
    <col min="8194" max="8194" width="65.85546875" style="78" customWidth="1"/>
    <col min="8195" max="8195" width="21.42578125" style="78" customWidth="1"/>
    <col min="8196" max="8448" width="9.140625" style="78"/>
    <col min="8449" max="8449" width="13.7109375" style="78" customWidth="1"/>
    <col min="8450" max="8450" width="65.85546875" style="78" customWidth="1"/>
    <col min="8451" max="8451" width="21.42578125" style="78" customWidth="1"/>
    <col min="8452" max="8704" width="9.140625" style="78"/>
    <col min="8705" max="8705" width="13.7109375" style="78" customWidth="1"/>
    <col min="8706" max="8706" width="65.85546875" style="78" customWidth="1"/>
    <col min="8707" max="8707" width="21.42578125" style="78" customWidth="1"/>
    <col min="8708" max="8960" width="9.140625" style="78"/>
    <col min="8961" max="8961" width="13.7109375" style="78" customWidth="1"/>
    <col min="8962" max="8962" width="65.85546875" style="78" customWidth="1"/>
    <col min="8963" max="8963" width="21.42578125" style="78" customWidth="1"/>
    <col min="8964" max="9216" width="9.140625" style="78"/>
    <col min="9217" max="9217" width="13.7109375" style="78" customWidth="1"/>
    <col min="9218" max="9218" width="65.85546875" style="78" customWidth="1"/>
    <col min="9219" max="9219" width="21.42578125" style="78" customWidth="1"/>
    <col min="9220" max="9472" width="9.140625" style="78"/>
    <col min="9473" max="9473" width="13.7109375" style="78" customWidth="1"/>
    <col min="9474" max="9474" width="65.85546875" style="78" customWidth="1"/>
    <col min="9475" max="9475" width="21.42578125" style="78" customWidth="1"/>
    <col min="9476" max="9728" width="9.140625" style="78"/>
    <col min="9729" max="9729" width="13.7109375" style="78" customWidth="1"/>
    <col min="9730" max="9730" width="65.85546875" style="78" customWidth="1"/>
    <col min="9731" max="9731" width="21.42578125" style="78" customWidth="1"/>
    <col min="9732" max="9984" width="9.140625" style="78"/>
    <col min="9985" max="9985" width="13.7109375" style="78" customWidth="1"/>
    <col min="9986" max="9986" width="65.85546875" style="78" customWidth="1"/>
    <col min="9987" max="9987" width="21.42578125" style="78" customWidth="1"/>
    <col min="9988" max="10240" width="9.140625" style="78"/>
    <col min="10241" max="10241" width="13.7109375" style="78" customWidth="1"/>
    <col min="10242" max="10242" width="65.85546875" style="78" customWidth="1"/>
    <col min="10243" max="10243" width="21.42578125" style="78" customWidth="1"/>
    <col min="10244" max="10496" width="9.140625" style="78"/>
    <col min="10497" max="10497" width="13.7109375" style="78" customWidth="1"/>
    <col min="10498" max="10498" width="65.85546875" style="78" customWidth="1"/>
    <col min="10499" max="10499" width="21.42578125" style="78" customWidth="1"/>
    <col min="10500" max="10752" width="9.140625" style="78"/>
    <col min="10753" max="10753" width="13.7109375" style="78" customWidth="1"/>
    <col min="10754" max="10754" width="65.85546875" style="78" customWidth="1"/>
    <col min="10755" max="10755" width="21.42578125" style="78" customWidth="1"/>
    <col min="10756" max="11008" width="9.140625" style="78"/>
    <col min="11009" max="11009" width="13.7109375" style="78" customWidth="1"/>
    <col min="11010" max="11010" width="65.85546875" style="78" customWidth="1"/>
    <col min="11011" max="11011" width="21.42578125" style="78" customWidth="1"/>
    <col min="11012" max="11264" width="9.140625" style="78"/>
    <col min="11265" max="11265" width="13.7109375" style="78" customWidth="1"/>
    <col min="11266" max="11266" width="65.85546875" style="78" customWidth="1"/>
    <col min="11267" max="11267" width="21.42578125" style="78" customWidth="1"/>
    <col min="11268" max="11520" width="9.140625" style="78"/>
    <col min="11521" max="11521" width="13.7109375" style="78" customWidth="1"/>
    <col min="11522" max="11522" width="65.85546875" style="78" customWidth="1"/>
    <col min="11523" max="11523" width="21.42578125" style="78" customWidth="1"/>
    <col min="11524" max="11776" width="9.140625" style="78"/>
    <col min="11777" max="11777" width="13.7109375" style="78" customWidth="1"/>
    <col min="11778" max="11778" width="65.85546875" style="78" customWidth="1"/>
    <col min="11779" max="11779" width="21.42578125" style="78" customWidth="1"/>
    <col min="11780" max="12032" width="9.140625" style="78"/>
    <col min="12033" max="12033" width="13.7109375" style="78" customWidth="1"/>
    <col min="12034" max="12034" width="65.85546875" style="78" customWidth="1"/>
    <col min="12035" max="12035" width="21.42578125" style="78" customWidth="1"/>
    <col min="12036" max="12288" width="9.140625" style="78"/>
    <col min="12289" max="12289" width="13.7109375" style="78" customWidth="1"/>
    <col min="12290" max="12290" width="65.85546875" style="78" customWidth="1"/>
    <col min="12291" max="12291" width="21.42578125" style="78" customWidth="1"/>
    <col min="12292" max="12544" width="9.140625" style="78"/>
    <col min="12545" max="12545" width="13.7109375" style="78" customWidth="1"/>
    <col min="12546" max="12546" width="65.85546875" style="78" customWidth="1"/>
    <col min="12547" max="12547" width="21.42578125" style="78" customWidth="1"/>
    <col min="12548" max="12800" width="9.140625" style="78"/>
    <col min="12801" max="12801" width="13.7109375" style="78" customWidth="1"/>
    <col min="12802" max="12802" width="65.85546875" style="78" customWidth="1"/>
    <col min="12803" max="12803" width="21.42578125" style="78" customWidth="1"/>
    <col min="12804" max="13056" width="9.140625" style="78"/>
    <col min="13057" max="13057" width="13.7109375" style="78" customWidth="1"/>
    <col min="13058" max="13058" width="65.85546875" style="78" customWidth="1"/>
    <col min="13059" max="13059" width="21.42578125" style="78" customWidth="1"/>
    <col min="13060" max="13312" width="9.140625" style="78"/>
    <col min="13313" max="13313" width="13.7109375" style="78" customWidth="1"/>
    <col min="13314" max="13314" width="65.85546875" style="78" customWidth="1"/>
    <col min="13315" max="13315" width="21.42578125" style="78" customWidth="1"/>
    <col min="13316" max="13568" width="9.140625" style="78"/>
    <col min="13569" max="13569" width="13.7109375" style="78" customWidth="1"/>
    <col min="13570" max="13570" width="65.85546875" style="78" customWidth="1"/>
    <col min="13571" max="13571" width="21.42578125" style="78" customWidth="1"/>
    <col min="13572" max="13824" width="9.140625" style="78"/>
    <col min="13825" max="13825" width="13.7109375" style="78" customWidth="1"/>
    <col min="13826" max="13826" width="65.85546875" style="78" customWidth="1"/>
    <col min="13827" max="13827" width="21.42578125" style="78" customWidth="1"/>
    <col min="13828" max="14080" width="9.140625" style="78"/>
    <col min="14081" max="14081" width="13.7109375" style="78" customWidth="1"/>
    <col min="14082" max="14082" width="65.85546875" style="78" customWidth="1"/>
    <col min="14083" max="14083" width="21.42578125" style="78" customWidth="1"/>
    <col min="14084" max="14336" width="9.140625" style="78"/>
    <col min="14337" max="14337" width="13.7109375" style="78" customWidth="1"/>
    <col min="14338" max="14338" width="65.85546875" style="78" customWidth="1"/>
    <col min="14339" max="14339" width="21.42578125" style="78" customWidth="1"/>
    <col min="14340" max="14592" width="9.140625" style="78"/>
    <col min="14593" max="14593" width="13.7109375" style="78" customWidth="1"/>
    <col min="14594" max="14594" width="65.85546875" style="78" customWidth="1"/>
    <col min="14595" max="14595" width="21.42578125" style="78" customWidth="1"/>
    <col min="14596" max="14848" width="9.140625" style="78"/>
    <col min="14849" max="14849" width="13.7109375" style="78" customWidth="1"/>
    <col min="14850" max="14850" width="65.85546875" style="78" customWidth="1"/>
    <col min="14851" max="14851" width="21.42578125" style="78" customWidth="1"/>
    <col min="14852" max="15104" width="9.140625" style="78"/>
    <col min="15105" max="15105" width="13.7109375" style="78" customWidth="1"/>
    <col min="15106" max="15106" width="65.85546875" style="78" customWidth="1"/>
    <col min="15107" max="15107" width="21.42578125" style="78" customWidth="1"/>
    <col min="15108" max="15360" width="9.140625" style="78"/>
    <col min="15361" max="15361" width="13.7109375" style="78" customWidth="1"/>
    <col min="15362" max="15362" width="65.85546875" style="78" customWidth="1"/>
    <col min="15363" max="15363" width="21.42578125" style="78" customWidth="1"/>
    <col min="15364" max="15616" width="9.140625" style="78"/>
    <col min="15617" max="15617" width="13.7109375" style="78" customWidth="1"/>
    <col min="15618" max="15618" width="65.85546875" style="78" customWidth="1"/>
    <col min="15619" max="15619" width="21.42578125" style="78" customWidth="1"/>
    <col min="15620" max="15872" width="9.140625" style="78"/>
    <col min="15873" max="15873" width="13.7109375" style="78" customWidth="1"/>
    <col min="15874" max="15874" width="65.85546875" style="78" customWidth="1"/>
    <col min="15875" max="15875" width="21.42578125" style="78" customWidth="1"/>
    <col min="15876" max="16128" width="9.140625" style="78"/>
    <col min="16129" max="16129" width="13.7109375" style="78" customWidth="1"/>
    <col min="16130" max="16130" width="65.85546875" style="78" customWidth="1"/>
    <col min="16131" max="16131" width="21.42578125" style="78" customWidth="1"/>
    <col min="16132" max="16384" width="9.140625" style="78"/>
  </cols>
  <sheetData>
    <row r="1" spans="1:3" s="64" customFormat="1" ht="16.5" customHeight="1" x14ac:dyDescent="0.25">
      <c r="A1" s="61"/>
      <c r="B1" s="62"/>
      <c r="C1" s="63"/>
    </row>
    <row r="2" spans="1:3" s="65" customFormat="1" ht="15.75" x14ac:dyDescent="0.25">
      <c r="A2" s="254" t="s">
        <v>6</v>
      </c>
      <c r="B2" s="255" t="s">
        <v>340</v>
      </c>
      <c r="C2" s="256"/>
    </row>
    <row r="3" spans="1:3" s="66" customFormat="1" ht="42.75" x14ac:dyDescent="0.25">
      <c r="A3" s="257" t="s">
        <v>326</v>
      </c>
      <c r="B3" s="258" t="s">
        <v>341</v>
      </c>
      <c r="C3" s="259"/>
    </row>
    <row r="4" spans="1:3" s="65" customFormat="1" ht="16.5" thickBot="1" x14ac:dyDescent="0.3">
      <c r="A4" s="260"/>
      <c r="B4" s="261"/>
      <c r="C4" s="16" t="s">
        <v>2</v>
      </c>
    </row>
    <row r="5" spans="1:3" s="67" customFormat="1" ht="16.5" thickBot="1" x14ac:dyDescent="0.3">
      <c r="A5" s="177" t="s">
        <v>342</v>
      </c>
      <c r="B5" s="228" t="s">
        <v>331</v>
      </c>
      <c r="C5" s="229" t="s">
        <v>343</v>
      </c>
    </row>
    <row r="6" spans="1:3" s="66" customFormat="1" ht="16.5" thickBot="1" x14ac:dyDescent="0.3">
      <c r="A6" s="177">
        <v>1</v>
      </c>
      <c r="B6" s="201">
        <v>2</v>
      </c>
      <c r="C6" s="201">
        <v>3</v>
      </c>
    </row>
    <row r="7" spans="1:3" s="66" customFormat="1" ht="16.5" thickBot="1" x14ac:dyDescent="0.3">
      <c r="A7" s="230"/>
      <c r="B7" s="231" t="s">
        <v>4</v>
      </c>
      <c r="C7" s="232"/>
    </row>
    <row r="8" spans="1:3" s="66" customFormat="1" ht="16.5" thickBot="1" x14ac:dyDescent="0.3">
      <c r="A8" s="165" t="s">
        <v>10</v>
      </c>
      <c r="B8" s="233" t="s">
        <v>106</v>
      </c>
      <c r="C8" s="216"/>
    </row>
    <row r="9" spans="1:3" s="68" customFormat="1" ht="15.75" x14ac:dyDescent="0.25">
      <c r="A9" s="168" t="s">
        <v>107</v>
      </c>
      <c r="B9" s="234" t="s">
        <v>108</v>
      </c>
      <c r="C9" s="217"/>
    </row>
    <row r="10" spans="1:3" s="69" customFormat="1" ht="15.75" x14ac:dyDescent="0.25">
      <c r="A10" s="170" t="s">
        <v>109</v>
      </c>
      <c r="B10" s="235" t="s">
        <v>110</v>
      </c>
      <c r="C10" s="207"/>
    </row>
    <row r="11" spans="1:3" s="69" customFormat="1" ht="16.5" customHeight="1" x14ac:dyDescent="0.25">
      <c r="A11" s="170" t="s">
        <v>111</v>
      </c>
      <c r="B11" s="235" t="s">
        <v>112</v>
      </c>
      <c r="C11" s="207"/>
    </row>
    <row r="12" spans="1:3" s="69" customFormat="1" ht="15.75" x14ac:dyDescent="0.25">
      <c r="A12" s="170" t="s">
        <v>113</v>
      </c>
      <c r="B12" s="235" t="s">
        <v>114</v>
      </c>
      <c r="C12" s="207"/>
    </row>
    <row r="13" spans="1:3" s="69" customFormat="1" ht="15.75" x14ac:dyDescent="0.25">
      <c r="A13" s="170" t="s">
        <v>115</v>
      </c>
      <c r="B13" s="235" t="s">
        <v>116</v>
      </c>
      <c r="C13" s="236"/>
    </row>
    <row r="14" spans="1:3" s="68" customFormat="1" ht="16.5" thickBot="1" x14ac:dyDescent="0.3">
      <c r="A14" s="172" t="s">
        <v>117</v>
      </c>
      <c r="B14" s="237" t="s">
        <v>118</v>
      </c>
      <c r="C14" s="238"/>
    </row>
    <row r="15" spans="1:3" s="68" customFormat="1" ht="16.5" customHeight="1" thickBot="1" x14ac:dyDescent="0.3">
      <c r="A15" s="165" t="s">
        <v>13</v>
      </c>
      <c r="B15" s="174" t="s">
        <v>344</v>
      </c>
      <c r="C15" s="216"/>
    </row>
    <row r="16" spans="1:3" s="68" customFormat="1" ht="15.75" x14ac:dyDescent="0.25">
      <c r="A16" s="168" t="s">
        <v>120</v>
      </c>
      <c r="B16" s="234" t="s">
        <v>121</v>
      </c>
      <c r="C16" s="217"/>
    </row>
    <row r="17" spans="1:3" s="68" customFormat="1" ht="15.75" x14ac:dyDescent="0.25">
      <c r="A17" s="170" t="s">
        <v>122</v>
      </c>
      <c r="B17" s="235" t="s">
        <v>123</v>
      </c>
      <c r="C17" s="207"/>
    </row>
    <row r="18" spans="1:3" s="68" customFormat="1" ht="19.5" customHeight="1" x14ac:dyDescent="0.25">
      <c r="A18" s="170" t="s">
        <v>124</v>
      </c>
      <c r="B18" s="235" t="s">
        <v>125</v>
      </c>
      <c r="C18" s="207"/>
    </row>
    <row r="19" spans="1:3" s="68" customFormat="1" ht="18" customHeight="1" x14ac:dyDescent="0.25">
      <c r="A19" s="170" t="s">
        <v>126</v>
      </c>
      <c r="B19" s="235" t="s">
        <v>127</v>
      </c>
      <c r="C19" s="207"/>
    </row>
    <row r="20" spans="1:3" s="68" customFormat="1" ht="15.75" x14ac:dyDescent="0.25">
      <c r="A20" s="170" t="s">
        <v>128</v>
      </c>
      <c r="B20" s="235" t="s">
        <v>129</v>
      </c>
      <c r="C20" s="207"/>
    </row>
    <row r="21" spans="1:3" s="69" customFormat="1" ht="16.5" thickBot="1" x14ac:dyDescent="0.3">
      <c r="A21" s="172" t="s">
        <v>130</v>
      </c>
      <c r="B21" s="237" t="s">
        <v>131</v>
      </c>
      <c r="C21" s="208"/>
    </row>
    <row r="22" spans="1:3" s="69" customFormat="1" ht="16.5" customHeight="1" thickBot="1" x14ac:dyDescent="0.3">
      <c r="A22" s="165" t="s">
        <v>7</v>
      </c>
      <c r="B22" s="233" t="s">
        <v>345</v>
      </c>
      <c r="C22" s="216">
        <f>SUM(C23:C27)</f>
        <v>0</v>
      </c>
    </row>
    <row r="23" spans="1:3" s="69" customFormat="1" ht="15.75" x14ac:dyDescent="0.25">
      <c r="A23" s="168" t="s">
        <v>133</v>
      </c>
      <c r="B23" s="234" t="s">
        <v>134</v>
      </c>
      <c r="C23" s="217"/>
    </row>
    <row r="24" spans="1:3" s="68" customFormat="1" ht="15.75" x14ac:dyDescent="0.25">
      <c r="A24" s="170" t="s">
        <v>135</v>
      </c>
      <c r="B24" s="235" t="s">
        <v>136</v>
      </c>
      <c r="C24" s="207"/>
    </row>
    <row r="25" spans="1:3" s="69" customFormat="1" ht="16.5" customHeight="1" x14ac:dyDescent="0.25">
      <c r="A25" s="170" t="s">
        <v>137</v>
      </c>
      <c r="B25" s="235" t="s">
        <v>346</v>
      </c>
      <c r="C25" s="207"/>
    </row>
    <row r="26" spans="1:3" s="69" customFormat="1" ht="16.5" customHeight="1" x14ac:dyDescent="0.25">
      <c r="A26" s="170" t="s">
        <v>139</v>
      </c>
      <c r="B26" s="235" t="s">
        <v>347</v>
      </c>
      <c r="C26" s="207"/>
    </row>
    <row r="27" spans="1:3" s="69" customFormat="1" ht="15.75" x14ac:dyDescent="0.25">
      <c r="A27" s="170" t="s">
        <v>141</v>
      </c>
      <c r="B27" s="235" t="s">
        <v>142</v>
      </c>
      <c r="C27" s="207"/>
    </row>
    <row r="28" spans="1:3" s="69" customFormat="1" ht="16.5" thickBot="1" x14ac:dyDescent="0.3">
      <c r="A28" s="172" t="s">
        <v>143</v>
      </c>
      <c r="B28" s="237" t="s">
        <v>144</v>
      </c>
      <c r="C28" s="208"/>
    </row>
    <row r="29" spans="1:3" s="69" customFormat="1" ht="16.5" thickBot="1" x14ac:dyDescent="0.3">
      <c r="A29" s="165" t="s">
        <v>145</v>
      </c>
      <c r="B29" s="233" t="s">
        <v>146</v>
      </c>
      <c r="C29" s="222"/>
    </row>
    <row r="30" spans="1:3" s="69" customFormat="1" ht="15.75" x14ac:dyDescent="0.25">
      <c r="A30" s="168" t="s">
        <v>147</v>
      </c>
      <c r="B30" s="234" t="s">
        <v>148</v>
      </c>
      <c r="C30" s="239"/>
    </row>
    <row r="31" spans="1:3" s="69" customFormat="1" ht="15.75" x14ac:dyDescent="0.25">
      <c r="A31" s="170" t="s">
        <v>149</v>
      </c>
      <c r="B31" s="235" t="s">
        <v>150</v>
      </c>
      <c r="C31" s="207"/>
    </row>
    <row r="32" spans="1:3" s="69" customFormat="1" ht="15.75" x14ac:dyDescent="0.25">
      <c r="A32" s="170" t="s">
        <v>151</v>
      </c>
      <c r="B32" s="235" t="s">
        <v>152</v>
      </c>
      <c r="C32" s="207"/>
    </row>
    <row r="33" spans="1:3" s="69" customFormat="1" ht="15.75" x14ac:dyDescent="0.25">
      <c r="A33" s="170" t="s">
        <v>153</v>
      </c>
      <c r="B33" s="235" t="s">
        <v>154</v>
      </c>
      <c r="C33" s="207"/>
    </row>
    <row r="34" spans="1:3" s="69" customFormat="1" ht="15.75" x14ac:dyDescent="0.25">
      <c r="A34" s="170" t="s">
        <v>155</v>
      </c>
      <c r="B34" s="235" t="s">
        <v>156</v>
      </c>
      <c r="C34" s="207"/>
    </row>
    <row r="35" spans="1:3" s="69" customFormat="1" ht="16.5" thickBot="1" x14ac:dyDescent="0.3">
      <c r="A35" s="172" t="s">
        <v>157</v>
      </c>
      <c r="B35" s="237" t="s">
        <v>158</v>
      </c>
      <c r="C35" s="208"/>
    </row>
    <row r="36" spans="1:3" s="69" customFormat="1" ht="16.5" thickBot="1" x14ac:dyDescent="0.3">
      <c r="A36" s="165" t="s">
        <v>9</v>
      </c>
      <c r="B36" s="233" t="s">
        <v>159</v>
      </c>
      <c r="C36" s="216"/>
    </row>
    <row r="37" spans="1:3" s="69" customFormat="1" ht="15.75" x14ac:dyDescent="0.25">
      <c r="A37" s="168" t="s">
        <v>160</v>
      </c>
      <c r="B37" s="234" t="s">
        <v>161</v>
      </c>
      <c r="C37" s="217"/>
    </row>
    <row r="38" spans="1:3" s="69" customFormat="1" ht="15.75" x14ac:dyDescent="0.25">
      <c r="A38" s="170" t="s">
        <v>162</v>
      </c>
      <c r="B38" s="235" t="s">
        <v>163</v>
      </c>
      <c r="C38" s="207"/>
    </row>
    <row r="39" spans="1:3" s="69" customFormat="1" ht="15.75" x14ac:dyDescent="0.25">
      <c r="A39" s="170" t="s">
        <v>164</v>
      </c>
      <c r="B39" s="235" t="s">
        <v>165</v>
      </c>
      <c r="C39" s="207"/>
    </row>
    <row r="40" spans="1:3" s="69" customFormat="1" ht="15.75" x14ac:dyDescent="0.25">
      <c r="A40" s="170" t="s">
        <v>166</v>
      </c>
      <c r="B40" s="235" t="s">
        <v>167</v>
      </c>
      <c r="C40" s="207"/>
    </row>
    <row r="41" spans="1:3" s="69" customFormat="1" ht="15.75" x14ac:dyDescent="0.25">
      <c r="A41" s="170" t="s">
        <v>168</v>
      </c>
      <c r="B41" s="235" t="s">
        <v>169</v>
      </c>
      <c r="C41" s="207"/>
    </row>
    <row r="42" spans="1:3" s="69" customFormat="1" ht="15.75" x14ac:dyDescent="0.25">
      <c r="A42" s="170" t="s">
        <v>170</v>
      </c>
      <c r="B42" s="235" t="s">
        <v>171</v>
      </c>
      <c r="C42" s="207"/>
    </row>
    <row r="43" spans="1:3" s="69" customFormat="1" ht="15.75" x14ac:dyDescent="0.25">
      <c r="A43" s="170" t="s">
        <v>172</v>
      </c>
      <c r="B43" s="235" t="s">
        <v>173</v>
      </c>
      <c r="C43" s="207"/>
    </row>
    <row r="44" spans="1:3" s="69" customFormat="1" ht="15.75" x14ac:dyDescent="0.25">
      <c r="A44" s="170" t="s">
        <v>174</v>
      </c>
      <c r="B44" s="235" t="s">
        <v>175</v>
      </c>
      <c r="C44" s="207"/>
    </row>
    <row r="45" spans="1:3" s="69" customFormat="1" ht="15.75" x14ac:dyDescent="0.25">
      <c r="A45" s="170" t="s">
        <v>176</v>
      </c>
      <c r="B45" s="235" t="s">
        <v>177</v>
      </c>
      <c r="C45" s="240"/>
    </row>
    <row r="46" spans="1:3" s="69" customFormat="1" ht="16.5" thickBot="1" x14ac:dyDescent="0.3">
      <c r="A46" s="172" t="s">
        <v>178</v>
      </c>
      <c r="B46" s="237" t="s">
        <v>26</v>
      </c>
      <c r="C46" s="241"/>
    </row>
    <row r="47" spans="1:3" s="69" customFormat="1" ht="16.5" thickBot="1" x14ac:dyDescent="0.3">
      <c r="A47" s="165" t="s">
        <v>22</v>
      </c>
      <c r="B47" s="233" t="s">
        <v>179</v>
      </c>
      <c r="C47" s="216">
        <f>SUM(C48:C52)+SUM(C48:C52)</f>
        <v>0</v>
      </c>
    </row>
    <row r="48" spans="1:3" s="69" customFormat="1" ht="15.75" x14ac:dyDescent="0.25">
      <c r="A48" s="168" t="s">
        <v>180</v>
      </c>
      <c r="B48" s="234" t="s">
        <v>181</v>
      </c>
      <c r="C48" s="242"/>
    </row>
    <row r="49" spans="1:3" s="69" customFormat="1" ht="15.75" x14ac:dyDescent="0.25">
      <c r="A49" s="170" t="s">
        <v>182</v>
      </c>
      <c r="B49" s="235" t="s">
        <v>183</v>
      </c>
      <c r="C49" s="240"/>
    </row>
    <row r="50" spans="1:3" s="69" customFormat="1" ht="15.75" x14ac:dyDescent="0.25">
      <c r="A50" s="170" t="s">
        <v>184</v>
      </c>
      <c r="B50" s="235" t="s">
        <v>185</v>
      </c>
      <c r="C50" s="240"/>
    </row>
    <row r="51" spans="1:3" s="69" customFormat="1" ht="15.75" x14ac:dyDescent="0.25">
      <c r="A51" s="170" t="s">
        <v>186</v>
      </c>
      <c r="B51" s="235" t="s">
        <v>187</v>
      </c>
      <c r="C51" s="240"/>
    </row>
    <row r="52" spans="1:3" s="70" customFormat="1" ht="16.5" thickBot="1" x14ac:dyDescent="0.3">
      <c r="A52" s="172" t="s">
        <v>188</v>
      </c>
      <c r="B52" s="237" t="s">
        <v>189</v>
      </c>
      <c r="C52" s="241"/>
    </row>
    <row r="53" spans="1:3" s="69" customFormat="1" ht="16.5" thickBot="1" x14ac:dyDescent="0.3">
      <c r="A53" s="165" t="s">
        <v>190</v>
      </c>
      <c r="B53" s="233" t="s">
        <v>191</v>
      </c>
      <c r="C53" s="216">
        <f>SUM(C54:C56)</f>
        <v>0</v>
      </c>
    </row>
    <row r="54" spans="1:3" s="69" customFormat="1" ht="19.5" customHeight="1" x14ac:dyDescent="0.25">
      <c r="A54" s="168" t="s">
        <v>192</v>
      </c>
      <c r="B54" s="234" t="s">
        <v>193</v>
      </c>
      <c r="C54" s="217"/>
    </row>
    <row r="55" spans="1:3" s="69" customFormat="1" ht="30" x14ac:dyDescent="0.25">
      <c r="A55" s="170" t="s">
        <v>194</v>
      </c>
      <c r="B55" s="235" t="s">
        <v>195</v>
      </c>
      <c r="C55" s="207"/>
    </row>
    <row r="56" spans="1:3" s="69" customFormat="1" ht="15.75" x14ac:dyDescent="0.25">
      <c r="A56" s="170" t="s">
        <v>196</v>
      </c>
      <c r="B56" s="235" t="s">
        <v>197</v>
      </c>
      <c r="C56" s="207"/>
    </row>
    <row r="57" spans="1:3" s="69" customFormat="1" ht="16.5" thickBot="1" x14ac:dyDescent="0.3">
      <c r="A57" s="172" t="s">
        <v>198</v>
      </c>
      <c r="B57" s="237" t="s">
        <v>199</v>
      </c>
      <c r="C57" s="208"/>
    </row>
    <row r="58" spans="1:3" s="69" customFormat="1" ht="16.5" thickBot="1" x14ac:dyDescent="0.3">
      <c r="A58" s="165" t="s">
        <v>27</v>
      </c>
      <c r="B58" s="174" t="s">
        <v>200</v>
      </c>
      <c r="C58" s="216">
        <f>SUM(C59:C61)</f>
        <v>154000</v>
      </c>
    </row>
    <row r="59" spans="1:3" s="69" customFormat="1" ht="18.75" customHeight="1" x14ac:dyDescent="0.25">
      <c r="A59" s="168" t="s">
        <v>201</v>
      </c>
      <c r="B59" s="234" t="s">
        <v>202</v>
      </c>
      <c r="C59" s="240"/>
    </row>
    <row r="60" spans="1:3" s="69" customFormat="1" ht="30" x14ac:dyDescent="0.25">
      <c r="A60" s="170" t="s">
        <v>203</v>
      </c>
      <c r="B60" s="235" t="s">
        <v>204</v>
      </c>
      <c r="C60" s="240"/>
    </row>
    <row r="61" spans="1:3" s="69" customFormat="1" ht="15.75" x14ac:dyDescent="0.25">
      <c r="A61" s="170" t="s">
        <v>205</v>
      </c>
      <c r="B61" s="235" t="s">
        <v>206</v>
      </c>
      <c r="C61" s="240">
        <v>154000</v>
      </c>
    </row>
    <row r="62" spans="1:3" s="69" customFormat="1" ht="16.5" thickBot="1" x14ac:dyDescent="0.3">
      <c r="A62" s="172" t="s">
        <v>207</v>
      </c>
      <c r="B62" s="237" t="s">
        <v>208</v>
      </c>
      <c r="C62" s="240"/>
    </row>
    <row r="63" spans="1:3" s="69" customFormat="1" ht="16.5" thickBot="1" x14ac:dyDescent="0.3">
      <c r="A63" s="165" t="s">
        <v>30</v>
      </c>
      <c r="B63" s="233" t="s">
        <v>332</v>
      </c>
      <c r="C63" s="222">
        <f>SUM(C8,C15,C22,C29,C36,C47,C53,C58)</f>
        <v>154000</v>
      </c>
    </row>
    <row r="64" spans="1:3" s="69" customFormat="1" ht="16.5" customHeight="1" thickBot="1" x14ac:dyDescent="0.25">
      <c r="A64" s="243" t="s">
        <v>33</v>
      </c>
      <c r="B64" s="174" t="s">
        <v>210</v>
      </c>
      <c r="C64" s="216">
        <f>SUM(C65:C67)</f>
        <v>0</v>
      </c>
    </row>
    <row r="65" spans="1:3" s="69" customFormat="1" ht="15.75" x14ac:dyDescent="0.25">
      <c r="A65" s="168" t="s">
        <v>211</v>
      </c>
      <c r="B65" s="234" t="s">
        <v>212</v>
      </c>
      <c r="C65" s="240"/>
    </row>
    <row r="66" spans="1:3" s="69" customFormat="1" ht="16.5" customHeight="1" x14ac:dyDescent="0.25">
      <c r="A66" s="170" t="s">
        <v>213</v>
      </c>
      <c r="B66" s="235" t="s">
        <v>214</v>
      </c>
      <c r="C66" s="240"/>
    </row>
    <row r="67" spans="1:3" s="69" customFormat="1" ht="16.5" thickBot="1" x14ac:dyDescent="0.3">
      <c r="A67" s="172" t="s">
        <v>215</v>
      </c>
      <c r="B67" s="244" t="s">
        <v>216</v>
      </c>
      <c r="C67" s="240"/>
    </row>
    <row r="68" spans="1:3" s="69" customFormat="1" ht="16.5" thickBot="1" x14ac:dyDescent="0.25">
      <c r="A68" s="243" t="s">
        <v>36</v>
      </c>
      <c r="B68" s="174" t="s">
        <v>217</v>
      </c>
      <c r="C68" s="216">
        <f>SUM(C69:C72)</f>
        <v>0</v>
      </c>
    </row>
    <row r="69" spans="1:3" s="69" customFormat="1" ht="15.75" x14ac:dyDescent="0.25">
      <c r="A69" s="168" t="s">
        <v>218</v>
      </c>
      <c r="B69" s="234" t="s">
        <v>219</v>
      </c>
      <c r="C69" s="240"/>
    </row>
    <row r="70" spans="1:3" s="69" customFormat="1" ht="15.75" x14ac:dyDescent="0.25">
      <c r="A70" s="170" t="s">
        <v>220</v>
      </c>
      <c r="B70" s="235" t="s">
        <v>221</v>
      </c>
      <c r="C70" s="240"/>
    </row>
    <row r="71" spans="1:3" s="69" customFormat="1" ht="15.75" x14ac:dyDescent="0.25">
      <c r="A71" s="170" t="s">
        <v>222</v>
      </c>
      <c r="B71" s="235" t="s">
        <v>223</v>
      </c>
      <c r="C71" s="240"/>
    </row>
    <row r="72" spans="1:3" s="69" customFormat="1" ht="16.5" thickBot="1" x14ac:dyDescent="0.3">
      <c r="A72" s="172" t="s">
        <v>224</v>
      </c>
      <c r="B72" s="237" t="s">
        <v>225</v>
      </c>
      <c r="C72" s="240"/>
    </row>
    <row r="73" spans="1:3" s="69" customFormat="1" ht="16.5" thickBot="1" x14ac:dyDescent="0.25">
      <c r="A73" s="243" t="s">
        <v>39</v>
      </c>
      <c r="B73" s="174" t="s">
        <v>226</v>
      </c>
      <c r="C73" s="216">
        <f>SUM(C74:C75)</f>
        <v>165540</v>
      </c>
    </row>
    <row r="74" spans="1:3" s="69" customFormat="1" ht="15.75" x14ac:dyDescent="0.25">
      <c r="A74" s="168" t="s">
        <v>227</v>
      </c>
      <c r="B74" s="234" t="s">
        <v>228</v>
      </c>
      <c r="C74" s="240">
        <v>165540</v>
      </c>
    </row>
    <row r="75" spans="1:3" s="69" customFormat="1" ht="16.5" thickBot="1" x14ac:dyDescent="0.3">
      <c r="A75" s="172" t="s">
        <v>229</v>
      </c>
      <c r="B75" s="237" t="s">
        <v>230</v>
      </c>
      <c r="C75" s="240"/>
    </row>
    <row r="76" spans="1:3" s="68" customFormat="1" ht="16.5" thickBot="1" x14ac:dyDescent="0.25">
      <c r="A76" s="243" t="s">
        <v>42</v>
      </c>
      <c r="B76" s="174" t="s">
        <v>348</v>
      </c>
      <c r="C76" s="216">
        <f>SUM(C77:C80)</f>
        <v>45575885</v>
      </c>
    </row>
    <row r="77" spans="1:3" s="69" customFormat="1" ht="15.75" x14ac:dyDescent="0.25">
      <c r="A77" s="168" t="s">
        <v>232</v>
      </c>
      <c r="B77" s="234" t="s">
        <v>233</v>
      </c>
      <c r="C77" s="240"/>
    </row>
    <row r="78" spans="1:3" s="69" customFormat="1" ht="15.75" x14ac:dyDescent="0.25">
      <c r="A78" s="170" t="s">
        <v>234</v>
      </c>
      <c r="B78" s="235" t="s">
        <v>235</v>
      </c>
      <c r="C78" s="240"/>
    </row>
    <row r="79" spans="1:3" s="69" customFormat="1" ht="15.75" x14ac:dyDescent="0.25">
      <c r="A79" s="172" t="s">
        <v>334</v>
      </c>
      <c r="B79" s="237" t="s">
        <v>237</v>
      </c>
      <c r="C79" s="240"/>
    </row>
    <row r="80" spans="1:3" s="69" customFormat="1" ht="16.5" thickBot="1" x14ac:dyDescent="0.3">
      <c r="A80" s="178" t="s">
        <v>238</v>
      </c>
      <c r="B80" s="245" t="s">
        <v>43</v>
      </c>
      <c r="C80" s="246">
        <v>45575885</v>
      </c>
    </row>
    <row r="81" spans="1:3" s="69" customFormat="1" ht="16.5" thickBot="1" x14ac:dyDescent="0.25">
      <c r="A81" s="243" t="s">
        <v>45</v>
      </c>
      <c r="B81" s="174" t="s">
        <v>240</v>
      </c>
      <c r="C81" s="216"/>
    </row>
    <row r="82" spans="1:3" s="69" customFormat="1" ht="15.75" x14ac:dyDescent="0.25">
      <c r="A82" s="247" t="s">
        <v>241</v>
      </c>
      <c r="B82" s="234" t="s">
        <v>242</v>
      </c>
      <c r="C82" s="240"/>
    </row>
    <row r="83" spans="1:3" s="69" customFormat="1" ht="15.75" x14ac:dyDescent="0.25">
      <c r="A83" s="248" t="s">
        <v>243</v>
      </c>
      <c r="B83" s="235" t="s">
        <v>244</v>
      </c>
      <c r="C83" s="240"/>
    </row>
    <row r="84" spans="1:3" s="69" customFormat="1" ht="15.75" x14ac:dyDescent="0.25">
      <c r="A84" s="248" t="s">
        <v>245</v>
      </c>
      <c r="B84" s="235" t="s">
        <v>246</v>
      </c>
      <c r="C84" s="240"/>
    </row>
    <row r="85" spans="1:3" s="68" customFormat="1" ht="16.5" thickBot="1" x14ac:dyDescent="0.3">
      <c r="A85" s="249" t="s">
        <v>247</v>
      </c>
      <c r="B85" s="237" t="s">
        <v>248</v>
      </c>
      <c r="C85" s="240"/>
    </row>
    <row r="86" spans="1:3" s="68" customFormat="1" ht="16.5" customHeight="1" thickBot="1" x14ac:dyDescent="0.25">
      <c r="A86" s="243" t="s">
        <v>48</v>
      </c>
      <c r="B86" s="174" t="s">
        <v>249</v>
      </c>
      <c r="C86" s="250"/>
    </row>
    <row r="87" spans="1:3" s="68" customFormat="1" ht="16.5" customHeight="1" thickBot="1" x14ac:dyDescent="0.25">
      <c r="A87" s="243" t="s">
        <v>51</v>
      </c>
      <c r="B87" s="251" t="s">
        <v>250</v>
      </c>
      <c r="C87" s="222">
        <f>SUM(C64,C68,C73,C76,C81,C86)</f>
        <v>45741425</v>
      </c>
    </row>
    <row r="88" spans="1:3" s="68" customFormat="1" ht="16.5" thickBot="1" x14ac:dyDescent="0.25">
      <c r="A88" s="252" t="s">
        <v>54</v>
      </c>
      <c r="B88" s="253" t="s">
        <v>349</v>
      </c>
      <c r="C88" s="222">
        <f>SUM(C63,C87)</f>
        <v>45895425</v>
      </c>
    </row>
    <row r="89" spans="1:3" s="69" customFormat="1" ht="15.75" x14ac:dyDescent="0.25">
      <c r="A89" s="61"/>
      <c r="B89" s="71"/>
      <c r="C89" s="72"/>
    </row>
    <row r="90" spans="1:3" s="67" customFormat="1" ht="15.75" x14ac:dyDescent="0.25">
      <c r="A90" s="61"/>
      <c r="B90" s="69"/>
      <c r="C90" s="73"/>
    </row>
    <row r="91" spans="1:3" s="66" customFormat="1" ht="16.5" thickBot="1" x14ac:dyDescent="0.3">
      <c r="A91" s="225"/>
      <c r="B91" s="226" t="s">
        <v>5</v>
      </c>
      <c r="C91" s="227"/>
    </row>
    <row r="92" spans="1:3" s="68" customFormat="1" ht="16.5" thickBot="1" x14ac:dyDescent="0.3">
      <c r="A92" s="166" t="s">
        <v>10</v>
      </c>
      <c r="B92" s="202" t="s">
        <v>350</v>
      </c>
      <c r="C92" s="203">
        <f>SUM(C93:C97)</f>
        <v>45741425</v>
      </c>
    </row>
    <row r="93" spans="1:3" s="67" customFormat="1" ht="15.75" x14ac:dyDescent="0.25">
      <c r="A93" s="184" t="s">
        <v>107</v>
      </c>
      <c r="B93" s="204" t="s">
        <v>257</v>
      </c>
      <c r="C93" s="205">
        <v>34466987</v>
      </c>
    </row>
    <row r="94" spans="1:3" s="67" customFormat="1" ht="15.75" x14ac:dyDescent="0.25">
      <c r="A94" s="170" t="s">
        <v>109</v>
      </c>
      <c r="B94" s="206" t="s">
        <v>15</v>
      </c>
      <c r="C94" s="207">
        <v>6106433</v>
      </c>
    </row>
    <row r="95" spans="1:3" s="67" customFormat="1" ht="15.75" x14ac:dyDescent="0.25">
      <c r="A95" s="170" t="s">
        <v>111</v>
      </c>
      <c r="B95" s="206" t="s">
        <v>258</v>
      </c>
      <c r="C95" s="208">
        <v>5168005</v>
      </c>
    </row>
    <row r="96" spans="1:3" s="67" customFormat="1" ht="15.75" x14ac:dyDescent="0.25">
      <c r="A96" s="170" t="s">
        <v>113</v>
      </c>
      <c r="B96" s="206" t="s">
        <v>19</v>
      </c>
      <c r="C96" s="208"/>
    </row>
    <row r="97" spans="1:3" s="67" customFormat="1" ht="15.75" x14ac:dyDescent="0.25">
      <c r="A97" s="170" t="s">
        <v>259</v>
      </c>
      <c r="B97" s="209" t="s">
        <v>21</v>
      </c>
      <c r="C97" s="208"/>
    </row>
    <row r="98" spans="1:3" s="67" customFormat="1" ht="15.75" x14ac:dyDescent="0.25">
      <c r="A98" s="170" t="s">
        <v>117</v>
      </c>
      <c r="B98" s="206" t="s">
        <v>351</v>
      </c>
      <c r="C98" s="208"/>
    </row>
    <row r="99" spans="1:3" s="67" customFormat="1" ht="15.75" x14ac:dyDescent="0.25">
      <c r="A99" s="170" t="s">
        <v>261</v>
      </c>
      <c r="B99" s="210" t="s">
        <v>262</v>
      </c>
      <c r="C99" s="208"/>
    </row>
    <row r="100" spans="1:3" s="67" customFormat="1" ht="28.5" customHeight="1" x14ac:dyDescent="0.25">
      <c r="A100" s="170" t="s">
        <v>263</v>
      </c>
      <c r="B100" s="211" t="s">
        <v>264</v>
      </c>
      <c r="C100" s="208"/>
    </row>
    <row r="101" spans="1:3" s="67" customFormat="1" ht="15.75" x14ac:dyDescent="0.25">
      <c r="A101" s="170" t="s">
        <v>265</v>
      </c>
      <c r="B101" s="211" t="s">
        <v>266</v>
      </c>
      <c r="C101" s="208"/>
    </row>
    <row r="102" spans="1:3" s="67" customFormat="1" ht="15.75" x14ac:dyDescent="0.25">
      <c r="A102" s="170" t="s">
        <v>267</v>
      </c>
      <c r="B102" s="210" t="s">
        <v>268</v>
      </c>
      <c r="C102" s="208"/>
    </row>
    <row r="103" spans="1:3" s="67" customFormat="1" ht="15.75" x14ac:dyDescent="0.25">
      <c r="A103" s="170" t="s">
        <v>269</v>
      </c>
      <c r="B103" s="210" t="s">
        <v>270</v>
      </c>
      <c r="C103" s="208"/>
    </row>
    <row r="104" spans="1:3" s="67" customFormat="1" ht="15.75" x14ac:dyDescent="0.25">
      <c r="A104" s="170" t="s">
        <v>271</v>
      </c>
      <c r="B104" s="211" t="s">
        <v>272</v>
      </c>
      <c r="C104" s="208"/>
    </row>
    <row r="105" spans="1:3" s="67" customFormat="1" ht="15.75" x14ac:dyDescent="0.25">
      <c r="A105" s="178" t="s">
        <v>273</v>
      </c>
      <c r="B105" s="212" t="s">
        <v>274</v>
      </c>
      <c r="C105" s="208"/>
    </row>
    <row r="106" spans="1:3" s="67" customFormat="1" ht="15.75" x14ac:dyDescent="0.25">
      <c r="A106" s="170" t="s">
        <v>275</v>
      </c>
      <c r="B106" s="212" t="s">
        <v>276</v>
      </c>
      <c r="C106" s="208"/>
    </row>
    <row r="107" spans="1:3" s="67" customFormat="1" ht="16.5" customHeight="1" thickBot="1" x14ac:dyDescent="0.3">
      <c r="A107" s="191" t="s">
        <v>277</v>
      </c>
      <c r="B107" s="213" t="s">
        <v>278</v>
      </c>
      <c r="C107" s="214"/>
    </row>
    <row r="108" spans="1:3" s="67" customFormat="1" ht="16.5" thickBot="1" x14ac:dyDescent="0.3">
      <c r="A108" s="165" t="s">
        <v>13</v>
      </c>
      <c r="B108" s="215" t="s">
        <v>352</v>
      </c>
      <c r="C108" s="216">
        <f>SUM(C109+C111+C113)</f>
        <v>154000</v>
      </c>
    </row>
    <row r="109" spans="1:3" s="67" customFormat="1" ht="15.75" x14ac:dyDescent="0.25">
      <c r="A109" s="168" t="s">
        <v>120</v>
      </c>
      <c r="B109" s="206" t="s">
        <v>68</v>
      </c>
      <c r="C109" s="217"/>
    </row>
    <row r="110" spans="1:3" s="67" customFormat="1" ht="15.75" x14ac:dyDescent="0.25">
      <c r="A110" s="168" t="s">
        <v>122</v>
      </c>
      <c r="B110" s="218" t="s">
        <v>280</v>
      </c>
      <c r="C110" s="217"/>
    </row>
    <row r="111" spans="1:3" s="67" customFormat="1" ht="15.75" x14ac:dyDescent="0.25">
      <c r="A111" s="168" t="s">
        <v>124</v>
      </c>
      <c r="B111" s="218" t="s">
        <v>72</v>
      </c>
      <c r="C111" s="207"/>
    </row>
    <row r="112" spans="1:3" s="67" customFormat="1" ht="15.75" x14ac:dyDescent="0.25">
      <c r="A112" s="168" t="s">
        <v>126</v>
      </c>
      <c r="B112" s="218" t="s">
        <v>281</v>
      </c>
      <c r="C112" s="207"/>
    </row>
    <row r="113" spans="1:3" s="67" customFormat="1" ht="15.75" x14ac:dyDescent="0.25">
      <c r="A113" s="168" t="s">
        <v>128</v>
      </c>
      <c r="B113" s="173" t="s">
        <v>76</v>
      </c>
      <c r="C113" s="207">
        <v>154000</v>
      </c>
    </row>
    <row r="114" spans="1:3" s="67" customFormat="1" ht="15.75" x14ac:dyDescent="0.25">
      <c r="A114" s="168" t="s">
        <v>130</v>
      </c>
      <c r="B114" s="171" t="s">
        <v>353</v>
      </c>
      <c r="C114" s="207"/>
    </row>
    <row r="115" spans="1:3" s="67" customFormat="1" ht="15.75" x14ac:dyDescent="0.25">
      <c r="A115" s="168" t="s">
        <v>283</v>
      </c>
      <c r="B115" s="219" t="s">
        <v>284</v>
      </c>
      <c r="C115" s="207"/>
    </row>
    <row r="116" spans="1:3" s="67" customFormat="1" ht="29.25" customHeight="1" x14ac:dyDescent="0.25">
      <c r="A116" s="168" t="s">
        <v>285</v>
      </c>
      <c r="B116" s="211" t="s">
        <v>266</v>
      </c>
      <c r="C116" s="207"/>
    </row>
    <row r="117" spans="1:3" s="67" customFormat="1" ht="15.75" x14ac:dyDescent="0.25">
      <c r="A117" s="168" t="s">
        <v>286</v>
      </c>
      <c r="B117" s="211" t="s">
        <v>287</v>
      </c>
      <c r="C117" s="207">
        <v>154000</v>
      </c>
    </row>
    <row r="118" spans="1:3" s="67" customFormat="1" ht="16.5" customHeight="1" x14ac:dyDescent="0.25">
      <c r="A118" s="168" t="s">
        <v>288</v>
      </c>
      <c r="B118" s="211" t="s">
        <v>289</v>
      </c>
      <c r="C118" s="207"/>
    </row>
    <row r="119" spans="1:3" s="67" customFormat="1" ht="15.75" x14ac:dyDescent="0.25">
      <c r="A119" s="168" t="s">
        <v>290</v>
      </c>
      <c r="B119" s="211" t="s">
        <v>272</v>
      </c>
      <c r="C119" s="207"/>
    </row>
    <row r="120" spans="1:3" s="67" customFormat="1" ht="15.75" x14ac:dyDescent="0.25">
      <c r="A120" s="168" t="s">
        <v>291</v>
      </c>
      <c r="B120" s="211" t="s">
        <v>292</v>
      </c>
      <c r="C120" s="207"/>
    </row>
    <row r="121" spans="1:3" s="67" customFormat="1" ht="28.5" customHeight="1" thickBot="1" x14ac:dyDescent="0.3">
      <c r="A121" s="178" t="s">
        <v>293</v>
      </c>
      <c r="B121" s="211" t="s">
        <v>294</v>
      </c>
      <c r="C121" s="208"/>
    </row>
    <row r="122" spans="1:3" s="67" customFormat="1" ht="16.5" thickBot="1" x14ac:dyDescent="0.3">
      <c r="A122" s="165" t="s">
        <v>7</v>
      </c>
      <c r="B122" s="220" t="s">
        <v>295</v>
      </c>
      <c r="C122" s="216"/>
    </row>
    <row r="123" spans="1:3" s="67" customFormat="1" ht="15.75" x14ac:dyDescent="0.25">
      <c r="A123" s="168" t="s">
        <v>133</v>
      </c>
      <c r="B123" s="221" t="s">
        <v>296</v>
      </c>
      <c r="C123" s="217"/>
    </row>
    <row r="124" spans="1:3" s="67" customFormat="1" ht="16.5" thickBot="1" x14ac:dyDescent="0.3">
      <c r="A124" s="172" t="s">
        <v>135</v>
      </c>
      <c r="B124" s="218" t="s">
        <v>297</v>
      </c>
      <c r="C124" s="208"/>
    </row>
    <row r="125" spans="1:3" s="67" customFormat="1" ht="16.5" thickBot="1" x14ac:dyDescent="0.3">
      <c r="A125" s="165" t="s">
        <v>8</v>
      </c>
      <c r="B125" s="220" t="s">
        <v>298</v>
      </c>
      <c r="C125" s="216">
        <f>SUM(C92,C108,C122)</f>
        <v>45895425</v>
      </c>
    </row>
    <row r="126" spans="1:3" s="67" customFormat="1" ht="20.25" customHeight="1" thickBot="1" x14ac:dyDescent="0.3">
      <c r="A126" s="165" t="s">
        <v>9</v>
      </c>
      <c r="B126" s="220" t="s">
        <v>299</v>
      </c>
      <c r="C126" s="216"/>
    </row>
    <row r="127" spans="1:3" s="68" customFormat="1" ht="15.75" x14ac:dyDescent="0.25">
      <c r="A127" s="168" t="s">
        <v>160</v>
      </c>
      <c r="B127" s="221" t="s">
        <v>300</v>
      </c>
      <c r="C127" s="207"/>
    </row>
    <row r="128" spans="1:3" s="67" customFormat="1" ht="15.75" x14ac:dyDescent="0.25">
      <c r="A128" s="168" t="s">
        <v>162</v>
      </c>
      <c r="B128" s="221" t="s">
        <v>301</v>
      </c>
      <c r="C128" s="207"/>
    </row>
    <row r="129" spans="1:11" s="67" customFormat="1" ht="16.5" thickBot="1" x14ac:dyDescent="0.3">
      <c r="A129" s="178" t="s">
        <v>164</v>
      </c>
      <c r="B129" s="209" t="s">
        <v>302</v>
      </c>
      <c r="C129" s="207"/>
    </row>
    <row r="130" spans="1:11" s="67" customFormat="1" ht="16.5" thickBot="1" x14ac:dyDescent="0.3">
      <c r="A130" s="165" t="s">
        <v>22</v>
      </c>
      <c r="B130" s="220" t="s">
        <v>303</v>
      </c>
      <c r="C130" s="216">
        <f>+C131+C132+C133+C134</f>
        <v>0</v>
      </c>
    </row>
    <row r="131" spans="1:11" s="67" customFormat="1" ht="15.75" x14ac:dyDescent="0.25">
      <c r="A131" s="168" t="s">
        <v>180</v>
      </c>
      <c r="B131" s="221" t="s">
        <v>304</v>
      </c>
      <c r="C131" s="207"/>
    </row>
    <row r="132" spans="1:11" s="67" customFormat="1" ht="15.75" x14ac:dyDescent="0.25">
      <c r="A132" s="168" t="s">
        <v>182</v>
      </c>
      <c r="B132" s="221" t="s">
        <v>305</v>
      </c>
      <c r="C132" s="207"/>
    </row>
    <row r="133" spans="1:11" s="67" customFormat="1" ht="15.75" x14ac:dyDescent="0.25">
      <c r="A133" s="168" t="s">
        <v>184</v>
      </c>
      <c r="B133" s="221" t="s">
        <v>306</v>
      </c>
      <c r="C133" s="207"/>
    </row>
    <row r="134" spans="1:11" s="68" customFormat="1" ht="16.5" thickBot="1" x14ac:dyDescent="0.3">
      <c r="A134" s="178" t="s">
        <v>186</v>
      </c>
      <c r="B134" s="209" t="s">
        <v>307</v>
      </c>
      <c r="C134" s="207"/>
    </row>
    <row r="135" spans="1:11" s="67" customFormat="1" ht="16.5" thickBot="1" x14ac:dyDescent="0.3">
      <c r="A135" s="165" t="s">
        <v>25</v>
      </c>
      <c r="B135" s="220" t="s">
        <v>308</v>
      </c>
      <c r="C135" s="222"/>
      <c r="K135" s="74"/>
    </row>
    <row r="136" spans="1:11" s="67" customFormat="1" ht="15.75" x14ac:dyDescent="0.25">
      <c r="A136" s="168" t="s">
        <v>192</v>
      </c>
      <c r="B136" s="221" t="s">
        <v>309</v>
      </c>
      <c r="C136" s="207"/>
    </row>
    <row r="137" spans="1:11" s="67" customFormat="1" ht="15.75" x14ac:dyDescent="0.25">
      <c r="A137" s="168" t="s">
        <v>194</v>
      </c>
      <c r="B137" s="221" t="s">
        <v>310</v>
      </c>
      <c r="C137" s="207"/>
    </row>
    <row r="138" spans="1:11" s="68" customFormat="1" ht="15.75" x14ac:dyDescent="0.25">
      <c r="A138" s="168" t="s">
        <v>196</v>
      </c>
      <c r="B138" s="221" t="s">
        <v>311</v>
      </c>
      <c r="C138" s="207"/>
    </row>
    <row r="139" spans="1:11" s="68" customFormat="1" ht="16.5" thickBot="1" x14ac:dyDescent="0.3">
      <c r="A139" s="178" t="s">
        <v>198</v>
      </c>
      <c r="B139" s="209" t="s">
        <v>354</v>
      </c>
      <c r="C139" s="207"/>
    </row>
    <row r="140" spans="1:11" s="68" customFormat="1" ht="16.5" thickBot="1" x14ac:dyDescent="0.3">
      <c r="A140" s="165" t="s">
        <v>27</v>
      </c>
      <c r="B140" s="220" t="s">
        <v>313</v>
      </c>
      <c r="C140" s="223">
        <f>+C141+C142+C143+C144</f>
        <v>0</v>
      </c>
    </row>
    <row r="141" spans="1:11" s="68" customFormat="1" ht="15.75" x14ac:dyDescent="0.25">
      <c r="A141" s="168" t="s">
        <v>201</v>
      </c>
      <c r="B141" s="221" t="s">
        <v>314</v>
      </c>
      <c r="C141" s="207"/>
    </row>
    <row r="142" spans="1:11" s="68" customFormat="1" ht="15.75" x14ac:dyDescent="0.25">
      <c r="A142" s="168" t="s">
        <v>203</v>
      </c>
      <c r="B142" s="221" t="s">
        <v>315</v>
      </c>
      <c r="C142" s="207"/>
    </row>
    <row r="143" spans="1:11" s="68" customFormat="1" ht="15.75" x14ac:dyDescent="0.25">
      <c r="A143" s="168" t="s">
        <v>205</v>
      </c>
      <c r="B143" s="221" t="s">
        <v>316</v>
      </c>
      <c r="C143" s="207"/>
    </row>
    <row r="144" spans="1:11" s="67" customFormat="1" ht="16.5" thickBot="1" x14ac:dyDescent="0.3">
      <c r="A144" s="168" t="s">
        <v>207</v>
      </c>
      <c r="B144" s="221" t="s">
        <v>317</v>
      </c>
      <c r="C144" s="207"/>
    </row>
    <row r="145" spans="1:3" s="67" customFormat="1" ht="16.5" thickBot="1" x14ac:dyDescent="0.3">
      <c r="A145" s="165" t="s">
        <v>30</v>
      </c>
      <c r="B145" s="220" t="s">
        <v>318</v>
      </c>
      <c r="C145" s="224">
        <f>+C126+C130+C135+C140</f>
        <v>0</v>
      </c>
    </row>
    <row r="146" spans="1:3" s="67" customFormat="1" ht="16.5" thickBot="1" x14ac:dyDescent="0.3">
      <c r="A146" s="181" t="s">
        <v>33</v>
      </c>
      <c r="B146" s="182" t="s">
        <v>319</v>
      </c>
      <c r="C146" s="224">
        <f>+C125+C145</f>
        <v>45895425</v>
      </c>
    </row>
    <row r="147" spans="1:3" s="67" customFormat="1" ht="16.5" thickBot="1" x14ac:dyDescent="0.3">
      <c r="A147" s="61"/>
      <c r="C147" s="75"/>
    </row>
    <row r="148" spans="1:3" s="67" customFormat="1" ht="21" customHeight="1" thickBot="1" x14ac:dyDescent="0.3">
      <c r="A148" s="198" t="s">
        <v>10</v>
      </c>
      <c r="B148" s="199" t="s">
        <v>355</v>
      </c>
      <c r="C148" s="200">
        <v>11</v>
      </c>
    </row>
    <row r="149" spans="1:3" s="67" customFormat="1" ht="21" customHeight="1" thickBot="1" x14ac:dyDescent="0.3">
      <c r="A149" s="198" t="s">
        <v>13</v>
      </c>
      <c r="B149" s="199" t="s">
        <v>356</v>
      </c>
      <c r="C149" s="200"/>
    </row>
    <row r="150" spans="1:3" s="67" customFormat="1" ht="15.75" x14ac:dyDescent="0.25">
      <c r="A150" s="61"/>
      <c r="C150" s="75"/>
    </row>
    <row r="151" spans="1:3" s="67" customFormat="1" ht="16.5" customHeight="1" x14ac:dyDescent="0.25">
      <c r="A151" s="61"/>
      <c r="C151" s="75"/>
    </row>
  </sheetData>
  <printOptions horizontalCentered="1"/>
  <pageMargins left="0.39370078740157483" right="0.39370078740157483" top="0.78740157480314965" bottom="0.39370078740157483" header="0.62992125984251968" footer="0.31496062992125984"/>
  <pageSetup paperSize="9" scale="70" orientation="portrait" r:id="rId1"/>
  <headerFooter>
    <oddHeader>&amp;C&amp;"Times New Roman,Félkövér"2020. év&amp;R&amp;"Times New Roman,Félkövér dőlt"5. sz. melléklet</oddHeader>
  </headerFooter>
  <rowBreaks count="2" manualBreakCount="2">
    <brk id="63" max="2" man="1"/>
    <brk id="89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2:I156"/>
  <sheetViews>
    <sheetView topLeftCell="A55" workbookViewId="0">
      <selection activeCell="H152" sqref="H152"/>
    </sheetView>
  </sheetViews>
  <sheetFormatPr defaultRowHeight="15" x14ac:dyDescent="0.25"/>
  <cols>
    <col min="1" max="1" width="7.28515625" style="29" customWidth="1"/>
    <col min="2" max="2" width="68.5703125" style="32" customWidth="1"/>
    <col min="3" max="3" width="17.85546875" style="31" customWidth="1"/>
    <col min="4" max="5" width="17.85546875" style="32" customWidth="1"/>
    <col min="6" max="256" width="9.140625" style="32"/>
    <col min="257" max="257" width="7.28515625" style="32" customWidth="1"/>
    <col min="258" max="258" width="68.5703125" style="32" customWidth="1"/>
    <col min="259" max="261" width="17.85546875" style="32" customWidth="1"/>
    <col min="262" max="512" width="9.140625" style="32"/>
    <col min="513" max="513" width="7.28515625" style="32" customWidth="1"/>
    <col min="514" max="514" width="68.5703125" style="32" customWidth="1"/>
    <col min="515" max="517" width="17.85546875" style="32" customWidth="1"/>
    <col min="518" max="768" width="9.140625" style="32"/>
    <col min="769" max="769" width="7.28515625" style="32" customWidth="1"/>
    <col min="770" max="770" width="68.5703125" style="32" customWidth="1"/>
    <col min="771" max="773" width="17.85546875" style="32" customWidth="1"/>
    <col min="774" max="1024" width="9.140625" style="32"/>
    <col min="1025" max="1025" width="7.28515625" style="32" customWidth="1"/>
    <col min="1026" max="1026" width="68.5703125" style="32" customWidth="1"/>
    <col min="1027" max="1029" width="17.85546875" style="32" customWidth="1"/>
    <col min="1030" max="1280" width="9.140625" style="32"/>
    <col min="1281" max="1281" width="7.28515625" style="32" customWidth="1"/>
    <col min="1282" max="1282" width="68.5703125" style="32" customWidth="1"/>
    <col min="1283" max="1285" width="17.85546875" style="32" customWidth="1"/>
    <col min="1286" max="1536" width="9.140625" style="32"/>
    <col min="1537" max="1537" width="7.28515625" style="32" customWidth="1"/>
    <col min="1538" max="1538" width="68.5703125" style="32" customWidth="1"/>
    <col min="1539" max="1541" width="17.85546875" style="32" customWidth="1"/>
    <col min="1542" max="1792" width="9.140625" style="32"/>
    <col min="1793" max="1793" width="7.28515625" style="32" customWidth="1"/>
    <col min="1794" max="1794" width="68.5703125" style="32" customWidth="1"/>
    <col min="1795" max="1797" width="17.85546875" style="32" customWidth="1"/>
    <col min="1798" max="2048" width="9.140625" style="32"/>
    <col min="2049" max="2049" width="7.28515625" style="32" customWidth="1"/>
    <col min="2050" max="2050" width="68.5703125" style="32" customWidth="1"/>
    <col min="2051" max="2053" width="17.85546875" style="32" customWidth="1"/>
    <col min="2054" max="2304" width="9.140625" style="32"/>
    <col min="2305" max="2305" width="7.28515625" style="32" customWidth="1"/>
    <col min="2306" max="2306" width="68.5703125" style="32" customWidth="1"/>
    <col min="2307" max="2309" width="17.85546875" style="32" customWidth="1"/>
    <col min="2310" max="2560" width="9.140625" style="32"/>
    <col min="2561" max="2561" width="7.28515625" style="32" customWidth="1"/>
    <col min="2562" max="2562" width="68.5703125" style="32" customWidth="1"/>
    <col min="2563" max="2565" width="17.85546875" style="32" customWidth="1"/>
    <col min="2566" max="2816" width="9.140625" style="32"/>
    <col min="2817" max="2817" width="7.28515625" style="32" customWidth="1"/>
    <col min="2818" max="2818" width="68.5703125" style="32" customWidth="1"/>
    <col min="2819" max="2821" width="17.85546875" style="32" customWidth="1"/>
    <col min="2822" max="3072" width="9.140625" style="32"/>
    <col min="3073" max="3073" width="7.28515625" style="32" customWidth="1"/>
    <col min="3074" max="3074" width="68.5703125" style="32" customWidth="1"/>
    <col min="3075" max="3077" width="17.85546875" style="32" customWidth="1"/>
    <col min="3078" max="3328" width="9.140625" style="32"/>
    <col min="3329" max="3329" width="7.28515625" style="32" customWidth="1"/>
    <col min="3330" max="3330" width="68.5703125" style="32" customWidth="1"/>
    <col min="3331" max="3333" width="17.85546875" style="32" customWidth="1"/>
    <col min="3334" max="3584" width="9.140625" style="32"/>
    <col min="3585" max="3585" width="7.28515625" style="32" customWidth="1"/>
    <col min="3586" max="3586" width="68.5703125" style="32" customWidth="1"/>
    <col min="3587" max="3589" width="17.85546875" style="32" customWidth="1"/>
    <col min="3590" max="3840" width="9.140625" style="32"/>
    <col min="3841" max="3841" width="7.28515625" style="32" customWidth="1"/>
    <col min="3842" max="3842" width="68.5703125" style="32" customWidth="1"/>
    <col min="3843" max="3845" width="17.85546875" style="32" customWidth="1"/>
    <col min="3846" max="4096" width="9.140625" style="32"/>
    <col min="4097" max="4097" width="7.28515625" style="32" customWidth="1"/>
    <col min="4098" max="4098" width="68.5703125" style="32" customWidth="1"/>
    <col min="4099" max="4101" width="17.85546875" style="32" customWidth="1"/>
    <col min="4102" max="4352" width="9.140625" style="32"/>
    <col min="4353" max="4353" width="7.28515625" style="32" customWidth="1"/>
    <col min="4354" max="4354" width="68.5703125" style="32" customWidth="1"/>
    <col min="4355" max="4357" width="17.85546875" style="32" customWidth="1"/>
    <col min="4358" max="4608" width="9.140625" style="32"/>
    <col min="4609" max="4609" width="7.28515625" style="32" customWidth="1"/>
    <col min="4610" max="4610" width="68.5703125" style="32" customWidth="1"/>
    <col min="4611" max="4613" width="17.85546875" style="32" customWidth="1"/>
    <col min="4614" max="4864" width="9.140625" style="32"/>
    <col min="4865" max="4865" width="7.28515625" style="32" customWidth="1"/>
    <col min="4866" max="4866" width="68.5703125" style="32" customWidth="1"/>
    <col min="4867" max="4869" width="17.85546875" style="32" customWidth="1"/>
    <col min="4870" max="5120" width="9.140625" style="32"/>
    <col min="5121" max="5121" width="7.28515625" style="32" customWidth="1"/>
    <col min="5122" max="5122" width="68.5703125" style="32" customWidth="1"/>
    <col min="5123" max="5125" width="17.85546875" style="32" customWidth="1"/>
    <col min="5126" max="5376" width="9.140625" style="32"/>
    <col min="5377" max="5377" width="7.28515625" style="32" customWidth="1"/>
    <col min="5378" max="5378" width="68.5703125" style="32" customWidth="1"/>
    <col min="5379" max="5381" width="17.85546875" style="32" customWidth="1"/>
    <col min="5382" max="5632" width="9.140625" style="32"/>
    <col min="5633" max="5633" width="7.28515625" style="32" customWidth="1"/>
    <col min="5634" max="5634" width="68.5703125" style="32" customWidth="1"/>
    <col min="5635" max="5637" width="17.85546875" style="32" customWidth="1"/>
    <col min="5638" max="5888" width="9.140625" style="32"/>
    <col min="5889" max="5889" width="7.28515625" style="32" customWidth="1"/>
    <col min="5890" max="5890" width="68.5703125" style="32" customWidth="1"/>
    <col min="5891" max="5893" width="17.85546875" style="32" customWidth="1"/>
    <col min="5894" max="6144" width="9.140625" style="32"/>
    <col min="6145" max="6145" width="7.28515625" style="32" customWidth="1"/>
    <col min="6146" max="6146" width="68.5703125" style="32" customWidth="1"/>
    <col min="6147" max="6149" width="17.85546875" style="32" customWidth="1"/>
    <col min="6150" max="6400" width="9.140625" style="32"/>
    <col min="6401" max="6401" width="7.28515625" style="32" customWidth="1"/>
    <col min="6402" max="6402" width="68.5703125" style="32" customWidth="1"/>
    <col min="6403" max="6405" width="17.85546875" style="32" customWidth="1"/>
    <col min="6406" max="6656" width="9.140625" style="32"/>
    <col min="6657" max="6657" width="7.28515625" style="32" customWidth="1"/>
    <col min="6658" max="6658" width="68.5703125" style="32" customWidth="1"/>
    <col min="6659" max="6661" width="17.85546875" style="32" customWidth="1"/>
    <col min="6662" max="6912" width="9.140625" style="32"/>
    <col min="6913" max="6913" width="7.28515625" style="32" customWidth="1"/>
    <col min="6914" max="6914" width="68.5703125" style="32" customWidth="1"/>
    <col min="6915" max="6917" width="17.85546875" style="32" customWidth="1"/>
    <col min="6918" max="7168" width="9.140625" style="32"/>
    <col min="7169" max="7169" width="7.28515625" style="32" customWidth="1"/>
    <col min="7170" max="7170" width="68.5703125" style="32" customWidth="1"/>
    <col min="7171" max="7173" width="17.85546875" style="32" customWidth="1"/>
    <col min="7174" max="7424" width="9.140625" style="32"/>
    <col min="7425" max="7425" width="7.28515625" style="32" customWidth="1"/>
    <col min="7426" max="7426" width="68.5703125" style="32" customWidth="1"/>
    <col min="7427" max="7429" width="17.85546875" style="32" customWidth="1"/>
    <col min="7430" max="7680" width="9.140625" style="32"/>
    <col min="7681" max="7681" width="7.28515625" style="32" customWidth="1"/>
    <col min="7682" max="7682" width="68.5703125" style="32" customWidth="1"/>
    <col min="7683" max="7685" width="17.85546875" style="32" customWidth="1"/>
    <col min="7686" max="7936" width="9.140625" style="32"/>
    <col min="7937" max="7937" width="7.28515625" style="32" customWidth="1"/>
    <col min="7938" max="7938" width="68.5703125" style="32" customWidth="1"/>
    <col min="7939" max="7941" width="17.85546875" style="32" customWidth="1"/>
    <col min="7942" max="8192" width="9.140625" style="32"/>
    <col min="8193" max="8193" width="7.28515625" style="32" customWidth="1"/>
    <col min="8194" max="8194" width="68.5703125" style="32" customWidth="1"/>
    <col min="8195" max="8197" width="17.85546875" style="32" customWidth="1"/>
    <col min="8198" max="8448" width="9.140625" style="32"/>
    <col min="8449" max="8449" width="7.28515625" style="32" customWidth="1"/>
    <col min="8450" max="8450" width="68.5703125" style="32" customWidth="1"/>
    <col min="8451" max="8453" width="17.85546875" style="32" customWidth="1"/>
    <col min="8454" max="8704" width="9.140625" style="32"/>
    <col min="8705" max="8705" width="7.28515625" style="32" customWidth="1"/>
    <col min="8706" max="8706" width="68.5703125" style="32" customWidth="1"/>
    <col min="8707" max="8709" width="17.85546875" style="32" customWidth="1"/>
    <col min="8710" max="8960" width="9.140625" style="32"/>
    <col min="8961" max="8961" width="7.28515625" style="32" customWidth="1"/>
    <col min="8962" max="8962" width="68.5703125" style="32" customWidth="1"/>
    <col min="8963" max="8965" width="17.85546875" style="32" customWidth="1"/>
    <col min="8966" max="9216" width="9.140625" style="32"/>
    <col min="9217" max="9217" width="7.28515625" style="32" customWidth="1"/>
    <col min="9218" max="9218" width="68.5703125" style="32" customWidth="1"/>
    <col min="9219" max="9221" width="17.85546875" style="32" customWidth="1"/>
    <col min="9222" max="9472" width="9.140625" style="32"/>
    <col min="9473" max="9473" width="7.28515625" style="32" customWidth="1"/>
    <col min="9474" max="9474" width="68.5703125" style="32" customWidth="1"/>
    <col min="9475" max="9477" width="17.85546875" style="32" customWidth="1"/>
    <col min="9478" max="9728" width="9.140625" style="32"/>
    <col min="9729" max="9729" width="7.28515625" style="32" customWidth="1"/>
    <col min="9730" max="9730" width="68.5703125" style="32" customWidth="1"/>
    <col min="9731" max="9733" width="17.85546875" style="32" customWidth="1"/>
    <col min="9734" max="9984" width="9.140625" style="32"/>
    <col min="9985" max="9985" width="7.28515625" style="32" customWidth="1"/>
    <col min="9986" max="9986" width="68.5703125" style="32" customWidth="1"/>
    <col min="9987" max="9989" width="17.85546875" style="32" customWidth="1"/>
    <col min="9990" max="10240" width="9.140625" style="32"/>
    <col min="10241" max="10241" width="7.28515625" style="32" customWidth="1"/>
    <col min="10242" max="10242" width="68.5703125" style="32" customWidth="1"/>
    <col min="10243" max="10245" width="17.85546875" style="32" customWidth="1"/>
    <col min="10246" max="10496" width="9.140625" style="32"/>
    <col min="10497" max="10497" width="7.28515625" style="32" customWidth="1"/>
    <col min="10498" max="10498" width="68.5703125" style="32" customWidth="1"/>
    <col min="10499" max="10501" width="17.85546875" style="32" customWidth="1"/>
    <col min="10502" max="10752" width="9.140625" style="32"/>
    <col min="10753" max="10753" width="7.28515625" style="32" customWidth="1"/>
    <col min="10754" max="10754" width="68.5703125" style="32" customWidth="1"/>
    <col min="10755" max="10757" width="17.85546875" style="32" customWidth="1"/>
    <col min="10758" max="11008" width="9.140625" style="32"/>
    <col min="11009" max="11009" width="7.28515625" style="32" customWidth="1"/>
    <col min="11010" max="11010" width="68.5703125" style="32" customWidth="1"/>
    <col min="11011" max="11013" width="17.85546875" style="32" customWidth="1"/>
    <col min="11014" max="11264" width="9.140625" style="32"/>
    <col min="11265" max="11265" width="7.28515625" style="32" customWidth="1"/>
    <col min="11266" max="11266" width="68.5703125" style="32" customWidth="1"/>
    <col min="11267" max="11269" width="17.85546875" style="32" customWidth="1"/>
    <col min="11270" max="11520" width="9.140625" style="32"/>
    <col min="11521" max="11521" width="7.28515625" style="32" customWidth="1"/>
    <col min="11522" max="11522" width="68.5703125" style="32" customWidth="1"/>
    <col min="11523" max="11525" width="17.85546875" style="32" customWidth="1"/>
    <col min="11526" max="11776" width="9.140625" style="32"/>
    <col min="11777" max="11777" width="7.28515625" style="32" customWidth="1"/>
    <col min="11778" max="11778" width="68.5703125" style="32" customWidth="1"/>
    <col min="11779" max="11781" width="17.85546875" style="32" customWidth="1"/>
    <col min="11782" max="12032" width="9.140625" style="32"/>
    <col min="12033" max="12033" width="7.28515625" style="32" customWidth="1"/>
    <col min="12034" max="12034" width="68.5703125" style="32" customWidth="1"/>
    <col min="12035" max="12037" width="17.85546875" style="32" customWidth="1"/>
    <col min="12038" max="12288" width="9.140625" style="32"/>
    <col min="12289" max="12289" width="7.28515625" style="32" customWidth="1"/>
    <col min="12290" max="12290" width="68.5703125" style="32" customWidth="1"/>
    <col min="12291" max="12293" width="17.85546875" style="32" customWidth="1"/>
    <col min="12294" max="12544" width="9.140625" style="32"/>
    <col min="12545" max="12545" width="7.28515625" style="32" customWidth="1"/>
    <col min="12546" max="12546" width="68.5703125" style="32" customWidth="1"/>
    <col min="12547" max="12549" width="17.85546875" style="32" customWidth="1"/>
    <col min="12550" max="12800" width="9.140625" style="32"/>
    <col min="12801" max="12801" width="7.28515625" style="32" customWidth="1"/>
    <col min="12802" max="12802" width="68.5703125" style="32" customWidth="1"/>
    <col min="12803" max="12805" width="17.85546875" style="32" customWidth="1"/>
    <col min="12806" max="13056" width="9.140625" style="32"/>
    <col min="13057" max="13057" width="7.28515625" style="32" customWidth="1"/>
    <col min="13058" max="13058" width="68.5703125" style="32" customWidth="1"/>
    <col min="13059" max="13061" width="17.85546875" style="32" customWidth="1"/>
    <col min="13062" max="13312" width="9.140625" style="32"/>
    <col min="13313" max="13313" width="7.28515625" style="32" customWidth="1"/>
    <col min="13314" max="13314" width="68.5703125" style="32" customWidth="1"/>
    <col min="13315" max="13317" width="17.85546875" style="32" customWidth="1"/>
    <col min="13318" max="13568" width="9.140625" style="32"/>
    <col min="13569" max="13569" width="7.28515625" style="32" customWidth="1"/>
    <col min="13570" max="13570" width="68.5703125" style="32" customWidth="1"/>
    <col min="13571" max="13573" width="17.85546875" style="32" customWidth="1"/>
    <col min="13574" max="13824" width="9.140625" style="32"/>
    <col min="13825" max="13825" width="7.28515625" style="32" customWidth="1"/>
    <col min="13826" max="13826" width="68.5703125" style="32" customWidth="1"/>
    <col min="13827" max="13829" width="17.85546875" style="32" customWidth="1"/>
    <col min="13830" max="14080" width="9.140625" style="32"/>
    <col min="14081" max="14081" width="7.28515625" style="32" customWidth="1"/>
    <col min="14082" max="14082" width="68.5703125" style="32" customWidth="1"/>
    <col min="14083" max="14085" width="17.85546875" style="32" customWidth="1"/>
    <col min="14086" max="14336" width="9.140625" style="32"/>
    <col min="14337" max="14337" width="7.28515625" style="32" customWidth="1"/>
    <col min="14338" max="14338" width="68.5703125" style="32" customWidth="1"/>
    <col min="14339" max="14341" width="17.85546875" style="32" customWidth="1"/>
    <col min="14342" max="14592" width="9.140625" style="32"/>
    <col min="14593" max="14593" width="7.28515625" style="32" customWidth="1"/>
    <col min="14594" max="14594" width="68.5703125" style="32" customWidth="1"/>
    <col min="14595" max="14597" width="17.85546875" style="32" customWidth="1"/>
    <col min="14598" max="14848" width="9.140625" style="32"/>
    <col min="14849" max="14849" width="7.28515625" style="32" customWidth="1"/>
    <col min="14850" max="14850" width="68.5703125" style="32" customWidth="1"/>
    <col min="14851" max="14853" width="17.85546875" style="32" customWidth="1"/>
    <col min="14854" max="15104" width="9.140625" style="32"/>
    <col min="15105" max="15105" width="7.28515625" style="32" customWidth="1"/>
    <col min="15106" max="15106" width="68.5703125" style="32" customWidth="1"/>
    <col min="15107" max="15109" width="17.85546875" style="32" customWidth="1"/>
    <col min="15110" max="15360" width="9.140625" style="32"/>
    <col min="15361" max="15361" width="7.28515625" style="32" customWidth="1"/>
    <col min="15362" max="15362" width="68.5703125" style="32" customWidth="1"/>
    <col min="15363" max="15365" width="17.85546875" style="32" customWidth="1"/>
    <col min="15366" max="15616" width="9.140625" style="32"/>
    <col min="15617" max="15617" width="7.28515625" style="32" customWidth="1"/>
    <col min="15618" max="15618" width="68.5703125" style="32" customWidth="1"/>
    <col min="15619" max="15621" width="17.85546875" style="32" customWidth="1"/>
    <col min="15622" max="15872" width="9.140625" style="32"/>
    <col min="15873" max="15873" width="7.28515625" style="32" customWidth="1"/>
    <col min="15874" max="15874" width="68.5703125" style="32" customWidth="1"/>
    <col min="15875" max="15877" width="17.85546875" style="32" customWidth="1"/>
    <col min="15878" max="16128" width="9.140625" style="32"/>
    <col min="16129" max="16129" width="7.28515625" style="32" customWidth="1"/>
    <col min="16130" max="16130" width="68.5703125" style="32" customWidth="1"/>
    <col min="16131" max="16133" width="17.85546875" style="32" customWidth="1"/>
    <col min="16134" max="16384" width="9.140625" style="32"/>
  </cols>
  <sheetData>
    <row r="2" spans="1:5" s="34" customFormat="1" ht="42.75" x14ac:dyDescent="0.25">
      <c r="A2" s="279" t="s">
        <v>326</v>
      </c>
      <c r="B2" s="279"/>
      <c r="C2" s="33" t="s">
        <v>327</v>
      </c>
      <c r="D2" s="33" t="s">
        <v>328</v>
      </c>
      <c r="E2" s="33" t="s">
        <v>329</v>
      </c>
    </row>
    <row r="3" spans="1:5" s="34" customFormat="1" x14ac:dyDescent="0.25">
      <c r="A3" s="35"/>
      <c r="C3" s="33"/>
      <c r="D3" s="33"/>
      <c r="E3" s="33"/>
    </row>
    <row r="4" spans="1:5" s="34" customFormat="1" x14ac:dyDescent="0.25">
      <c r="A4" s="35"/>
      <c r="B4" s="33" t="s">
        <v>104</v>
      </c>
      <c r="C4" s="33"/>
      <c r="D4" s="33"/>
      <c r="E4" s="33"/>
    </row>
    <row r="5" spans="1:5" ht="15.95" customHeight="1" thickBot="1" x14ac:dyDescent="0.3">
      <c r="A5" s="278"/>
      <c r="B5" s="278"/>
      <c r="C5" s="36"/>
      <c r="D5" s="36"/>
      <c r="E5" s="36" t="s">
        <v>2</v>
      </c>
    </row>
    <row r="6" spans="1:5" ht="29.25" thickBot="1" x14ac:dyDescent="0.3">
      <c r="A6" s="165" t="s">
        <v>330</v>
      </c>
      <c r="B6" s="37" t="s">
        <v>331</v>
      </c>
      <c r="C6" s="37" t="s">
        <v>362</v>
      </c>
      <c r="D6" s="37" t="s">
        <v>362</v>
      </c>
      <c r="E6" s="37" t="s">
        <v>362</v>
      </c>
    </row>
    <row r="7" spans="1:5" s="39" customFormat="1" ht="15.75" thickBot="1" x14ac:dyDescent="0.3">
      <c r="A7" s="166">
        <v>1</v>
      </c>
      <c r="B7" s="38">
        <v>2</v>
      </c>
      <c r="C7" s="38">
        <v>3</v>
      </c>
      <c r="D7" s="38">
        <v>4</v>
      </c>
      <c r="E7" s="38">
        <v>5</v>
      </c>
    </row>
    <row r="8" spans="1:5" ht="15.75" thickBot="1" x14ac:dyDescent="0.3">
      <c r="A8" s="165" t="s">
        <v>10</v>
      </c>
      <c r="B8" s="167" t="s">
        <v>106</v>
      </c>
      <c r="C8" s="40">
        <f>SUM(C9:C14)</f>
        <v>0</v>
      </c>
      <c r="D8" s="40">
        <f>SUM(D9:D14)</f>
        <v>0</v>
      </c>
      <c r="E8" s="40">
        <f>SUM(E9:E14)</f>
        <v>0</v>
      </c>
    </row>
    <row r="9" spans="1:5" x14ac:dyDescent="0.25">
      <c r="A9" s="168" t="s">
        <v>107</v>
      </c>
      <c r="B9" s="169" t="s">
        <v>108</v>
      </c>
      <c r="C9" s="41"/>
      <c r="D9" s="41"/>
      <c r="E9" s="41"/>
    </row>
    <row r="10" spans="1:5" x14ac:dyDescent="0.25">
      <c r="A10" s="170" t="s">
        <v>109</v>
      </c>
      <c r="B10" s="171" t="s">
        <v>110</v>
      </c>
      <c r="C10" s="42"/>
      <c r="D10" s="42"/>
      <c r="E10" s="42"/>
    </row>
    <row r="11" spans="1:5" x14ac:dyDescent="0.25">
      <c r="A11" s="170" t="s">
        <v>111</v>
      </c>
      <c r="B11" s="171" t="s">
        <v>112</v>
      </c>
      <c r="C11" s="42"/>
      <c r="D11" s="42"/>
      <c r="E11" s="42"/>
    </row>
    <row r="12" spans="1:5" x14ac:dyDescent="0.25">
      <c r="A12" s="170" t="s">
        <v>113</v>
      </c>
      <c r="B12" s="171" t="s">
        <v>114</v>
      </c>
      <c r="C12" s="42"/>
      <c r="D12" s="42"/>
      <c r="E12" s="42"/>
    </row>
    <row r="13" spans="1:5" x14ac:dyDescent="0.25">
      <c r="A13" s="170" t="s">
        <v>115</v>
      </c>
      <c r="B13" s="171" t="s">
        <v>116</v>
      </c>
      <c r="C13" s="42"/>
      <c r="D13" s="42"/>
      <c r="E13" s="42"/>
    </row>
    <row r="14" spans="1:5" ht="15.75" thickBot="1" x14ac:dyDescent="0.3">
      <c r="A14" s="172" t="s">
        <v>117</v>
      </c>
      <c r="B14" s="173" t="s">
        <v>118</v>
      </c>
      <c r="C14" s="42"/>
      <c r="D14" s="42"/>
      <c r="E14" s="42"/>
    </row>
    <row r="15" spans="1:5" ht="15.75" thickBot="1" x14ac:dyDescent="0.3">
      <c r="A15" s="165" t="s">
        <v>13</v>
      </c>
      <c r="B15" s="174" t="s">
        <v>119</v>
      </c>
      <c r="C15" s="40">
        <f>SUM(C16:C20)</f>
        <v>0</v>
      </c>
      <c r="D15" s="40">
        <f>SUM(D16:D20)</f>
        <v>0</v>
      </c>
      <c r="E15" s="40">
        <f>SUM(E16:E20)</f>
        <v>0</v>
      </c>
    </row>
    <row r="16" spans="1:5" x14ac:dyDescent="0.25">
      <c r="A16" s="168" t="s">
        <v>120</v>
      </c>
      <c r="B16" s="169" t="s">
        <v>121</v>
      </c>
      <c r="C16" s="41"/>
      <c r="D16" s="41"/>
      <c r="E16" s="41"/>
    </row>
    <row r="17" spans="1:5" x14ac:dyDescent="0.25">
      <c r="A17" s="170" t="s">
        <v>122</v>
      </c>
      <c r="B17" s="171" t="s">
        <v>123</v>
      </c>
      <c r="C17" s="42"/>
      <c r="D17" s="42"/>
      <c r="E17" s="42"/>
    </row>
    <row r="18" spans="1:5" x14ac:dyDescent="0.25">
      <c r="A18" s="170" t="s">
        <v>124</v>
      </c>
      <c r="B18" s="171" t="s">
        <v>125</v>
      </c>
      <c r="C18" s="42"/>
      <c r="D18" s="42"/>
      <c r="E18" s="42"/>
    </row>
    <row r="19" spans="1:5" x14ac:dyDescent="0.25">
      <c r="A19" s="170" t="s">
        <v>126</v>
      </c>
      <c r="B19" s="171" t="s">
        <v>127</v>
      </c>
      <c r="C19" s="42"/>
      <c r="D19" s="42"/>
      <c r="E19" s="42"/>
    </row>
    <row r="20" spans="1:5" x14ac:dyDescent="0.25">
      <c r="A20" s="170" t="s">
        <v>128</v>
      </c>
      <c r="B20" s="171" t="s">
        <v>129</v>
      </c>
      <c r="C20" s="42"/>
      <c r="D20" s="42"/>
      <c r="E20" s="42"/>
    </row>
    <row r="21" spans="1:5" ht="15.75" thickBot="1" x14ac:dyDescent="0.3">
      <c r="A21" s="172" t="s">
        <v>130</v>
      </c>
      <c r="B21" s="173" t="s">
        <v>131</v>
      </c>
      <c r="C21" s="43"/>
      <c r="D21" s="43"/>
      <c r="E21" s="43"/>
    </row>
    <row r="22" spans="1:5" ht="29.25" thickBot="1" x14ac:dyDescent="0.3">
      <c r="A22" s="165" t="s">
        <v>7</v>
      </c>
      <c r="B22" s="167" t="s">
        <v>132</v>
      </c>
      <c r="C22" s="40">
        <f>SUM(C23:C27)</f>
        <v>0</v>
      </c>
      <c r="D22" s="40">
        <f>SUM(D23:D27)</f>
        <v>0</v>
      </c>
      <c r="E22" s="40">
        <f>SUM(E23:E27)</f>
        <v>0</v>
      </c>
    </row>
    <row r="23" spans="1:5" x14ac:dyDescent="0.25">
      <c r="A23" s="168" t="s">
        <v>133</v>
      </c>
      <c r="B23" s="169" t="s">
        <v>134</v>
      </c>
      <c r="C23" s="41"/>
      <c r="D23" s="41"/>
      <c r="E23" s="41"/>
    </row>
    <row r="24" spans="1:5" x14ac:dyDescent="0.25">
      <c r="A24" s="170" t="s">
        <v>135</v>
      </c>
      <c r="B24" s="171" t="s">
        <v>136</v>
      </c>
      <c r="C24" s="42"/>
      <c r="D24" s="42"/>
      <c r="E24" s="42"/>
    </row>
    <row r="25" spans="1:5" x14ac:dyDescent="0.25">
      <c r="A25" s="170" t="s">
        <v>137</v>
      </c>
      <c r="B25" s="171" t="s">
        <v>138</v>
      </c>
      <c r="C25" s="42"/>
      <c r="D25" s="42"/>
      <c r="E25" s="42"/>
    </row>
    <row r="26" spans="1:5" x14ac:dyDescent="0.25">
      <c r="A26" s="170" t="s">
        <v>139</v>
      </c>
      <c r="B26" s="171" t="s">
        <v>140</v>
      </c>
      <c r="C26" s="42"/>
      <c r="D26" s="42"/>
      <c r="E26" s="42"/>
    </row>
    <row r="27" spans="1:5" x14ac:dyDescent="0.25">
      <c r="A27" s="170" t="s">
        <v>141</v>
      </c>
      <c r="B27" s="171" t="s">
        <v>142</v>
      </c>
      <c r="C27" s="42"/>
      <c r="D27" s="42"/>
      <c r="E27" s="42"/>
    </row>
    <row r="28" spans="1:5" ht="15.75" thickBot="1" x14ac:dyDescent="0.3">
      <c r="A28" s="172" t="s">
        <v>143</v>
      </c>
      <c r="B28" s="173" t="s">
        <v>144</v>
      </c>
      <c r="C28" s="43"/>
      <c r="D28" s="43"/>
      <c r="E28" s="43"/>
    </row>
    <row r="29" spans="1:5" ht="15.75" thickBot="1" x14ac:dyDescent="0.3">
      <c r="A29" s="165" t="s">
        <v>145</v>
      </c>
      <c r="B29" s="167" t="s">
        <v>146</v>
      </c>
      <c r="C29" s="40">
        <f>SUM(C30,C33,C34,C35)</f>
        <v>0</v>
      </c>
      <c r="D29" s="40">
        <f>SUM(D30,D33,D34,D35)</f>
        <v>0</v>
      </c>
      <c r="E29" s="40">
        <f>SUM(E30,E33,E34,E35)</f>
        <v>0</v>
      </c>
    </row>
    <row r="30" spans="1:5" x14ac:dyDescent="0.25">
      <c r="A30" s="168" t="s">
        <v>147</v>
      </c>
      <c r="B30" s="169" t="s">
        <v>148</v>
      </c>
      <c r="C30" s="44"/>
      <c r="D30" s="44"/>
      <c r="E30" s="44"/>
    </row>
    <row r="31" spans="1:5" x14ac:dyDescent="0.25">
      <c r="A31" s="170" t="s">
        <v>149</v>
      </c>
      <c r="B31" s="171" t="s">
        <v>150</v>
      </c>
      <c r="C31" s="42"/>
      <c r="D31" s="42"/>
      <c r="E31" s="42"/>
    </row>
    <row r="32" spans="1:5" x14ac:dyDescent="0.25">
      <c r="A32" s="170" t="s">
        <v>151</v>
      </c>
      <c r="B32" s="171" t="s">
        <v>152</v>
      </c>
      <c r="C32" s="42"/>
      <c r="D32" s="42"/>
      <c r="E32" s="42"/>
    </row>
    <row r="33" spans="1:5" x14ac:dyDescent="0.25">
      <c r="A33" s="170" t="s">
        <v>153</v>
      </c>
      <c r="B33" s="171" t="s">
        <v>154</v>
      </c>
      <c r="C33" s="42"/>
      <c r="D33" s="42"/>
      <c r="E33" s="42"/>
    </row>
    <row r="34" spans="1:5" x14ac:dyDescent="0.25">
      <c r="A34" s="170" t="s">
        <v>155</v>
      </c>
      <c r="B34" s="171" t="s">
        <v>156</v>
      </c>
      <c r="C34" s="42"/>
      <c r="D34" s="42"/>
      <c r="E34" s="42"/>
    </row>
    <row r="35" spans="1:5" ht="15.75" thickBot="1" x14ac:dyDescent="0.3">
      <c r="A35" s="172" t="s">
        <v>157</v>
      </c>
      <c r="B35" s="173" t="s">
        <v>158</v>
      </c>
      <c r="C35" s="43"/>
      <c r="D35" s="43"/>
      <c r="E35" s="43"/>
    </row>
    <row r="36" spans="1:5" ht="15.75" thickBot="1" x14ac:dyDescent="0.3">
      <c r="A36" s="165" t="s">
        <v>9</v>
      </c>
      <c r="B36" s="167" t="s">
        <v>159</v>
      </c>
      <c r="C36" s="40">
        <f>SUM(C37:C46)</f>
        <v>0</v>
      </c>
      <c r="D36" s="40">
        <f>SUM(D37:D46)</f>
        <v>0</v>
      </c>
      <c r="E36" s="40">
        <f>SUM(E37:E46)</f>
        <v>0</v>
      </c>
    </row>
    <row r="37" spans="1:5" x14ac:dyDescent="0.25">
      <c r="A37" s="168" t="s">
        <v>160</v>
      </c>
      <c r="B37" s="169" t="s">
        <v>161</v>
      </c>
      <c r="C37" s="41"/>
      <c r="D37" s="41"/>
      <c r="E37" s="41"/>
    </row>
    <row r="38" spans="1:5" x14ac:dyDescent="0.25">
      <c r="A38" s="170" t="s">
        <v>162</v>
      </c>
      <c r="B38" s="171" t="s">
        <v>163</v>
      </c>
      <c r="C38" s="42"/>
      <c r="D38" s="42"/>
      <c r="E38" s="42"/>
    </row>
    <row r="39" spans="1:5" x14ac:dyDescent="0.25">
      <c r="A39" s="170" t="s">
        <v>164</v>
      </c>
      <c r="B39" s="171" t="s">
        <v>165</v>
      </c>
      <c r="C39" s="42"/>
      <c r="D39" s="42"/>
      <c r="E39" s="42"/>
    </row>
    <row r="40" spans="1:5" x14ac:dyDescent="0.25">
      <c r="A40" s="170" t="s">
        <v>166</v>
      </c>
      <c r="B40" s="171" t="s">
        <v>167</v>
      </c>
      <c r="C40" s="42"/>
      <c r="D40" s="42"/>
      <c r="E40" s="42"/>
    </row>
    <row r="41" spans="1:5" x14ac:dyDescent="0.25">
      <c r="A41" s="170" t="s">
        <v>168</v>
      </c>
      <c r="B41" s="171" t="s">
        <v>169</v>
      </c>
      <c r="C41" s="42"/>
      <c r="D41" s="42"/>
      <c r="E41" s="42"/>
    </row>
    <row r="42" spans="1:5" x14ac:dyDescent="0.25">
      <c r="A42" s="170" t="s">
        <v>170</v>
      </c>
      <c r="B42" s="171" t="s">
        <v>171</v>
      </c>
      <c r="C42" s="42"/>
      <c r="D42" s="42"/>
      <c r="E42" s="42"/>
    </row>
    <row r="43" spans="1:5" x14ac:dyDescent="0.25">
      <c r="A43" s="170" t="s">
        <v>172</v>
      </c>
      <c r="B43" s="171" t="s">
        <v>173</v>
      </c>
      <c r="C43" s="42"/>
      <c r="D43" s="42"/>
      <c r="E43" s="42"/>
    </row>
    <row r="44" spans="1:5" x14ac:dyDescent="0.25">
      <c r="A44" s="170" t="s">
        <v>174</v>
      </c>
      <c r="B44" s="171" t="s">
        <v>175</v>
      </c>
      <c r="C44" s="42"/>
      <c r="D44" s="42"/>
      <c r="E44" s="42"/>
    </row>
    <row r="45" spans="1:5" x14ac:dyDescent="0.25">
      <c r="A45" s="170" t="s">
        <v>176</v>
      </c>
      <c r="B45" s="171" t="s">
        <v>177</v>
      </c>
      <c r="C45" s="42"/>
      <c r="D45" s="42"/>
      <c r="E45" s="42"/>
    </row>
    <row r="46" spans="1:5" ht="15.75" thickBot="1" x14ac:dyDescent="0.3">
      <c r="A46" s="172" t="s">
        <v>178</v>
      </c>
      <c r="B46" s="173" t="s">
        <v>26</v>
      </c>
      <c r="C46" s="43"/>
      <c r="D46" s="43"/>
      <c r="E46" s="43"/>
    </row>
    <row r="47" spans="1:5" ht="15.75" thickBot="1" x14ac:dyDescent="0.3">
      <c r="A47" s="165" t="s">
        <v>22</v>
      </c>
      <c r="B47" s="167" t="s">
        <v>179</v>
      </c>
      <c r="C47" s="40">
        <f>SUM(C48:C52)</f>
        <v>0</v>
      </c>
      <c r="D47" s="40">
        <f>SUM(D48:D52)</f>
        <v>0</v>
      </c>
      <c r="E47" s="40">
        <f>SUM(E48:E52)</f>
        <v>0</v>
      </c>
    </row>
    <row r="48" spans="1:5" x14ac:dyDescent="0.25">
      <c r="A48" s="168" t="s">
        <v>180</v>
      </c>
      <c r="B48" s="169" t="s">
        <v>181</v>
      </c>
      <c r="C48" s="41"/>
      <c r="D48" s="41"/>
      <c r="E48" s="41"/>
    </row>
    <row r="49" spans="1:5" x14ac:dyDescent="0.25">
      <c r="A49" s="170" t="s">
        <v>182</v>
      </c>
      <c r="B49" s="171" t="s">
        <v>183</v>
      </c>
      <c r="C49" s="42"/>
      <c r="D49" s="42"/>
      <c r="E49" s="42"/>
    </row>
    <row r="50" spans="1:5" x14ac:dyDescent="0.25">
      <c r="A50" s="170" t="s">
        <v>184</v>
      </c>
      <c r="B50" s="171" t="s">
        <v>185</v>
      </c>
      <c r="C50" s="42"/>
      <c r="D50" s="42"/>
      <c r="E50" s="42"/>
    </row>
    <row r="51" spans="1:5" x14ac:dyDescent="0.25">
      <c r="A51" s="170" t="s">
        <v>186</v>
      </c>
      <c r="B51" s="171" t="s">
        <v>187</v>
      </c>
      <c r="C51" s="42"/>
      <c r="D51" s="42"/>
      <c r="E51" s="42"/>
    </row>
    <row r="52" spans="1:5" ht="15.75" thickBot="1" x14ac:dyDescent="0.3">
      <c r="A52" s="175" t="s">
        <v>188</v>
      </c>
      <c r="B52" s="176" t="s">
        <v>189</v>
      </c>
      <c r="C52" s="45"/>
      <c r="D52" s="45"/>
      <c r="E52" s="45"/>
    </row>
    <row r="53" spans="1:5" ht="15.75" thickBot="1" x14ac:dyDescent="0.3">
      <c r="A53" s="165" t="s">
        <v>190</v>
      </c>
      <c r="B53" s="167" t="s">
        <v>191</v>
      </c>
      <c r="C53" s="40">
        <f>SUM(C54:C56)</f>
        <v>0</v>
      </c>
      <c r="D53" s="40">
        <f>SUM(D54:D56)</f>
        <v>0</v>
      </c>
      <c r="E53" s="40">
        <f>SUM(E54:E56)</f>
        <v>0</v>
      </c>
    </row>
    <row r="54" spans="1:5" x14ac:dyDescent="0.25">
      <c r="A54" s="168" t="s">
        <v>192</v>
      </c>
      <c r="B54" s="169" t="s">
        <v>193</v>
      </c>
      <c r="C54" s="41"/>
      <c r="D54" s="41"/>
      <c r="E54" s="41"/>
    </row>
    <row r="55" spans="1:5" ht="30" x14ac:dyDescent="0.25">
      <c r="A55" s="170" t="s">
        <v>194</v>
      </c>
      <c r="B55" s="171" t="s">
        <v>195</v>
      </c>
      <c r="C55" s="42"/>
      <c r="D55" s="42"/>
      <c r="E55" s="42"/>
    </row>
    <row r="56" spans="1:5" x14ac:dyDescent="0.25">
      <c r="A56" s="170" t="s">
        <v>196</v>
      </c>
      <c r="B56" s="171" t="s">
        <v>197</v>
      </c>
      <c r="C56" s="42"/>
      <c r="D56" s="42"/>
      <c r="E56" s="42"/>
    </row>
    <row r="57" spans="1:5" ht="15.75" thickBot="1" x14ac:dyDescent="0.3">
      <c r="A57" s="172" t="s">
        <v>198</v>
      </c>
      <c r="B57" s="173" t="s">
        <v>199</v>
      </c>
      <c r="C57" s="43"/>
      <c r="D57" s="43"/>
      <c r="E57" s="43"/>
    </row>
    <row r="58" spans="1:5" ht="15.75" thickBot="1" x14ac:dyDescent="0.3">
      <c r="A58" s="165" t="s">
        <v>27</v>
      </c>
      <c r="B58" s="174" t="s">
        <v>200</v>
      </c>
      <c r="C58" s="40">
        <f>SUM(C59:C61)</f>
        <v>154000</v>
      </c>
      <c r="D58" s="40">
        <f>SUM(D59:D61)</f>
        <v>0</v>
      </c>
      <c r="E58" s="40">
        <f>SUM(E59:E61)</f>
        <v>0</v>
      </c>
    </row>
    <row r="59" spans="1:5" x14ac:dyDescent="0.25">
      <c r="A59" s="168" t="s">
        <v>201</v>
      </c>
      <c r="B59" s="169" t="s">
        <v>202</v>
      </c>
      <c r="C59" s="42"/>
      <c r="D59" s="42"/>
      <c r="E59" s="42"/>
    </row>
    <row r="60" spans="1:5" ht="30" x14ac:dyDescent="0.25">
      <c r="A60" s="170" t="s">
        <v>203</v>
      </c>
      <c r="B60" s="171" t="s">
        <v>204</v>
      </c>
      <c r="C60" s="42"/>
      <c r="D60" s="42"/>
      <c r="E60" s="42"/>
    </row>
    <row r="61" spans="1:5" x14ac:dyDescent="0.25">
      <c r="A61" s="170" t="s">
        <v>205</v>
      </c>
      <c r="B61" s="171" t="s">
        <v>206</v>
      </c>
      <c r="C61" s="42">
        <v>154000</v>
      </c>
      <c r="D61" s="42"/>
      <c r="E61" s="42"/>
    </row>
    <row r="62" spans="1:5" ht="15.75" thickBot="1" x14ac:dyDescent="0.3">
      <c r="A62" s="172" t="s">
        <v>207</v>
      </c>
      <c r="B62" s="173" t="s">
        <v>208</v>
      </c>
      <c r="C62" s="42"/>
      <c r="D62" s="42"/>
      <c r="E62" s="42"/>
    </row>
    <row r="63" spans="1:5" ht="15.75" thickBot="1" x14ac:dyDescent="0.3">
      <c r="A63" s="165" t="s">
        <v>30</v>
      </c>
      <c r="B63" s="167" t="s">
        <v>332</v>
      </c>
      <c r="C63" s="40">
        <f>SUM(C8,C22,C15,C29,C36)</f>
        <v>0</v>
      </c>
      <c r="D63" s="40">
        <f>SUM(D8,D15,D29,D36)</f>
        <v>0</v>
      </c>
      <c r="E63" s="40">
        <f>SUM(E8,E15,E29,E36)</f>
        <v>0</v>
      </c>
    </row>
    <row r="64" spans="1:5" ht="15.75" thickBot="1" x14ac:dyDescent="0.3">
      <c r="A64" s="177" t="s">
        <v>33</v>
      </c>
      <c r="B64" s="174" t="s">
        <v>210</v>
      </c>
      <c r="C64" s="40">
        <f>SUM(C65:C67)</f>
        <v>0</v>
      </c>
      <c r="D64" s="40">
        <f>SUM(D65:D67)</f>
        <v>0</v>
      </c>
      <c r="E64" s="40">
        <f>SUM(E65:E67)</f>
        <v>0</v>
      </c>
    </row>
    <row r="65" spans="1:5" x14ac:dyDescent="0.25">
      <c r="A65" s="168" t="s">
        <v>211</v>
      </c>
      <c r="B65" s="169" t="s">
        <v>212</v>
      </c>
      <c r="C65" s="42"/>
      <c r="D65" s="42"/>
      <c r="E65" s="42"/>
    </row>
    <row r="66" spans="1:5" x14ac:dyDescent="0.25">
      <c r="A66" s="170" t="s">
        <v>213</v>
      </c>
      <c r="B66" s="171" t="s">
        <v>214</v>
      </c>
      <c r="C66" s="42"/>
      <c r="D66" s="42"/>
      <c r="E66" s="42"/>
    </row>
    <row r="67" spans="1:5" ht="15.75" thickBot="1" x14ac:dyDescent="0.3">
      <c r="A67" s="172" t="s">
        <v>215</v>
      </c>
      <c r="B67" s="173" t="s">
        <v>333</v>
      </c>
      <c r="C67" s="42"/>
      <c r="D67" s="42"/>
      <c r="E67" s="42"/>
    </row>
    <row r="68" spans="1:5" ht="15.75" thickBot="1" x14ac:dyDescent="0.3">
      <c r="A68" s="177" t="s">
        <v>36</v>
      </c>
      <c r="B68" s="174" t="s">
        <v>217</v>
      </c>
      <c r="C68" s="40">
        <f>SUM(C69:C72)</f>
        <v>0</v>
      </c>
      <c r="D68" s="40">
        <f>SUM(D69:D72)</f>
        <v>0</v>
      </c>
      <c r="E68" s="40">
        <f>SUM(E69:E72)</f>
        <v>0</v>
      </c>
    </row>
    <row r="69" spans="1:5" x14ac:dyDescent="0.25">
      <c r="A69" s="168" t="s">
        <v>218</v>
      </c>
      <c r="B69" s="169" t="s">
        <v>219</v>
      </c>
      <c r="C69" s="42"/>
      <c r="D69" s="42"/>
      <c r="E69" s="42"/>
    </row>
    <row r="70" spans="1:5" x14ac:dyDescent="0.25">
      <c r="A70" s="170" t="s">
        <v>220</v>
      </c>
      <c r="B70" s="171" t="s">
        <v>221</v>
      </c>
      <c r="C70" s="42"/>
      <c r="D70" s="42"/>
      <c r="E70" s="42"/>
    </row>
    <row r="71" spans="1:5" x14ac:dyDescent="0.25">
      <c r="A71" s="170" t="s">
        <v>222</v>
      </c>
      <c r="B71" s="171" t="s">
        <v>223</v>
      </c>
      <c r="C71" s="42"/>
      <c r="D71" s="42"/>
      <c r="E71" s="42"/>
    </row>
    <row r="72" spans="1:5" ht="15.75" thickBot="1" x14ac:dyDescent="0.3">
      <c r="A72" s="172" t="s">
        <v>224</v>
      </c>
      <c r="B72" s="173" t="s">
        <v>225</v>
      </c>
      <c r="C72" s="42"/>
      <c r="D72" s="42"/>
      <c r="E72" s="42"/>
    </row>
    <row r="73" spans="1:5" ht="15.75" thickBot="1" x14ac:dyDescent="0.3">
      <c r="A73" s="177" t="s">
        <v>39</v>
      </c>
      <c r="B73" s="174" t="s">
        <v>226</v>
      </c>
      <c r="C73" s="40">
        <f>SUM(C74:C75)</f>
        <v>165540</v>
      </c>
      <c r="D73" s="40">
        <f>SUM(D74:D75)</f>
        <v>0</v>
      </c>
      <c r="E73" s="40">
        <f>SUM(E74:E75)</f>
        <v>0</v>
      </c>
    </row>
    <row r="74" spans="1:5" x14ac:dyDescent="0.25">
      <c r="A74" s="168" t="s">
        <v>227</v>
      </c>
      <c r="B74" s="169" t="s">
        <v>228</v>
      </c>
      <c r="C74" s="42">
        <v>165540</v>
      </c>
      <c r="D74" s="42"/>
      <c r="E74" s="42"/>
    </row>
    <row r="75" spans="1:5" ht="15.75" thickBot="1" x14ac:dyDescent="0.3">
      <c r="A75" s="172" t="s">
        <v>229</v>
      </c>
      <c r="B75" s="173" t="s">
        <v>230</v>
      </c>
      <c r="C75" s="42"/>
      <c r="D75" s="42"/>
      <c r="E75" s="42"/>
    </row>
    <row r="76" spans="1:5" ht="15.75" thickBot="1" x14ac:dyDescent="0.3">
      <c r="A76" s="177" t="s">
        <v>42</v>
      </c>
      <c r="B76" s="174" t="s">
        <v>231</v>
      </c>
      <c r="C76" s="40">
        <f>SUM(C77:C80)</f>
        <v>45575885</v>
      </c>
      <c r="D76" s="40">
        <f>SUM(D77:D79)</f>
        <v>0</v>
      </c>
      <c r="E76" s="40">
        <f>SUM(E77:E79)</f>
        <v>0</v>
      </c>
    </row>
    <row r="77" spans="1:5" x14ac:dyDescent="0.25">
      <c r="A77" s="168" t="s">
        <v>232</v>
      </c>
      <c r="B77" s="169" t="s">
        <v>233</v>
      </c>
      <c r="C77" s="42"/>
      <c r="D77" s="42"/>
      <c r="E77" s="42"/>
    </row>
    <row r="78" spans="1:5" x14ac:dyDescent="0.25">
      <c r="A78" s="170" t="s">
        <v>234</v>
      </c>
      <c r="B78" s="171" t="s">
        <v>235</v>
      </c>
      <c r="C78" s="42"/>
      <c r="D78" s="42"/>
      <c r="E78" s="42"/>
    </row>
    <row r="79" spans="1:5" x14ac:dyDescent="0.25">
      <c r="A79" s="172" t="s">
        <v>334</v>
      </c>
      <c r="B79" s="173" t="s">
        <v>237</v>
      </c>
      <c r="C79" s="42"/>
      <c r="D79" s="42"/>
      <c r="E79" s="42"/>
    </row>
    <row r="80" spans="1:5" ht="15.75" thickBot="1" x14ac:dyDescent="0.3">
      <c r="A80" s="178" t="s">
        <v>335</v>
      </c>
      <c r="B80" s="179" t="s">
        <v>43</v>
      </c>
      <c r="C80" s="46">
        <v>45575885</v>
      </c>
      <c r="D80" s="46"/>
      <c r="E80" s="46"/>
    </row>
    <row r="81" spans="1:9" ht="15.75" thickBot="1" x14ac:dyDescent="0.3">
      <c r="A81" s="177" t="s">
        <v>45</v>
      </c>
      <c r="B81" s="174" t="s">
        <v>240</v>
      </c>
      <c r="C81" s="40">
        <f>SUM(C82:C85)</f>
        <v>0</v>
      </c>
      <c r="D81" s="40">
        <f>SUM(D82:D85)</f>
        <v>0</v>
      </c>
      <c r="E81" s="40">
        <f>SUM(E82:E85)</f>
        <v>0</v>
      </c>
    </row>
    <row r="82" spans="1:9" x14ac:dyDescent="0.25">
      <c r="A82" s="180" t="s">
        <v>241</v>
      </c>
      <c r="B82" s="169" t="s">
        <v>242</v>
      </c>
      <c r="C82" s="42"/>
      <c r="D82" s="42"/>
      <c r="E82" s="42"/>
    </row>
    <row r="83" spans="1:9" x14ac:dyDescent="0.25">
      <c r="A83" s="180" t="s">
        <v>243</v>
      </c>
      <c r="B83" s="171" t="s">
        <v>244</v>
      </c>
      <c r="C83" s="42"/>
      <c r="D83" s="42"/>
      <c r="E83" s="42"/>
    </row>
    <row r="84" spans="1:9" x14ac:dyDescent="0.25">
      <c r="A84" s="180" t="s">
        <v>245</v>
      </c>
      <c r="B84" s="171" t="s">
        <v>246</v>
      </c>
      <c r="C84" s="42"/>
      <c r="D84" s="42"/>
      <c r="E84" s="42"/>
    </row>
    <row r="85" spans="1:9" ht="15.75" thickBot="1" x14ac:dyDescent="0.3">
      <c r="A85" s="180" t="s">
        <v>247</v>
      </c>
      <c r="B85" s="173" t="s">
        <v>248</v>
      </c>
      <c r="C85" s="42"/>
      <c r="D85" s="42"/>
      <c r="E85" s="42"/>
    </row>
    <row r="86" spans="1:9" ht="15.75" thickBot="1" x14ac:dyDescent="0.3">
      <c r="A86" s="177" t="s">
        <v>48</v>
      </c>
      <c r="B86" s="174" t="s">
        <v>249</v>
      </c>
      <c r="C86" s="47"/>
      <c r="D86" s="47"/>
      <c r="E86" s="47"/>
    </row>
    <row r="87" spans="1:9" ht="15.75" thickBot="1" x14ac:dyDescent="0.3">
      <c r="A87" s="177" t="s">
        <v>51</v>
      </c>
      <c r="B87" s="174" t="s">
        <v>250</v>
      </c>
      <c r="C87" s="40">
        <f>SUM(C64,C68,C73,C76,C81,C86,C58)</f>
        <v>45895425</v>
      </c>
      <c r="D87" s="40">
        <f>SUM(D64,D68,D73,D76,D81,D86)</f>
        <v>0</v>
      </c>
      <c r="E87" s="40">
        <f>SUM(E64,E68,E73,E76,E81,E86)</f>
        <v>0</v>
      </c>
    </row>
    <row r="88" spans="1:9" ht="27" customHeight="1" thickBot="1" x14ac:dyDescent="0.3">
      <c r="A88" s="181" t="s">
        <v>54</v>
      </c>
      <c r="B88" s="182" t="s">
        <v>251</v>
      </c>
      <c r="C88" s="40">
        <f>SUM(C63,C87)</f>
        <v>45895425</v>
      </c>
      <c r="D88" s="40">
        <f>SUM(D63,D87)</f>
        <v>0</v>
      </c>
      <c r="E88" s="40">
        <f>SUM(E63,E87)</f>
        <v>0</v>
      </c>
    </row>
    <row r="89" spans="1:9" x14ac:dyDescent="0.25">
      <c r="A89" s="48"/>
      <c r="B89" s="49"/>
      <c r="C89" s="50"/>
      <c r="D89" s="50"/>
      <c r="E89" s="50"/>
    </row>
    <row r="90" spans="1:9" ht="16.5" customHeight="1" x14ac:dyDescent="0.25">
      <c r="A90" s="280" t="s">
        <v>252</v>
      </c>
      <c r="B90" s="280"/>
      <c r="C90" s="280"/>
      <c r="I90" s="32" t="s">
        <v>253</v>
      </c>
    </row>
    <row r="91" spans="1:9" ht="16.5" customHeight="1" thickBot="1" x14ac:dyDescent="0.3">
      <c r="A91" s="281"/>
      <c r="B91" s="281"/>
      <c r="C91" s="36"/>
      <c r="D91" s="36"/>
      <c r="E91" s="36" t="s">
        <v>2</v>
      </c>
    </row>
    <row r="92" spans="1:9" s="34" customFormat="1" ht="29.25" thickBot="1" x14ac:dyDescent="0.3">
      <c r="A92" s="165" t="s">
        <v>330</v>
      </c>
      <c r="B92" s="37" t="s">
        <v>255</v>
      </c>
      <c r="C92" s="37" t="s">
        <v>362</v>
      </c>
      <c r="D92" s="37" t="s">
        <v>362</v>
      </c>
      <c r="E92" s="37" t="s">
        <v>362</v>
      </c>
    </row>
    <row r="93" spans="1:9" s="39" customFormat="1" ht="15.75" thickBot="1" x14ac:dyDescent="0.3">
      <c r="A93" s="165">
        <v>1</v>
      </c>
      <c r="B93" s="37">
        <v>2</v>
      </c>
      <c r="C93" s="37">
        <v>3</v>
      </c>
      <c r="D93" s="37">
        <v>4</v>
      </c>
      <c r="E93" s="37">
        <v>5</v>
      </c>
    </row>
    <row r="94" spans="1:9" ht="15.75" thickBot="1" x14ac:dyDescent="0.3">
      <c r="A94" s="166" t="s">
        <v>10</v>
      </c>
      <c r="B94" s="183" t="s">
        <v>337</v>
      </c>
      <c r="C94" s="51">
        <f>SUM(C95:C99)</f>
        <v>45741425</v>
      </c>
      <c r="D94" s="51">
        <f>SUM(D95:D99)</f>
        <v>0</v>
      </c>
      <c r="E94" s="51">
        <f>SUM(E95:E99)</f>
        <v>0</v>
      </c>
    </row>
    <row r="95" spans="1:9" x14ac:dyDescent="0.25">
      <c r="A95" s="184" t="s">
        <v>107</v>
      </c>
      <c r="B95" s="185" t="s">
        <v>257</v>
      </c>
      <c r="C95" s="52">
        <v>34466987</v>
      </c>
      <c r="D95" s="52"/>
      <c r="E95" s="52"/>
    </row>
    <row r="96" spans="1:9" x14ac:dyDescent="0.25">
      <c r="A96" s="170" t="s">
        <v>109</v>
      </c>
      <c r="B96" s="186" t="s">
        <v>15</v>
      </c>
      <c r="C96" s="42">
        <v>6106433</v>
      </c>
      <c r="D96" s="42"/>
      <c r="E96" s="42"/>
    </row>
    <row r="97" spans="1:5" x14ac:dyDescent="0.25">
      <c r="A97" s="170" t="s">
        <v>111</v>
      </c>
      <c r="B97" s="186" t="s">
        <v>258</v>
      </c>
      <c r="C97" s="43">
        <v>5168005</v>
      </c>
      <c r="D97" s="43"/>
      <c r="E97" s="43"/>
    </row>
    <row r="98" spans="1:5" x14ac:dyDescent="0.25">
      <c r="A98" s="170" t="s">
        <v>113</v>
      </c>
      <c r="B98" s="186" t="s">
        <v>19</v>
      </c>
      <c r="C98" s="43"/>
      <c r="D98" s="43"/>
      <c r="E98" s="43"/>
    </row>
    <row r="99" spans="1:5" x14ac:dyDescent="0.25">
      <c r="A99" s="170" t="s">
        <v>259</v>
      </c>
      <c r="B99" s="187" t="s">
        <v>21</v>
      </c>
      <c r="C99" s="43"/>
      <c r="D99" s="43"/>
      <c r="E99" s="43"/>
    </row>
    <row r="100" spans="1:5" x14ac:dyDescent="0.25">
      <c r="A100" s="170" t="s">
        <v>117</v>
      </c>
      <c r="B100" s="186" t="s">
        <v>260</v>
      </c>
      <c r="C100" s="43"/>
      <c r="D100" s="43"/>
      <c r="E100" s="43"/>
    </row>
    <row r="101" spans="1:5" x14ac:dyDescent="0.25">
      <c r="A101" s="170" t="s">
        <v>261</v>
      </c>
      <c r="B101" s="188" t="s">
        <v>262</v>
      </c>
      <c r="C101" s="43"/>
      <c r="D101" s="43"/>
      <c r="E101" s="43"/>
    </row>
    <row r="102" spans="1:5" x14ac:dyDescent="0.25">
      <c r="A102" s="170" t="s">
        <v>263</v>
      </c>
      <c r="B102" s="189" t="s">
        <v>264</v>
      </c>
      <c r="C102" s="43"/>
      <c r="D102" s="43"/>
      <c r="E102" s="43"/>
    </row>
    <row r="103" spans="1:5" x14ac:dyDescent="0.25">
      <c r="A103" s="170" t="s">
        <v>265</v>
      </c>
      <c r="B103" s="189" t="s">
        <v>266</v>
      </c>
      <c r="C103" s="43"/>
      <c r="D103" s="43"/>
      <c r="E103" s="43"/>
    </row>
    <row r="104" spans="1:5" x14ac:dyDescent="0.25">
      <c r="A104" s="170" t="s">
        <v>267</v>
      </c>
      <c r="B104" s="188" t="s">
        <v>268</v>
      </c>
      <c r="C104" s="43"/>
      <c r="D104" s="43"/>
      <c r="E104" s="43"/>
    </row>
    <row r="105" spans="1:5" x14ac:dyDescent="0.25">
      <c r="A105" s="170" t="s">
        <v>269</v>
      </c>
      <c r="B105" s="188" t="s">
        <v>270</v>
      </c>
      <c r="C105" s="43"/>
      <c r="D105" s="43"/>
      <c r="E105" s="43"/>
    </row>
    <row r="106" spans="1:5" x14ac:dyDescent="0.25">
      <c r="A106" s="170" t="s">
        <v>271</v>
      </c>
      <c r="B106" s="189" t="s">
        <v>272</v>
      </c>
      <c r="C106" s="43"/>
      <c r="D106" s="43"/>
      <c r="E106" s="43"/>
    </row>
    <row r="107" spans="1:5" x14ac:dyDescent="0.25">
      <c r="A107" s="178" t="s">
        <v>273</v>
      </c>
      <c r="B107" s="190" t="s">
        <v>274</v>
      </c>
      <c r="C107" s="43"/>
      <c r="D107" s="43"/>
      <c r="E107" s="43"/>
    </row>
    <row r="108" spans="1:5" x14ac:dyDescent="0.25">
      <c r="A108" s="170" t="s">
        <v>275</v>
      </c>
      <c r="B108" s="190" t="s">
        <v>276</v>
      </c>
      <c r="C108" s="43"/>
      <c r="D108" s="43"/>
      <c r="E108" s="43"/>
    </row>
    <row r="109" spans="1:5" ht="15.75" thickBot="1" x14ac:dyDescent="0.3">
      <c r="A109" s="191" t="s">
        <v>277</v>
      </c>
      <c r="B109" s="192" t="s">
        <v>278</v>
      </c>
      <c r="C109" s="53"/>
      <c r="D109" s="53"/>
      <c r="E109" s="53"/>
    </row>
    <row r="110" spans="1:5" ht="15.75" thickBot="1" x14ac:dyDescent="0.3">
      <c r="A110" s="165" t="s">
        <v>13</v>
      </c>
      <c r="B110" s="193" t="s">
        <v>338</v>
      </c>
      <c r="C110" s="40">
        <f>SUM(C111,C113,C115)</f>
        <v>154000</v>
      </c>
      <c r="D110" s="40">
        <f>SUM(D111,D113,D115)</f>
        <v>0</v>
      </c>
      <c r="E110" s="40">
        <f>SUM(E111,E113,E115)</f>
        <v>0</v>
      </c>
    </row>
    <row r="111" spans="1:5" x14ac:dyDescent="0.25">
      <c r="A111" s="168" t="s">
        <v>120</v>
      </c>
      <c r="B111" s="186" t="s">
        <v>68</v>
      </c>
      <c r="C111" s="41"/>
      <c r="D111" s="41"/>
      <c r="E111" s="41"/>
    </row>
    <row r="112" spans="1:5" x14ac:dyDescent="0.25">
      <c r="A112" s="168" t="s">
        <v>122</v>
      </c>
      <c r="B112" s="194" t="s">
        <v>280</v>
      </c>
      <c r="C112" s="41"/>
      <c r="D112" s="41"/>
      <c r="E112" s="41"/>
    </row>
    <row r="113" spans="1:5" x14ac:dyDescent="0.25">
      <c r="A113" s="168" t="s">
        <v>124</v>
      </c>
      <c r="B113" s="194" t="s">
        <v>72</v>
      </c>
      <c r="C113" s="42"/>
      <c r="D113" s="42"/>
      <c r="E113" s="42"/>
    </row>
    <row r="114" spans="1:5" x14ac:dyDescent="0.25">
      <c r="A114" s="168" t="s">
        <v>126</v>
      </c>
      <c r="B114" s="194" t="s">
        <v>281</v>
      </c>
      <c r="C114" s="42"/>
      <c r="D114" s="42"/>
      <c r="E114" s="42"/>
    </row>
    <row r="115" spans="1:5" x14ac:dyDescent="0.25">
      <c r="A115" s="168" t="s">
        <v>128</v>
      </c>
      <c r="B115" s="173" t="s">
        <v>76</v>
      </c>
      <c r="C115" s="42">
        <v>154000</v>
      </c>
      <c r="D115" s="42"/>
      <c r="E115" s="42"/>
    </row>
    <row r="116" spans="1:5" x14ac:dyDescent="0.25">
      <c r="A116" s="168" t="s">
        <v>130</v>
      </c>
      <c r="B116" s="171" t="s">
        <v>339</v>
      </c>
      <c r="C116" s="42"/>
      <c r="D116" s="42"/>
      <c r="E116" s="42"/>
    </row>
    <row r="117" spans="1:5" x14ac:dyDescent="0.25">
      <c r="A117" s="168" t="s">
        <v>283</v>
      </c>
      <c r="B117" s="195" t="s">
        <v>284</v>
      </c>
      <c r="C117" s="42"/>
      <c r="D117" s="42"/>
      <c r="E117" s="42"/>
    </row>
    <row r="118" spans="1:5" x14ac:dyDescent="0.25">
      <c r="A118" s="168" t="s">
        <v>285</v>
      </c>
      <c r="B118" s="189" t="s">
        <v>266</v>
      </c>
      <c r="C118" s="42"/>
      <c r="D118" s="42"/>
      <c r="E118" s="42"/>
    </row>
    <row r="119" spans="1:5" x14ac:dyDescent="0.25">
      <c r="A119" s="168" t="s">
        <v>286</v>
      </c>
      <c r="B119" s="189" t="s">
        <v>287</v>
      </c>
      <c r="C119" s="42">
        <v>154000</v>
      </c>
      <c r="D119" s="42"/>
      <c r="E119" s="42"/>
    </row>
    <row r="120" spans="1:5" x14ac:dyDescent="0.25">
      <c r="A120" s="168" t="s">
        <v>288</v>
      </c>
      <c r="B120" s="189" t="s">
        <v>289</v>
      </c>
      <c r="C120" s="42"/>
      <c r="D120" s="42"/>
      <c r="E120" s="42"/>
    </row>
    <row r="121" spans="1:5" x14ac:dyDescent="0.25">
      <c r="A121" s="168" t="s">
        <v>290</v>
      </c>
      <c r="B121" s="189" t="s">
        <v>272</v>
      </c>
      <c r="C121" s="42"/>
      <c r="D121" s="42"/>
      <c r="E121" s="42"/>
    </row>
    <row r="122" spans="1:5" x14ac:dyDescent="0.25">
      <c r="A122" s="168" t="s">
        <v>291</v>
      </c>
      <c r="B122" s="189" t="s">
        <v>292</v>
      </c>
      <c r="C122" s="42"/>
      <c r="D122" s="42"/>
      <c r="E122" s="42"/>
    </row>
    <row r="123" spans="1:5" ht="15.75" thickBot="1" x14ac:dyDescent="0.3">
      <c r="A123" s="178" t="s">
        <v>293</v>
      </c>
      <c r="B123" s="189" t="s">
        <v>294</v>
      </c>
      <c r="C123" s="43"/>
      <c r="D123" s="43"/>
      <c r="E123" s="43"/>
    </row>
    <row r="124" spans="1:5" ht="15.75" thickBot="1" x14ac:dyDescent="0.3">
      <c r="A124" s="165" t="s">
        <v>7</v>
      </c>
      <c r="B124" s="167" t="s">
        <v>295</v>
      </c>
      <c r="C124" s="40">
        <f>SUM(C125:C126)</f>
        <v>0</v>
      </c>
      <c r="D124" s="40">
        <f>SUM(D125:D126)</f>
        <v>0</v>
      </c>
      <c r="E124" s="40">
        <f>SUM(E125:E126)</f>
        <v>0</v>
      </c>
    </row>
    <row r="125" spans="1:5" x14ac:dyDescent="0.25">
      <c r="A125" s="168" t="s">
        <v>133</v>
      </c>
      <c r="B125" s="196" t="s">
        <v>296</v>
      </c>
      <c r="C125" s="41"/>
      <c r="D125" s="41"/>
      <c r="E125" s="41"/>
    </row>
    <row r="126" spans="1:5" ht="15.75" thickBot="1" x14ac:dyDescent="0.3">
      <c r="A126" s="172" t="s">
        <v>135</v>
      </c>
      <c r="B126" s="194" t="s">
        <v>297</v>
      </c>
      <c r="C126" s="43"/>
      <c r="D126" s="43"/>
      <c r="E126" s="43"/>
    </row>
    <row r="127" spans="1:5" ht="15.75" thickBot="1" x14ac:dyDescent="0.3">
      <c r="A127" s="165" t="s">
        <v>8</v>
      </c>
      <c r="B127" s="167" t="s">
        <v>298</v>
      </c>
      <c r="C127" s="40">
        <f>SUM(C94,C110,C124)</f>
        <v>45895425</v>
      </c>
      <c r="D127" s="40">
        <f>SUM(D94,D110,D124)</f>
        <v>0</v>
      </c>
      <c r="E127" s="40">
        <f>SUM(E94,E110,E124)</f>
        <v>0</v>
      </c>
    </row>
    <row r="128" spans="1:5" ht="15.75" thickBot="1" x14ac:dyDescent="0.3">
      <c r="A128" s="165" t="s">
        <v>9</v>
      </c>
      <c r="B128" s="167" t="s">
        <v>299</v>
      </c>
      <c r="C128" s="40">
        <f>SUM(C129:C131)</f>
        <v>0</v>
      </c>
      <c r="D128" s="40">
        <f>SUM(D129:D131)</f>
        <v>0</v>
      </c>
      <c r="E128" s="40">
        <f>SUM(E129:E131)</f>
        <v>0</v>
      </c>
    </row>
    <row r="129" spans="1:5" x14ac:dyDescent="0.25">
      <c r="A129" s="168" t="s">
        <v>160</v>
      </c>
      <c r="B129" s="196" t="s">
        <v>300</v>
      </c>
      <c r="C129" s="42"/>
      <c r="D129" s="42"/>
      <c r="E129" s="42"/>
    </row>
    <row r="130" spans="1:5" x14ac:dyDescent="0.25">
      <c r="A130" s="168" t="s">
        <v>162</v>
      </c>
      <c r="B130" s="196" t="s">
        <v>301</v>
      </c>
      <c r="C130" s="42"/>
      <c r="D130" s="42"/>
      <c r="E130" s="42"/>
    </row>
    <row r="131" spans="1:5" ht="15.75" thickBot="1" x14ac:dyDescent="0.3">
      <c r="A131" s="178" t="s">
        <v>164</v>
      </c>
      <c r="B131" s="187" t="s">
        <v>302</v>
      </c>
      <c r="C131" s="42"/>
      <c r="D131" s="42"/>
      <c r="E131" s="42"/>
    </row>
    <row r="132" spans="1:5" ht="15.75" thickBot="1" x14ac:dyDescent="0.3">
      <c r="A132" s="165" t="s">
        <v>22</v>
      </c>
      <c r="B132" s="167" t="s">
        <v>303</v>
      </c>
      <c r="C132" s="40">
        <f>SUM(C133:C136)</f>
        <v>0</v>
      </c>
      <c r="D132" s="40">
        <f>SUM(D133:D136)</f>
        <v>0</v>
      </c>
      <c r="E132" s="40">
        <f>SUM(E133:E136)</f>
        <v>0</v>
      </c>
    </row>
    <row r="133" spans="1:5" x14ac:dyDescent="0.25">
      <c r="A133" s="168" t="s">
        <v>180</v>
      </c>
      <c r="B133" s="196" t="s">
        <v>304</v>
      </c>
      <c r="C133" s="42"/>
      <c r="D133" s="42"/>
      <c r="E133" s="42"/>
    </row>
    <row r="134" spans="1:5" x14ac:dyDescent="0.25">
      <c r="A134" s="170" t="s">
        <v>182</v>
      </c>
      <c r="B134" s="186" t="s">
        <v>305</v>
      </c>
      <c r="C134" s="42"/>
      <c r="D134" s="42"/>
      <c r="E134" s="42"/>
    </row>
    <row r="135" spans="1:5" x14ac:dyDescent="0.25">
      <c r="A135" s="170" t="s">
        <v>184</v>
      </c>
      <c r="B135" s="186" t="s">
        <v>306</v>
      </c>
      <c r="C135" s="42"/>
      <c r="D135" s="42"/>
      <c r="E135" s="42"/>
    </row>
    <row r="136" spans="1:5" ht="15.75" thickBot="1" x14ac:dyDescent="0.3">
      <c r="A136" s="178" t="s">
        <v>186</v>
      </c>
      <c r="B136" s="187" t="s">
        <v>307</v>
      </c>
      <c r="C136" s="42"/>
      <c r="D136" s="42"/>
      <c r="E136" s="42"/>
    </row>
    <row r="137" spans="1:5" ht="15.75" thickBot="1" x14ac:dyDescent="0.3">
      <c r="A137" s="165" t="s">
        <v>25</v>
      </c>
      <c r="B137" s="167" t="s">
        <v>308</v>
      </c>
      <c r="C137" s="40">
        <f>SUM(C138:C141)</f>
        <v>0</v>
      </c>
      <c r="D137" s="40">
        <f>SUM(D138:D141)</f>
        <v>0</v>
      </c>
      <c r="E137" s="40">
        <f>SUM(E138:E141)</f>
        <v>0</v>
      </c>
    </row>
    <row r="138" spans="1:5" x14ac:dyDescent="0.25">
      <c r="A138" s="168" t="s">
        <v>192</v>
      </c>
      <c r="B138" s="196" t="s">
        <v>309</v>
      </c>
      <c r="C138" s="42"/>
      <c r="D138" s="42"/>
      <c r="E138" s="42"/>
    </row>
    <row r="139" spans="1:5" x14ac:dyDescent="0.25">
      <c r="A139" s="168" t="s">
        <v>194</v>
      </c>
      <c r="B139" s="196" t="s">
        <v>310</v>
      </c>
      <c r="C139" s="42"/>
      <c r="D139" s="42"/>
      <c r="E139" s="42"/>
    </row>
    <row r="140" spans="1:5" x14ac:dyDescent="0.25">
      <c r="A140" s="168" t="s">
        <v>196</v>
      </c>
      <c r="B140" s="196" t="s">
        <v>311</v>
      </c>
      <c r="C140" s="42"/>
      <c r="D140" s="42"/>
      <c r="E140" s="42"/>
    </row>
    <row r="141" spans="1:5" ht="15.75" thickBot="1" x14ac:dyDescent="0.3">
      <c r="A141" s="178" t="s">
        <v>198</v>
      </c>
      <c r="B141" s="187" t="s">
        <v>312</v>
      </c>
      <c r="C141" s="42"/>
      <c r="D141" s="42"/>
      <c r="E141" s="42"/>
    </row>
    <row r="142" spans="1:5" ht="15.75" thickBot="1" x14ac:dyDescent="0.3">
      <c r="A142" s="165" t="s">
        <v>27</v>
      </c>
      <c r="B142" s="167" t="s">
        <v>313</v>
      </c>
      <c r="C142" s="54">
        <f>SUM(C143:C146)</f>
        <v>0</v>
      </c>
      <c r="D142" s="54">
        <f>SUM(D143:D146)</f>
        <v>0</v>
      </c>
      <c r="E142" s="54">
        <f>SUM(E143:E146)</f>
        <v>0</v>
      </c>
    </row>
    <row r="143" spans="1:5" x14ac:dyDescent="0.25">
      <c r="A143" s="168" t="s">
        <v>201</v>
      </c>
      <c r="B143" s="196" t="s">
        <v>314</v>
      </c>
      <c r="C143" s="42"/>
      <c r="D143" s="42"/>
      <c r="E143" s="42"/>
    </row>
    <row r="144" spans="1:5" x14ac:dyDescent="0.25">
      <c r="A144" s="168" t="s">
        <v>203</v>
      </c>
      <c r="B144" s="196" t="s">
        <v>315</v>
      </c>
      <c r="C144" s="42"/>
      <c r="D144" s="42"/>
      <c r="E144" s="42"/>
    </row>
    <row r="145" spans="1:9" x14ac:dyDescent="0.25">
      <c r="A145" s="168" t="s">
        <v>205</v>
      </c>
      <c r="B145" s="196" t="s">
        <v>316</v>
      </c>
      <c r="C145" s="42"/>
      <c r="D145" s="42"/>
      <c r="E145" s="42"/>
    </row>
    <row r="146" spans="1:9" ht="15.75" thickBot="1" x14ac:dyDescent="0.3">
      <c r="A146" s="168" t="s">
        <v>207</v>
      </c>
      <c r="B146" s="196" t="s">
        <v>317</v>
      </c>
      <c r="C146" s="42"/>
      <c r="D146" s="42"/>
      <c r="E146" s="42"/>
    </row>
    <row r="147" spans="1:9" ht="15.75" thickBot="1" x14ac:dyDescent="0.3">
      <c r="A147" s="165" t="s">
        <v>30</v>
      </c>
      <c r="B147" s="167" t="s">
        <v>318</v>
      </c>
      <c r="C147" s="55">
        <f>SUM(C128,C132,C137,C142)</f>
        <v>0</v>
      </c>
      <c r="D147" s="55">
        <f>SUM(D128,D132,D137,D142)</f>
        <v>0</v>
      </c>
      <c r="E147" s="55">
        <f>SUM(E128,E132,E137,E142)</f>
        <v>0</v>
      </c>
      <c r="F147" s="79"/>
      <c r="G147" s="80"/>
      <c r="H147" s="80"/>
      <c r="I147" s="80"/>
    </row>
    <row r="148" spans="1:9" ht="15.75" thickBot="1" x14ac:dyDescent="0.3">
      <c r="A148" s="181" t="s">
        <v>33</v>
      </c>
      <c r="B148" s="182" t="s">
        <v>319</v>
      </c>
      <c r="C148" s="55">
        <f>SUM(C127,C147)</f>
        <v>45895425</v>
      </c>
      <c r="D148" s="55">
        <f>SUM(D127,D147)</f>
        <v>0</v>
      </c>
      <c r="E148" s="55">
        <f>SUM(E127,E147)</f>
        <v>0</v>
      </c>
    </row>
    <row r="149" spans="1:9" ht="15.75" thickBot="1" x14ac:dyDescent="0.3">
      <c r="A149" s="48"/>
      <c r="B149" s="49"/>
      <c r="C149" s="56"/>
      <c r="D149" s="56"/>
      <c r="E149" s="56"/>
    </row>
    <row r="150" spans="1:9" ht="15.75" thickBot="1" x14ac:dyDescent="0.3">
      <c r="A150" s="282" t="s">
        <v>320</v>
      </c>
      <c r="B150" s="282"/>
      <c r="C150" s="57">
        <v>11</v>
      </c>
      <c r="D150" s="57"/>
      <c r="E150" s="57"/>
    </row>
    <row r="151" spans="1:9" ht="15.75" thickBot="1" x14ac:dyDescent="0.3">
      <c r="A151" s="282" t="s">
        <v>321</v>
      </c>
      <c r="B151" s="282"/>
      <c r="C151" s="57"/>
      <c r="D151" s="57"/>
      <c r="E151" s="57"/>
    </row>
    <row r="152" spans="1:9" x14ac:dyDescent="0.25">
      <c r="A152" s="58"/>
      <c r="B152" s="59"/>
      <c r="C152" s="60"/>
    </row>
    <row r="153" spans="1:9" x14ac:dyDescent="0.25">
      <c r="A153" s="277" t="s">
        <v>322</v>
      </c>
      <c r="B153" s="277"/>
      <c r="C153" s="277"/>
      <c r="D153" s="277"/>
      <c r="E153" s="277"/>
    </row>
    <row r="154" spans="1:9" ht="15.75" thickBot="1" x14ac:dyDescent="0.3">
      <c r="A154" s="278"/>
      <c r="B154" s="278"/>
      <c r="C154" s="36"/>
      <c r="D154" s="36"/>
      <c r="E154" s="36" t="s">
        <v>2</v>
      </c>
    </row>
    <row r="155" spans="1:9" ht="29.25" thickBot="1" x14ac:dyDescent="0.3">
      <c r="A155" s="37">
        <v>1</v>
      </c>
      <c r="B155" s="193" t="s">
        <v>323</v>
      </c>
      <c r="C155" s="197">
        <f>+C63-C127</f>
        <v>-45895425</v>
      </c>
      <c r="D155" s="197">
        <f>+D63-D127</f>
        <v>0</v>
      </c>
      <c r="E155" s="197">
        <f>+E63-E127</f>
        <v>0</v>
      </c>
    </row>
    <row r="156" spans="1:9" ht="29.25" thickBot="1" x14ac:dyDescent="0.3">
      <c r="A156" s="37" t="s">
        <v>13</v>
      </c>
      <c r="B156" s="193" t="s">
        <v>324</v>
      </c>
      <c r="C156" s="197">
        <f>+C87-C147</f>
        <v>45895425</v>
      </c>
      <c r="D156" s="197">
        <f>+D87-D147</f>
        <v>0</v>
      </c>
      <c r="E156" s="197">
        <f>+E87-E147</f>
        <v>0</v>
      </c>
    </row>
  </sheetData>
  <mergeCells count="8">
    <mergeCell ref="A153:E153"/>
    <mergeCell ref="A154:B154"/>
    <mergeCell ref="A2:B2"/>
    <mergeCell ref="A5:B5"/>
    <mergeCell ref="A90:C90"/>
    <mergeCell ref="A91:B91"/>
    <mergeCell ref="A150:B150"/>
    <mergeCell ref="A151:B151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73" orientation="portrait" r:id="rId1"/>
  <headerFooter>
    <oddHeader>&amp;L&amp;"Times New Roman,Félkövér"2020.&amp;C&amp;"Times New Roman,Félkövér"Regölyi Közös Önkormányzati Hivatal&amp;R&amp;"Times New Roman,Félkövér dőlt"6. sz. melléklet</oddHeader>
  </headerFooter>
  <rowBreaks count="2" manualBreakCount="2">
    <brk id="63" max="4" man="1"/>
    <brk id="89" max="4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I152"/>
  <sheetViews>
    <sheetView topLeftCell="A132" workbookViewId="0">
      <selection activeCell="D156" sqref="D156"/>
    </sheetView>
  </sheetViews>
  <sheetFormatPr defaultRowHeight="15.75" x14ac:dyDescent="0.25"/>
  <cols>
    <col min="1" max="1" width="8.140625" style="23" customWidth="1"/>
    <col min="2" max="2" width="78.5703125" style="13" customWidth="1"/>
    <col min="3" max="3" width="18.5703125" style="24" customWidth="1"/>
    <col min="4" max="4" width="7.7109375" style="13" customWidth="1"/>
    <col min="5" max="256" width="9.140625" style="13"/>
    <col min="257" max="257" width="8.140625" style="13" customWidth="1"/>
    <col min="258" max="258" width="78.5703125" style="13" customWidth="1"/>
    <col min="259" max="259" width="18.5703125" style="13" customWidth="1"/>
    <col min="260" max="260" width="7.7109375" style="13" customWidth="1"/>
    <col min="261" max="512" width="9.140625" style="13"/>
    <col min="513" max="513" width="8.140625" style="13" customWidth="1"/>
    <col min="514" max="514" width="78.5703125" style="13" customWidth="1"/>
    <col min="515" max="515" width="18.5703125" style="13" customWidth="1"/>
    <col min="516" max="516" width="7.7109375" style="13" customWidth="1"/>
    <col min="517" max="768" width="9.140625" style="13"/>
    <col min="769" max="769" width="8.140625" style="13" customWidth="1"/>
    <col min="770" max="770" width="78.5703125" style="13" customWidth="1"/>
    <col min="771" max="771" width="18.5703125" style="13" customWidth="1"/>
    <col min="772" max="772" width="7.7109375" style="13" customWidth="1"/>
    <col min="773" max="1024" width="9.140625" style="13"/>
    <col min="1025" max="1025" width="8.140625" style="13" customWidth="1"/>
    <col min="1026" max="1026" width="78.5703125" style="13" customWidth="1"/>
    <col min="1027" max="1027" width="18.5703125" style="13" customWidth="1"/>
    <col min="1028" max="1028" width="7.7109375" style="13" customWidth="1"/>
    <col min="1029" max="1280" width="9.140625" style="13"/>
    <col min="1281" max="1281" width="8.140625" style="13" customWidth="1"/>
    <col min="1282" max="1282" width="78.5703125" style="13" customWidth="1"/>
    <col min="1283" max="1283" width="18.5703125" style="13" customWidth="1"/>
    <col min="1284" max="1284" width="7.7109375" style="13" customWidth="1"/>
    <col min="1285" max="1536" width="9.140625" style="13"/>
    <col min="1537" max="1537" width="8.140625" style="13" customWidth="1"/>
    <col min="1538" max="1538" width="78.5703125" style="13" customWidth="1"/>
    <col min="1539" max="1539" width="18.5703125" style="13" customWidth="1"/>
    <col min="1540" max="1540" width="7.7109375" style="13" customWidth="1"/>
    <col min="1541" max="1792" width="9.140625" style="13"/>
    <col min="1793" max="1793" width="8.140625" style="13" customWidth="1"/>
    <col min="1794" max="1794" width="78.5703125" style="13" customWidth="1"/>
    <col min="1795" max="1795" width="18.5703125" style="13" customWidth="1"/>
    <col min="1796" max="1796" width="7.7109375" style="13" customWidth="1"/>
    <col min="1797" max="2048" width="9.140625" style="13"/>
    <col min="2049" max="2049" width="8.140625" style="13" customWidth="1"/>
    <col min="2050" max="2050" width="78.5703125" style="13" customWidth="1"/>
    <col min="2051" max="2051" width="18.5703125" style="13" customWidth="1"/>
    <col min="2052" max="2052" width="7.7109375" style="13" customWidth="1"/>
    <col min="2053" max="2304" width="9.140625" style="13"/>
    <col min="2305" max="2305" width="8.140625" style="13" customWidth="1"/>
    <col min="2306" max="2306" width="78.5703125" style="13" customWidth="1"/>
    <col min="2307" max="2307" width="18.5703125" style="13" customWidth="1"/>
    <col min="2308" max="2308" width="7.7109375" style="13" customWidth="1"/>
    <col min="2309" max="2560" width="9.140625" style="13"/>
    <col min="2561" max="2561" width="8.140625" style="13" customWidth="1"/>
    <col min="2562" max="2562" width="78.5703125" style="13" customWidth="1"/>
    <col min="2563" max="2563" width="18.5703125" style="13" customWidth="1"/>
    <col min="2564" max="2564" width="7.7109375" style="13" customWidth="1"/>
    <col min="2565" max="2816" width="9.140625" style="13"/>
    <col min="2817" max="2817" width="8.140625" style="13" customWidth="1"/>
    <col min="2818" max="2818" width="78.5703125" style="13" customWidth="1"/>
    <col min="2819" max="2819" width="18.5703125" style="13" customWidth="1"/>
    <col min="2820" max="2820" width="7.7109375" style="13" customWidth="1"/>
    <col min="2821" max="3072" width="9.140625" style="13"/>
    <col min="3073" max="3073" width="8.140625" style="13" customWidth="1"/>
    <col min="3074" max="3074" width="78.5703125" style="13" customWidth="1"/>
    <col min="3075" max="3075" width="18.5703125" style="13" customWidth="1"/>
    <col min="3076" max="3076" width="7.7109375" style="13" customWidth="1"/>
    <col min="3077" max="3328" width="9.140625" style="13"/>
    <col min="3329" max="3329" width="8.140625" style="13" customWidth="1"/>
    <col min="3330" max="3330" width="78.5703125" style="13" customWidth="1"/>
    <col min="3331" max="3331" width="18.5703125" style="13" customWidth="1"/>
    <col min="3332" max="3332" width="7.7109375" style="13" customWidth="1"/>
    <col min="3333" max="3584" width="9.140625" style="13"/>
    <col min="3585" max="3585" width="8.140625" style="13" customWidth="1"/>
    <col min="3586" max="3586" width="78.5703125" style="13" customWidth="1"/>
    <col min="3587" max="3587" width="18.5703125" style="13" customWidth="1"/>
    <col min="3588" max="3588" width="7.7109375" style="13" customWidth="1"/>
    <col min="3589" max="3840" width="9.140625" style="13"/>
    <col min="3841" max="3841" width="8.140625" style="13" customWidth="1"/>
    <col min="3842" max="3842" width="78.5703125" style="13" customWidth="1"/>
    <col min="3843" max="3843" width="18.5703125" style="13" customWidth="1"/>
    <col min="3844" max="3844" width="7.7109375" style="13" customWidth="1"/>
    <col min="3845" max="4096" width="9.140625" style="13"/>
    <col min="4097" max="4097" width="8.140625" style="13" customWidth="1"/>
    <col min="4098" max="4098" width="78.5703125" style="13" customWidth="1"/>
    <col min="4099" max="4099" width="18.5703125" style="13" customWidth="1"/>
    <col min="4100" max="4100" width="7.7109375" style="13" customWidth="1"/>
    <col min="4101" max="4352" width="9.140625" style="13"/>
    <col min="4353" max="4353" width="8.140625" style="13" customWidth="1"/>
    <col min="4354" max="4354" width="78.5703125" style="13" customWidth="1"/>
    <col min="4355" max="4355" width="18.5703125" style="13" customWidth="1"/>
    <col min="4356" max="4356" width="7.7109375" style="13" customWidth="1"/>
    <col min="4357" max="4608" width="9.140625" style="13"/>
    <col min="4609" max="4609" width="8.140625" style="13" customWidth="1"/>
    <col min="4610" max="4610" width="78.5703125" style="13" customWidth="1"/>
    <col min="4611" max="4611" width="18.5703125" style="13" customWidth="1"/>
    <col min="4612" max="4612" width="7.7109375" style="13" customWidth="1"/>
    <col min="4613" max="4864" width="9.140625" style="13"/>
    <col min="4865" max="4865" width="8.140625" style="13" customWidth="1"/>
    <col min="4866" max="4866" width="78.5703125" style="13" customWidth="1"/>
    <col min="4867" max="4867" width="18.5703125" style="13" customWidth="1"/>
    <col min="4868" max="4868" width="7.7109375" style="13" customWidth="1"/>
    <col min="4869" max="5120" width="9.140625" style="13"/>
    <col min="5121" max="5121" width="8.140625" style="13" customWidth="1"/>
    <col min="5122" max="5122" width="78.5703125" style="13" customWidth="1"/>
    <col min="5123" max="5123" width="18.5703125" style="13" customWidth="1"/>
    <col min="5124" max="5124" width="7.7109375" style="13" customWidth="1"/>
    <col min="5125" max="5376" width="9.140625" style="13"/>
    <col min="5377" max="5377" width="8.140625" style="13" customWidth="1"/>
    <col min="5378" max="5378" width="78.5703125" style="13" customWidth="1"/>
    <col min="5379" max="5379" width="18.5703125" style="13" customWidth="1"/>
    <col min="5380" max="5380" width="7.7109375" style="13" customWidth="1"/>
    <col min="5381" max="5632" width="9.140625" style="13"/>
    <col min="5633" max="5633" width="8.140625" style="13" customWidth="1"/>
    <col min="5634" max="5634" width="78.5703125" style="13" customWidth="1"/>
    <col min="5635" max="5635" width="18.5703125" style="13" customWidth="1"/>
    <col min="5636" max="5636" width="7.7109375" style="13" customWidth="1"/>
    <col min="5637" max="5888" width="9.140625" style="13"/>
    <col min="5889" max="5889" width="8.140625" style="13" customWidth="1"/>
    <col min="5890" max="5890" width="78.5703125" style="13" customWidth="1"/>
    <col min="5891" max="5891" width="18.5703125" style="13" customWidth="1"/>
    <col min="5892" max="5892" width="7.7109375" style="13" customWidth="1"/>
    <col min="5893" max="6144" width="9.140625" style="13"/>
    <col min="6145" max="6145" width="8.140625" style="13" customWidth="1"/>
    <col min="6146" max="6146" width="78.5703125" style="13" customWidth="1"/>
    <col min="6147" max="6147" width="18.5703125" style="13" customWidth="1"/>
    <col min="6148" max="6148" width="7.7109375" style="13" customWidth="1"/>
    <col min="6149" max="6400" width="9.140625" style="13"/>
    <col min="6401" max="6401" width="8.140625" style="13" customWidth="1"/>
    <col min="6402" max="6402" width="78.5703125" style="13" customWidth="1"/>
    <col min="6403" max="6403" width="18.5703125" style="13" customWidth="1"/>
    <col min="6404" max="6404" width="7.7109375" style="13" customWidth="1"/>
    <col min="6405" max="6656" width="9.140625" style="13"/>
    <col min="6657" max="6657" width="8.140625" style="13" customWidth="1"/>
    <col min="6658" max="6658" width="78.5703125" style="13" customWidth="1"/>
    <col min="6659" max="6659" width="18.5703125" style="13" customWidth="1"/>
    <col min="6660" max="6660" width="7.7109375" style="13" customWidth="1"/>
    <col min="6661" max="6912" width="9.140625" style="13"/>
    <col min="6913" max="6913" width="8.140625" style="13" customWidth="1"/>
    <col min="6914" max="6914" width="78.5703125" style="13" customWidth="1"/>
    <col min="6915" max="6915" width="18.5703125" style="13" customWidth="1"/>
    <col min="6916" max="6916" width="7.7109375" style="13" customWidth="1"/>
    <col min="6917" max="7168" width="9.140625" style="13"/>
    <col min="7169" max="7169" width="8.140625" style="13" customWidth="1"/>
    <col min="7170" max="7170" width="78.5703125" style="13" customWidth="1"/>
    <col min="7171" max="7171" width="18.5703125" style="13" customWidth="1"/>
    <col min="7172" max="7172" width="7.7109375" style="13" customWidth="1"/>
    <col min="7173" max="7424" width="9.140625" style="13"/>
    <col min="7425" max="7425" width="8.140625" style="13" customWidth="1"/>
    <col min="7426" max="7426" width="78.5703125" style="13" customWidth="1"/>
    <col min="7427" max="7427" width="18.5703125" style="13" customWidth="1"/>
    <col min="7428" max="7428" width="7.7109375" style="13" customWidth="1"/>
    <col min="7429" max="7680" width="9.140625" style="13"/>
    <col min="7681" max="7681" width="8.140625" style="13" customWidth="1"/>
    <col min="7682" max="7682" width="78.5703125" style="13" customWidth="1"/>
    <col min="7683" max="7683" width="18.5703125" style="13" customWidth="1"/>
    <col min="7684" max="7684" width="7.7109375" style="13" customWidth="1"/>
    <col min="7685" max="7936" width="9.140625" style="13"/>
    <col min="7937" max="7937" width="8.140625" style="13" customWidth="1"/>
    <col min="7938" max="7938" width="78.5703125" style="13" customWidth="1"/>
    <col min="7939" max="7939" width="18.5703125" style="13" customWidth="1"/>
    <col min="7940" max="7940" width="7.7109375" style="13" customWidth="1"/>
    <col min="7941" max="8192" width="9.140625" style="13"/>
    <col min="8193" max="8193" width="8.140625" style="13" customWidth="1"/>
    <col min="8194" max="8194" width="78.5703125" style="13" customWidth="1"/>
    <col min="8195" max="8195" width="18.5703125" style="13" customWidth="1"/>
    <col min="8196" max="8196" width="7.7109375" style="13" customWidth="1"/>
    <col min="8197" max="8448" width="9.140625" style="13"/>
    <col min="8449" max="8449" width="8.140625" style="13" customWidth="1"/>
    <col min="8450" max="8450" width="78.5703125" style="13" customWidth="1"/>
    <col min="8451" max="8451" width="18.5703125" style="13" customWidth="1"/>
    <col min="8452" max="8452" width="7.7109375" style="13" customWidth="1"/>
    <col min="8453" max="8704" width="9.140625" style="13"/>
    <col min="8705" max="8705" width="8.140625" style="13" customWidth="1"/>
    <col min="8706" max="8706" width="78.5703125" style="13" customWidth="1"/>
    <col min="8707" max="8707" width="18.5703125" style="13" customWidth="1"/>
    <col min="8708" max="8708" width="7.7109375" style="13" customWidth="1"/>
    <col min="8709" max="8960" width="9.140625" style="13"/>
    <col min="8961" max="8961" width="8.140625" style="13" customWidth="1"/>
    <col min="8962" max="8962" width="78.5703125" style="13" customWidth="1"/>
    <col min="8963" max="8963" width="18.5703125" style="13" customWidth="1"/>
    <col min="8964" max="8964" width="7.7109375" style="13" customWidth="1"/>
    <col min="8965" max="9216" width="9.140625" style="13"/>
    <col min="9217" max="9217" width="8.140625" style="13" customWidth="1"/>
    <col min="9218" max="9218" width="78.5703125" style="13" customWidth="1"/>
    <col min="9219" max="9219" width="18.5703125" style="13" customWidth="1"/>
    <col min="9220" max="9220" width="7.7109375" style="13" customWidth="1"/>
    <col min="9221" max="9472" width="9.140625" style="13"/>
    <col min="9473" max="9473" width="8.140625" style="13" customWidth="1"/>
    <col min="9474" max="9474" width="78.5703125" style="13" customWidth="1"/>
    <col min="9475" max="9475" width="18.5703125" style="13" customWidth="1"/>
    <col min="9476" max="9476" width="7.7109375" style="13" customWidth="1"/>
    <col min="9477" max="9728" width="9.140625" style="13"/>
    <col min="9729" max="9729" width="8.140625" style="13" customWidth="1"/>
    <col min="9730" max="9730" width="78.5703125" style="13" customWidth="1"/>
    <col min="9731" max="9731" width="18.5703125" style="13" customWidth="1"/>
    <col min="9732" max="9732" width="7.7109375" style="13" customWidth="1"/>
    <col min="9733" max="9984" width="9.140625" style="13"/>
    <col min="9985" max="9985" width="8.140625" style="13" customWidth="1"/>
    <col min="9986" max="9986" width="78.5703125" style="13" customWidth="1"/>
    <col min="9987" max="9987" width="18.5703125" style="13" customWidth="1"/>
    <col min="9988" max="9988" width="7.7109375" style="13" customWidth="1"/>
    <col min="9989" max="10240" width="9.140625" style="13"/>
    <col min="10241" max="10241" width="8.140625" style="13" customWidth="1"/>
    <col min="10242" max="10242" width="78.5703125" style="13" customWidth="1"/>
    <col min="10243" max="10243" width="18.5703125" style="13" customWidth="1"/>
    <col min="10244" max="10244" width="7.7109375" style="13" customWidth="1"/>
    <col min="10245" max="10496" width="9.140625" style="13"/>
    <col min="10497" max="10497" width="8.140625" style="13" customWidth="1"/>
    <col min="10498" max="10498" width="78.5703125" style="13" customWidth="1"/>
    <col min="10499" max="10499" width="18.5703125" style="13" customWidth="1"/>
    <col min="10500" max="10500" width="7.7109375" style="13" customWidth="1"/>
    <col min="10501" max="10752" width="9.140625" style="13"/>
    <col min="10753" max="10753" width="8.140625" style="13" customWidth="1"/>
    <col min="10754" max="10754" width="78.5703125" style="13" customWidth="1"/>
    <col min="10755" max="10755" width="18.5703125" style="13" customWidth="1"/>
    <col min="10756" max="10756" width="7.7109375" style="13" customWidth="1"/>
    <col min="10757" max="11008" width="9.140625" style="13"/>
    <col min="11009" max="11009" width="8.140625" style="13" customWidth="1"/>
    <col min="11010" max="11010" width="78.5703125" style="13" customWidth="1"/>
    <col min="11011" max="11011" width="18.5703125" style="13" customWidth="1"/>
    <col min="11012" max="11012" width="7.7109375" style="13" customWidth="1"/>
    <col min="11013" max="11264" width="9.140625" style="13"/>
    <col min="11265" max="11265" width="8.140625" style="13" customWidth="1"/>
    <col min="11266" max="11266" width="78.5703125" style="13" customWidth="1"/>
    <col min="11267" max="11267" width="18.5703125" style="13" customWidth="1"/>
    <col min="11268" max="11268" width="7.7109375" style="13" customWidth="1"/>
    <col min="11269" max="11520" width="9.140625" style="13"/>
    <col min="11521" max="11521" width="8.140625" style="13" customWidth="1"/>
    <col min="11522" max="11522" width="78.5703125" style="13" customWidth="1"/>
    <col min="11523" max="11523" width="18.5703125" style="13" customWidth="1"/>
    <col min="11524" max="11524" width="7.7109375" style="13" customWidth="1"/>
    <col min="11525" max="11776" width="9.140625" style="13"/>
    <col min="11777" max="11777" width="8.140625" style="13" customWidth="1"/>
    <col min="11778" max="11778" width="78.5703125" style="13" customWidth="1"/>
    <col min="11779" max="11779" width="18.5703125" style="13" customWidth="1"/>
    <col min="11780" max="11780" width="7.7109375" style="13" customWidth="1"/>
    <col min="11781" max="12032" width="9.140625" style="13"/>
    <col min="12033" max="12033" width="8.140625" style="13" customWidth="1"/>
    <col min="12034" max="12034" width="78.5703125" style="13" customWidth="1"/>
    <col min="12035" max="12035" width="18.5703125" style="13" customWidth="1"/>
    <col min="12036" max="12036" width="7.7109375" style="13" customWidth="1"/>
    <col min="12037" max="12288" width="9.140625" style="13"/>
    <col min="12289" max="12289" width="8.140625" style="13" customWidth="1"/>
    <col min="12290" max="12290" width="78.5703125" style="13" customWidth="1"/>
    <col min="12291" max="12291" width="18.5703125" style="13" customWidth="1"/>
    <col min="12292" max="12292" width="7.7109375" style="13" customWidth="1"/>
    <col min="12293" max="12544" width="9.140625" style="13"/>
    <col min="12545" max="12545" width="8.140625" style="13" customWidth="1"/>
    <col min="12546" max="12546" width="78.5703125" style="13" customWidth="1"/>
    <col min="12547" max="12547" width="18.5703125" style="13" customWidth="1"/>
    <col min="12548" max="12548" width="7.7109375" style="13" customWidth="1"/>
    <col min="12549" max="12800" width="9.140625" style="13"/>
    <col min="12801" max="12801" width="8.140625" style="13" customWidth="1"/>
    <col min="12802" max="12802" width="78.5703125" style="13" customWidth="1"/>
    <col min="12803" max="12803" width="18.5703125" style="13" customWidth="1"/>
    <col min="12804" max="12804" width="7.7109375" style="13" customWidth="1"/>
    <col min="12805" max="13056" width="9.140625" style="13"/>
    <col min="13057" max="13057" width="8.140625" style="13" customWidth="1"/>
    <col min="13058" max="13058" width="78.5703125" style="13" customWidth="1"/>
    <col min="13059" max="13059" width="18.5703125" style="13" customWidth="1"/>
    <col min="13060" max="13060" width="7.7109375" style="13" customWidth="1"/>
    <col min="13061" max="13312" width="9.140625" style="13"/>
    <col min="13313" max="13313" width="8.140625" style="13" customWidth="1"/>
    <col min="13314" max="13314" width="78.5703125" style="13" customWidth="1"/>
    <col min="13315" max="13315" width="18.5703125" style="13" customWidth="1"/>
    <col min="13316" max="13316" width="7.7109375" style="13" customWidth="1"/>
    <col min="13317" max="13568" width="9.140625" style="13"/>
    <col min="13569" max="13569" width="8.140625" style="13" customWidth="1"/>
    <col min="13570" max="13570" width="78.5703125" style="13" customWidth="1"/>
    <col min="13571" max="13571" width="18.5703125" style="13" customWidth="1"/>
    <col min="13572" max="13572" width="7.7109375" style="13" customWidth="1"/>
    <col min="13573" max="13824" width="9.140625" style="13"/>
    <col min="13825" max="13825" width="8.140625" style="13" customWidth="1"/>
    <col min="13826" max="13826" width="78.5703125" style="13" customWidth="1"/>
    <col min="13827" max="13827" width="18.5703125" style="13" customWidth="1"/>
    <col min="13828" max="13828" width="7.7109375" style="13" customWidth="1"/>
    <col min="13829" max="14080" width="9.140625" style="13"/>
    <col min="14081" max="14081" width="8.140625" style="13" customWidth="1"/>
    <col min="14082" max="14082" width="78.5703125" style="13" customWidth="1"/>
    <col min="14083" max="14083" width="18.5703125" style="13" customWidth="1"/>
    <col min="14084" max="14084" width="7.7109375" style="13" customWidth="1"/>
    <col min="14085" max="14336" width="9.140625" style="13"/>
    <col min="14337" max="14337" width="8.140625" style="13" customWidth="1"/>
    <col min="14338" max="14338" width="78.5703125" style="13" customWidth="1"/>
    <col min="14339" max="14339" width="18.5703125" style="13" customWidth="1"/>
    <col min="14340" max="14340" width="7.7109375" style="13" customWidth="1"/>
    <col min="14341" max="14592" width="9.140625" style="13"/>
    <col min="14593" max="14593" width="8.140625" style="13" customWidth="1"/>
    <col min="14594" max="14594" width="78.5703125" style="13" customWidth="1"/>
    <col min="14595" max="14595" width="18.5703125" style="13" customWidth="1"/>
    <col min="14596" max="14596" width="7.7109375" style="13" customWidth="1"/>
    <col min="14597" max="14848" width="9.140625" style="13"/>
    <col min="14849" max="14849" width="8.140625" style="13" customWidth="1"/>
    <col min="14850" max="14850" width="78.5703125" style="13" customWidth="1"/>
    <col min="14851" max="14851" width="18.5703125" style="13" customWidth="1"/>
    <col min="14852" max="14852" width="7.7109375" style="13" customWidth="1"/>
    <col min="14853" max="15104" width="9.140625" style="13"/>
    <col min="15105" max="15105" width="8.140625" style="13" customWidth="1"/>
    <col min="15106" max="15106" width="78.5703125" style="13" customWidth="1"/>
    <col min="15107" max="15107" width="18.5703125" style="13" customWidth="1"/>
    <col min="15108" max="15108" width="7.7109375" style="13" customWidth="1"/>
    <col min="15109" max="15360" width="9.140625" style="13"/>
    <col min="15361" max="15361" width="8.140625" style="13" customWidth="1"/>
    <col min="15362" max="15362" width="78.5703125" style="13" customWidth="1"/>
    <col min="15363" max="15363" width="18.5703125" style="13" customWidth="1"/>
    <col min="15364" max="15364" width="7.7109375" style="13" customWidth="1"/>
    <col min="15365" max="15616" width="9.140625" style="13"/>
    <col min="15617" max="15617" width="8.140625" style="13" customWidth="1"/>
    <col min="15618" max="15618" width="78.5703125" style="13" customWidth="1"/>
    <col min="15619" max="15619" width="18.5703125" style="13" customWidth="1"/>
    <col min="15620" max="15620" width="7.7109375" style="13" customWidth="1"/>
    <col min="15621" max="15872" width="9.140625" style="13"/>
    <col min="15873" max="15873" width="8.140625" style="13" customWidth="1"/>
    <col min="15874" max="15874" width="78.5703125" style="13" customWidth="1"/>
    <col min="15875" max="15875" width="18.5703125" style="13" customWidth="1"/>
    <col min="15876" max="15876" width="7.7109375" style="13" customWidth="1"/>
    <col min="15877" max="16128" width="9.140625" style="13"/>
    <col min="16129" max="16129" width="8.140625" style="13" customWidth="1"/>
    <col min="16130" max="16130" width="78.5703125" style="13" customWidth="1"/>
    <col min="16131" max="16131" width="18.5703125" style="13" customWidth="1"/>
    <col min="16132" max="16132" width="7.7109375" style="13" customWidth="1"/>
    <col min="16133" max="16384" width="9.140625" style="13"/>
  </cols>
  <sheetData>
    <row r="1" spans="1:3" ht="15.95" customHeight="1" x14ac:dyDescent="0.25">
      <c r="A1" s="273" t="s">
        <v>104</v>
      </c>
      <c r="B1" s="273"/>
      <c r="C1" s="273"/>
    </row>
    <row r="2" spans="1:3" ht="15.95" customHeight="1" thickBot="1" x14ac:dyDescent="0.3">
      <c r="A2" s="274"/>
      <c r="B2" s="274"/>
      <c r="C2" s="81" t="s">
        <v>2</v>
      </c>
    </row>
    <row r="3" spans="1:3" ht="32.25" thickBot="1" x14ac:dyDescent="0.3">
      <c r="A3" s="108" t="s">
        <v>3</v>
      </c>
      <c r="B3" s="109" t="s">
        <v>105</v>
      </c>
      <c r="C3" s="109" t="s">
        <v>362</v>
      </c>
    </row>
    <row r="4" spans="1:3" s="15" customFormat="1" ht="16.5" thickBot="1" x14ac:dyDescent="0.25">
      <c r="A4" s="110">
        <v>1</v>
      </c>
      <c r="B4" s="111">
        <v>2</v>
      </c>
      <c r="C4" s="111">
        <v>3</v>
      </c>
    </row>
    <row r="5" spans="1:3" s="15" customFormat="1" ht="16.5" thickBot="1" x14ac:dyDescent="0.25">
      <c r="A5" s="108" t="s">
        <v>10</v>
      </c>
      <c r="B5" s="112" t="s">
        <v>106</v>
      </c>
      <c r="C5" s="113">
        <f>SUM(C6:C11)</f>
        <v>75459288</v>
      </c>
    </row>
    <row r="6" spans="1:3" s="15" customFormat="1" x14ac:dyDescent="0.2">
      <c r="A6" s="114" t="s">
        <v>107</v>
      </c>
      <c r="B6" s="115" t="s">
        <v>108</v>
      </c>
      <c r="C6" s="116">
        <v>63112728</v>
      </c>
    </row>
    <row r="7" spans="1:3" s="15" customFormat="1" x14ac:dyDescent="0.2">
      <c r="A7" s="117" t="s">
        <v>109</v>
      </c>
      <c r="B7" s="118" t="s">
        <v>110</v>
      </c>
      <c r="C7" s="119"/>
    </row>
    <row r="8" spans="1:3" s="15" customFormat="1" x14ac:dyDescent="0.2">
      <c r="A8" s="117" t="s">
        <v>111</v>
      </c>
      <c r="B8" s="118" t="s">
        <v>112</v>
      </c>
      <c r="C8" s="119">
        <v>10546560</v>
      </c>
    </row>
    <row r="9" spans="1:3" s="15" customFormat="1" x14ac:dyDescent="0.2">
      <c r="A9" s="117" t="s">
        <v>113</v>
      </c>
      <c r="B9" s="118" t="s">
        <v>114</v>
      </c>
      <c r="C9" s="119">
        <v>1800000</v>
      </c>
    </row>
    <row r="10" spans="1:3" s="15" customFormat="1" x14ac:dyDescent="0.2">
      <c r="A10" s="117" t="s">
        <v>115</v>
      </c>
      <c r="B10" s="118" t="s">
        <v>116</v>
      </c>
      <c r="C10" s="119"/>
    </row>
    <row r="11" spans="1:3" s="15" customFormat="1" ht="16.5" thickBot="1" x14ac:dyDescent="0.25">
      <c r="A11" s="120" t="s">
        <v>117</v>
      </c>
      <c r="B11" s="121" t="s">
        <v>118</v>
      </c>
      <c r="C11" s="119"/>
    </row>
    <row r="12" spans="1:3" s="15" customFormat="1" ht="16.5" thickBot="1" x14ac:dyDescent="0.25">
      <c r="A12" s="108" t="s">
        <v>13</v>
      </c>
      <c r="B12" s="122" t="s">
        <v>119</v>
      </c>
      <c r="C12" s="113">
        <f>SUM(C13:C17)</f>
        <v>32976260</v>
      </c>
    </row>
    <row r="13" spans="1:3" s="15" customFormat="1" x14ac:dyDescent="0.2">
      <c r="A13" s="114" t="s">
        <v>120</v>
      </c>
      <c r="B13" s="115" t="s">
        <v>121</v>
      </c>
      <c r="C13" s="116"/>
    </row>
    <row r="14" spans="1:3" s="15" customFormat="1" x14ac:dyDescent="0.2">
      <c r="A14" s="117" t="s">
        <v>122</v>
      </c>
      <c r="B14" s="118" t="s">
        <v>123</v>
      </c>
      <c r="C14" s="119"/>
    </row>
    <row r="15" spans="1:3" s="15" customFormat="1" x14ac:dyDescent="0.2">
      <c r="A15" s="117" t="s">
        <v>124</v>
      </c>
      <c r="B15" s="118" t="s">
        <v>125</v>
      </c>
      <c r="C15" s="119"/>
    </row>
    <row r="16" spans="1:3" s="15" customFormat="1" x14ac:dyDescent="0.2">
      <c r="A16" s="117" t="s">
        <v>126</v>
      </c>
      <c r="B16" s="118" t="s">
        <v>127</v>
      </c>
      <c r="C16" s="119"/>
    </row>
    <row r="17" spans="1:3" s="15" customFormat="1" x14ac:dyDescent="0.2">
      <c r="A17" s="117" t="s">
        <v>128</v>
      </c>
      <c r="B17" s="118" t="s">
        <v>129</v>
      </c>
      <c r="C17" s="119">
        <v>32976260</v>
      </c>
    </row>
    <row r="18" spans="1:3" s="15" customFormat="1" ht="16.5" thickBot="1" x14ac:dyDescent="0.25">
      <c r="A18" s="120" t="s">
        <v>130</v>
      </c>
      <c r="B18" s="121" t="s">
        <v>131</v>
      </c>
      <c r="C18" s="123"/>
    </row>
    <row r="19" spans="1:3" s="15" customFormat="1" ht="16.5" thickBot="1" x14ac:dyDescent="0.25">
      <c r="A19" s="108" t="s">
        <v>7</v>
      </c>
      <c r="B19" s="112" t="s">
        <v>132</v>
      </c>
      <c r="C19" s="113">
        <f>SUM(C20:C24)</f>
        <v>50700245</v>
      </c>
    </row>
    <row r="20" spans="1:3" s="15" customFormat="1" x14ac:dyDescent="0.2">
      <c r="A20" s="114" t="s">
        <v>133</v>
      </c>
      <c r="B20" s="115" t="s">
        <v>134</v>
      </c>
      <c r="C20" s="116"/>
    </row>
    <row r="21" spans="1:3" s="15" customFormat="1" x14ac:dyDescent="0.2">
      <c r="A21" s="117" t="s">
        <v>135</v>
      </c>
      <c r="B21" s="118" t="s">
        <v>136</v>
      </c>
      <c r="C21" s="119"/>
    </row>
    <row r="22" spans="1:3" s="15" customFormat="1" x14ac:dyDescent="0.2">
      <c r="A22" s="117" t="s">
        <v>137</v>
      </c>
      <c r="B22" s="118" t="s">
        <v>138</v>
      </c>
      <c r="C22" s="119">
        <v>154000</v>
      </c>
    </row>
    <row r="23" spans="1:3" s="15" customFormat="1" x14ac:dyDescent="0.2">
      <c r="A23" s="117" t="s">
        <v>139</v>
      </c>
      <c r="B23" s="118" t="s">
        <v>140</v>
      </c>
      <c r="C23" s="119"/>
    </row>
    <row r="24" spans="1:3" s="15" customFormat="1" x14ac:dyDescent="0.2">
      <c r="A24" s="117" t="s">
        <v>141</v>
      </c>
      <c r="B24" s="118" t="s">
        <v>142</v>
      </c>
      <c r="C24" s="119">
        <v>50546245</v>
      </c>
    </row>
    <row r="25" spans="1:3" s="15" customFormat="1" ht="16.5" thickBot="1" x14ac:dyDescent="0.25">
      <c r="A25" s="120" t="s">
        <v>143</v>
      </c>
      <c r="B25" s="121" t="s">
        <v>144</v>
      </c>
      <c r="C25" s="123">
        <v>50546245</v>
      </c>
    </row>
    <row r="26" spans="1:3" s="15" customFormat="1" ht="16.5" thickBot="1" x14ac:dyDescent="0.25">
      <c r="A26" s="108" t="s">
        <v>145</v>
      </c>
      <c r="B26" s="112" t="s">
        <v>146</v>
      </c>
      <c r="C26" s="124">
        <f>SUM(C27,C30,C31,C32)</f>
        <v>19930000</v>
      </c>
    </row>
    <row r="27" spans="1:3" s="15" customFormat="1" x14ac:dyDescent="0.2">
      <c r="A27" s="114" t="s">
        <v>147</v>
      </c>
      <c r="B27" s="115" t="s">
        <v>148</v>
      </c>
      <c r="C27" s="125">
        <v>17000000</v>
      </c>
    </row>
    <row r="28" spans="1:3" s="15" customFormat="1" x14ac:dyDescent="0.2">
      <c r="A28" s="117" t="s">
        <v>149</v>
      </c>
      <c r="B28" s="118" t="s">
        <v>150</v>
      </c>
      <c r="C28" s="119"/>
    </row>
    <row r="29" spans="1:3" s="15" customFormat="1" x14ac:dyDescent="0.2">
      <c r="A29" s="117" t="s">
        <v>151</v>
      </c>
      <c r="B29" s="118" t="s">
        <v>152</v>
      </c>
      <c r="C29" s="119">
        <v>17000000</v>
      </c>
    </row>
    <row r="30" spans="1:3" s="15" customFormat="1" x14ac:dyDescent="0.2">
      <c r="A30" s="117" t="s">
        <v>153</v>
      </c>
      <c r="B30" s="118" t="s">
        <v>154</v>
      </c>
      <c r="C30" s="119">
        <v>2700000</v>
      </c>
    </row>
    <row r="31" spans="1:3" s="15" customFormat="1" x14ac:dyDescent="0.2">
      <c r="A31" s="117" t="s">
        <v>155</v>
      </c>
      <c r="B31" s="118" t="s">
        <v>156</v>
      </c>
      <c r="C31" s="119"/>
    </row>
    <row r="32" spans="1:3" s="15" customFormat="1" ht="16.5" thickBot="1" x14ac:dyDescent="0.25">
      <c r="A32" s="120" t="s">
        <v>157</v>
      </c>
      <c r="B32" s="121" t="s">
        <v>158</v>
      </c>
      <c r="C32" s="123">
        <v>230000</v>
      </c>
    </row>
    <row r="33" spans="1:3" s="15" customFormat="1" ht="16.5" thickBot="1" x14ac:dyDescent="0.25">
      <c r="A33" s="108" t="s">
        <v>9</v>
      </c>
      <c r="B33" s="112" t="s">
        <v>159</v>
      </c>
      <c r="C33" s="113">
        <f>SUM(C34:C43)</f>
        <v>9000000</v>
      </c>
    </row>
    <row r="34" spans="1:3" s="15" customFormat="1" x14ac:dyDescent="0.2">
      <c r="A34" s="114" t="s">
        <v>160</v>
      </c>
      <c r="B34" s="115" t="s">
        <v>161</v>
      </c>
      <c r="C34" s="116"/>
    </row>
    <row r="35" spans="1:3" s="15" customFormat="1" x14ac:dyDescent="0.2">
      <c r="A35" s="117" t="s">
        <v>162</v>
      </c>
      <c r="B35" s="118" t="s">
        <v>163</v>
      </c>
      <c r="C35" s="119">
        <v>4100000</v>
      </c>
    </row>
    <row r="36" spans="1:3" s="15" customFormat="1" x14ac:dyDescent="0.2">
      <c r="A36" s="117" t="s">
        <v>164</v>
      </c>
      <c r="B36" s="118" t="s">
        <v>165</v>
      </c>
      <c r="C36" s="119">
        <v>3600000</v>
      </c>
    </row>
    <row r="37" spans="1:3" s="15" customFormat="1" x14ac:dyDescent="0.2">
      <c r="A37" s="117" t="s">
        <v>166</v>
      </c>
      <c r="B37" s="118" t="s">
        <v>167</v>
      </c>
      <c r="C37" s="119"/>
    </row>
    <row r="38" spans="1:3" s="15" customFormat="1" x14ac:dyDescent="0.2">
      <c r="A38" s="117" t="s">
        <v>168</v>
      </c>
      <c r="B38" s="118" t="s">
        <v>169</v>
      </c>
      <c r="C38" s="119"/>
    </row>
    <row r="39" spans="1:3" s="15" customFormat="1" x14ac:dyDescent="0.2">
      <c r="A39" s="117" t="s">
        <v>170</v>
      </c>
      <c r="B39" s="118" t="s">
        <v>171</v>
      </c>
      <c r="C39" s="119">
        <v>1300000</v>
      </c>
    </row>
    <row r="40" spans="1:3" s="15" customFormat="1" x14ac:dyDescent="0.2">
      <c r="A40" s="117" t="s">
        <v>172</v>
      </c>
      <c r="B40" s="118" t="s">
        <v>173</v>
      </c>
      <c r="C40" s="119"/>
    </row>
    <row r="41" spans="1:3" s="15" customFormat="1" x14ac:dyDescent="0.2">
      <c r="A41" s="117" t="s">
        <v>174</v>
      </c>
      <c r="B41" s="118" t="s">
        <v>175</v>
      </c>
      <c r="C41" s="119"/>
    </row>
    <row r="42" spans="1:3" s="15" customFormat="1" x14ac:dyDescent="0.2">
      <c r="A42" s="117" t="s">
        <v>176</v>
      </c>
      <c r="B42" s="118" t="s">
        <v>177</v>
      </c>
      <c r="C42" s="126"/>
    </row>
    <row r="43" spans="1:3" s="15" customFormat="1" ht="16.5" thickBot="1" x14ac:dyDescent="0.25">
      <c r="A43" s="120" t="s">
        <v>178</v>
      </c>
      <c r="B43" s="121" t="s">
        <v>26</v>
      </c>
      <c r="C43" s="127">
        <v>0</v>
      </c>
    </row>
    <row r="44" spans="1:3" s="15" customFormat="1" ht="16.5" thickBot="1" x14ac:dyDescent="0.25">
      <c r="A44" s="108" t="s">
        <v>22</v>
      </c>
      <c r="B44" s="112" t="s">
        <v>179</v>
      </c>
      <c r="C44" s="113">
        <f>SUM(C45:C54)</f>
        <v>0</v>
      </c>
    </row>
    <row r="45" spans="1:3" s="15" customFormat="1" x14ac:dyDescent="0.2">
      <c r="A45" s="114" t="s">
        <v>180</v>
      </c>
      <c r="B45" s="115" t="s">
        <v>181</v>
      </c>
      <c r="C45" s="128"/>
    </row>
    <row r="46" spans="1:3" s="15" customFormat="1" x14ac:dyDescent="0.2">
      <c r="A46" s="117" t="s">
        <v>182</v>
      </c>
      <c r="B46" s="118" t="s">
        <v>183</v>
      </c>
      <c r="C46" s="126"/>
    </row>
    <row r="47" spans="1:3" s="15" customFormat="1" x14ac:dyDescent="0.2">
      <c r="A47" s="117" t="s">
        <v>184</v>
      </c>
      <c r="B47" s="118" t="s">
        <v>185</v>
      </c>
      <c r="C47" s="126"/>
    </row>
    <row r="48" spans="1:3" s="15" customFormat="1" x14ac:dyDescent="0.2">
      <c r="A48" s="117" t="s">
        <v>186</v>
      </c>
      <c r="B48" s="118" t="s">
        <v>187</v>
      </c>
      <c r="C48" s="126"/>
    </row>
    <row r="49" spans="1:3" s="15" customFormat="1" ht="16.5" thickBot="1" x14ac:dyDescent="0.25">
      <c r="A49" s="120" t="s">
        <v>188</v>
      </c>
      <c r="B49" s="121" t="s">
        <v>189</v>
      </c>
      <c r="C49" s="127"/>
    </row>
    <row r="50" spans="1:3" s="15" customFormat="1" ht="16.5" thickBot="1" x14ac:dyDescent="0.25">
      <c r="A50" s="108" t="s">
        <v>190</v>
      </c>
      <c r="B50" s="112" t="s">
        <v>191</v>
      </c>
      <c r="C50" s="113"/>
    </row>
    <row r="51" spans="1:3" s="15" customFormat="1" x14ac:dyDescent="0.2">
      <c r="A51" s="114" t="s">
        <v>192</v>
      </c>
      <c r="B51" s="115" t="s">
        <v>193</v>
      </c>
      <c r="C51" s="116"/>
    </row>
    <row r="52" spans="1:3" s="15" customFormat="1" x14ac:dyDescent="0.2">
      <c r="A52" s="117" t="s">
        <v>194</v>
      </c>
      <c r="B52" s="118" t="s">
        <v>195</v>
      </c>
      <c r="C52" s="119"/>
    </row>
    <row r="53" spans="1:3" s="15" customFormat="1" x14ac:dyDescent="0.2">
      <c r="A53" s="117" t="s">
        <v>196</v>
      </c>
      <c r="B53" s="118" t="s">
        <v>197</v>
      </c>
      <c r="C53" s="119"/>
    </row>
    <row r="54" spans="1:3" s="15" customFormat="1" ht="16.5" thickBot="1" x14ac:dyDescent="0.25">
      <c r="A54" s="120" t="s">
        <v>198</v>
      </c>
      <c r="B54" s="121" t="s">
        <v>199</v>
      </c>
      <c r="C54" s="123"/>
    </row>
    <row r="55" spans="1:3" s="15" customFormat="1" ht="16.5" thickBot="1" x14ac:dyDescent="0.25">
      <c r="A55" s="108" t="s">
        <v>27</v>
      </c>
      <c r="B55" s="122" t="s">
        <v>200</v>
      </c>
      <c r="C55" s="113"/>
    </row>
    <row r="56" spans="1:3" s="15" customFormat="1" x14ac:dyDescent="0.2">
      <c r="A56" s="114" t="s">
        <v>201</v>
      </c>
      <c r="B56" s="115" t="s">
        <v>202</v>
      </c>
      <c r="C56" s="126"/>
    </row>
    <row r="57" spans="1:3" s="15" customFormat="1" x14ac:dyDescent="0.2">
      <c r="A57" s="117" t="s">
        <v>203</v>
      </c>
      <c r="B57" s="118" t="s">
        <v>204</v>
      </c>
      <c r="C57" s="126"/>
    </row>
    <row r="58" spans="1:3" s="15" customFormat="1" x14ac:dyDescent="0.2">
      <c r="A58" s="117" t="s">
        <v>205</v>
      </c>
      <c r="B58" s="118" t="s">
        <v>206</v>
      </c>
      <c r="C58" s="126"/>
    </row>
    <row r="59" spans="1:3" s="15" customFormat="1" ht="16.5" thickBot="1" x14ac:dyDescent="0.25">
      <c r="A59" s="120" t="s">
        <v>207</v>
      </c>
      <c r="B59" s="121" t="s">
        <v>208</v>
      </c>
      <c r="C59" s="126"/>
    </row>
    <row r="60" spans="1:3" s="15" customFormat="1" ht="16.5" thickBot="1" x14ac:dyDescent="0.25">
      <c r="A60" s="108" t="s">
        <v>30</v>
      </c>
      <c r="B60" s="112" t="s">
        <v>332</v>
      </c>
      <c r="C60" s="124">
        <f>SUM(C5,C12,C19,C26,C33,C44)</f>
        <v>188065793</v>
      </c>
    </row>
    <row r="61" spans="1:3" s="15" customFormat="1" ht="16.5" thickBot="1" x14ac:dyDescent="0.25">
      <c r="A61" s="129" t="s">
        <v>33</v>
      </c>
      <c r="B61" s="122" t="s">
        <v>210</v>
      </c>
      <c r="C61" s="113"/>
    </row>
    <row r="62" spans="1:3" s="15" customFormat="1" x14ac:dyDescent="0.2">
      <c r="A62" s="114" t="s">
        <v>211</v>
      </c>
      <c r="B62" s="115" t="s">
        <v>212</v>
      </c>
      <c r="C62" s="126"/>
    </row>
    <row r="63" spans="1:3" s="15" customFormat="1" x14ac:dyDescent="0.2">
      <c r="A63" s="117" t="s">
        <v>213</v>
      </c>
      <c r="B63" s="118" t="s">
        <v>214</v>
      </c>
      <c r="C63" s="126"/>
    </row>
    <row r="64" spans="1:3" s="15" customFormat="1" ht="16.5" thickBot="1" x14ac:dyDescent="0.25">
      <c r="A64" s="120" t="s">
        <v>215</v>
      </c>
      <c r="B64" s="121" t="s">
        <v>216</v>
      </c>
      <c r="C64" s="126"/>
    </row>
    <row r="65" spans="1:3" s="15" customFormat="1" ht="16.5" thickBot="1" x14ac:dyDescent="0.25">
      <c r="A65" s="129" t="s">
        <v>36</v>
      </c>
      <c r="B65" s="122" t="s">
        <v>217</v>
      </c>
      <c r="C65" s="113"/>
    </row>
    <row r="66" spans="1:3" s="15" customFormat="1" x14ac:dyDescent="0.2">
      <c r="A66" s="114" t="s">
        <v>218</v>
      </c>
      <c r="B66" s="115" t="s">
        <v>219</v>
      </c>
      <c r="C66" s="126"/>
    </row>
    <row r="67" spans="1:3" s="15" customFormat="1" x14ac:dyDescent="0.2">
      <c r="A67" s="117" t="s">
        <v>220</v>
      </c>
      <c r="B67" s="118" t="s">
        <v>221</v>
      </c>
      <c r="C67" s="126"/>
    </row>
    <row r="68" spans="1:3" s="15" customFormat="1" x14ac:dyDescent="0.2">
      <c r="A68" s="117" t="s">
        <v>222</v>
      </c>
      <c r="B68" s="118" t="s">
        <v>223</v>
      </c>
      <c r="C68" s="126"/>
    </row>
    <row r="69" spans="1:3" s="15" customFormat="1" ht="16.5" thickBot="1" x14ac:dyDescent="0.25">
      <c r="A69" s="120" t="s">
        <v>224</v>
      </c>
      <c r="B69" s="121" t="s">
        <v>225</v>
      </c>
      <c r="C69" s="126"/>
    </row>
    <row r="70" spans="1:3" s="15" customFormat="1" ht="16.5" thickBot="1" x14ac:dyDescent="0.25">
      <c r="A70" s="129" t="s">
        <v>39</v>
      </c>
      <c r="B70" s="122" t="s">
        <v>226</v>
      </c>
      <c r="C70" s="113">
        <f>SUM(C71:C72)</f>
        <v>262290687</v>
      </c>
    </row>
    <row r="71" spans="1:3" s="15" customFormat="1" x14ac:dyDescent="0.2">
      <c r="A71" s="114" t="s">
        <v>227</v>
      </c>
      <c r="B71" s="115" t="s">
        <v>228</v>
      </c>
      <c r="C71" s="126">
        <v>262290687</v>
      </c>
    </row>
    <row r="72" spans="1:3" s="15" customFormat="1" ht="16.5" thickBot="1" x14ac:dyDescent="0.25">
      <c r="A72" s="120" t="s">
        <v>229</v>
      </c>
      <c r="B72" s="121" t="s">
        <v>230</v>
      </c>
      <c r="C72" s="126"/>
    </row>
    <row r="73" spans="1:3" s="15" customFormat="1" ht="16.5" thickBot="1" x14ac:dyDescent="0.25">
      <c r="A73" s="129" t="s">
        <v>42</v>
      </c>
      <c r="B73" s="122" t="s">
        <v>231</v>
      </c>
      <c r="C73" s="113"/>
    </row>
    <row r="74" spans="1:3" s="15" customFormat="1" x14ac:dyDescent="0.2">
      <c r="A74" s="114" t="s">
        <v>232</v>
      </c>
      <c r="B74" s="115" t="s">
        <v>233</v>
      </c>
      <c r="C74" s="126"/>
    </row>
    <row r="75" spans="1:3" s="15" customFormat="1" x14ac:dyDescent="0.2">
      <c r="A75" s="117" t="s">
        <v>234</v>
      </c>
      <c r="B75" s="118" t="s">
        <v>235</v>
      </c>
      <c r="C75" s="126"/>
    </row>
    <row r="76" spans="1:3" s="15" customFormat="1" ht="16.5" thickBot="1" x14ac:dyDescent="0.25">
      <c r="A76" s="120" t="s">
        <v>334</v>
      </c>
      <c r="B76" s="121" t="s">
        <v>237</v>
      </c>
      <c r="C76" s="126"/>
    </row>
    <row r="77" spans="1:3" s="15" customFormat="1" ht="16.5" thickBot="1" x14ac:dyDescent="0.25">
      <c r="A77" s="129" t="s">
        <v>45</v>
      </c>
      <c r="B77" s="122" t="s">
        <v>240</v>
      </c>
      <c r="C77" s="113"/>
    </row>
    <row r="78" spans="1:3" s="15" customFormat="1" x14ac:dyDescent="0.2">
      <c r="A78" s="130" t="s">
        <v>357</v>
      </c>
      <c r="B78" s="115" t="s">
        <v>242</v>
      </c>
      <c r="C78" s="126"/>
    </row>
    <row r="79" spans="1:3" s="15" customFormat="1" x14ac:dyDescent="0.2">
      <c r="A79" s="131" t="s">
        <v>243</v>
      </c>
      <c r="B79" s="118" t="s">
        <v>244</v>
      </c>
      <c r="C79" s="126"/>
    </row>
    <row r="80" spans="1:3" s="15" customFormat="1" x14ac:dyDescent="0.2">
      <c r="A80" s="131" t="s">
        <v>245</v>
      </c>
      <c r="B80" s="118" t="s">
        <v>246</v>
      </c>
      <c r="C80" s="126"/>
    </row>
    <row r="81" spans="1:9" s="15" customFormat="1" ht="16.5" thickBot="1" x14ac:dyDescent="0.25">
      <c r="A81" s="132" t="s">
        <v>247</v>
      </c>
      <c r="B81" s="121" t="s">
        <v>248</v>
      </c>
      <c r="C81" s="126"/>
    </row>
    <row r="82" spans="1:9" s="15" customFormat="1" ht="16.5" thickBot="1" x14ac:dyDescent="0.25">
      <c r="A82" s="129" t="s">
        <v>48</v>
      </c>
      <c r="B82" s="122" t="s">
        <v>249</v>
      </c>
      <c r="C82" s="133"/>
    </row>
    <row r="83" spans="1:9" s="15" customFormat="1" ht="16.5" thickBot="1" x14ac:dyDescent="0.25">
      <c r="A83" s="129" t="s">
        <v>51</v>
      </c>
      <c r="B83" s="122" t="s">
        <v>250</v>
      </c>
      <c r="C83" s="124">
        <f>SUM(C61,C65,C70,C73,C77,C82)</f>
        <v>262290687</v>
      </c>
    </row>
    <row r="84" spans="1:9" s="15" customFormat="1" ht="27" customHeight="1" thickBot="1" x14ac:dyDescent="0.25">
      <c r="A84" s="134" t="s">
        <v>54</v>
      </c>
      <c r="B84" s="135" t="s">
        <v>251</v>
      </c>
      <c r="C84" s="124">
        <f>SUM(C60,C83)</f>
        <v>450356480</v>
      </c>
    </row>
    <row r="85" spans="1:9" s="15" customFormat="1" ht="27" customHeight="1" x14ac:dyDescent="0.2">
      <c r="A85" s="20"/>
      <c r="B85" s="21"/>
      <c r="C85" s="28"/>
    </row>
    <row r="86" spans="1:9" ht="16.5" customHeight="1" x14ac:dyDescent="0.25">
      <c r="A86" s="273" t="s">
        <v>252</v>
      </c>
      <c r="B86" s="273"/>
      <c r="C86" s="273"/>
      <c r="I86" s="13" t="s">
        <v>253</v>
      </c>
    </row>
    <row r="87" spans="1:9" ht="16.5" customHeight="1" thickBot="1" x14ac:dyDescent="0.3">
      <c r="A87" s="275"/>
      <c r="B87" s="275"/>
      <c r="C87" s="82" t="s">
        <v>2</v>
      </c>
    </row>
    <row r="88" spans="1:9" ht="32.25" thickBot="1" x14ac:dyDescent="0.3">
      <c r="A88" s="108" t="s">
        <v>3</v>
      </c>
      <c r="B88" s="109" t="s">
        <v>255</v>
      </c>
      <c r="C88" s="109" t="s">
        <v>362</v>
      </c>
    </row>
    <row r="89" spans="1:9" s="17" customFormat="1" ht="16.5" thickBot="1" x14ac:dyDescent="0.25">
      <c r="A89" s="108">
        <v>1</v>
      </c>
      <c r="B89" s="109">
        <v>2</v>
      </c>
      <c r="C89" s="109">
        <v>3</v>
      </c>
    </row>
    <row r="90" spans="1:9" ht="16.5" thickBot="1" x14ac:dyDescent="0.3">
      <c r="A90" s="110" t="s">
        <v>10</v>
      </c>
      <c r="B90" s="136" t="s">
        <v>256</v>
      </c>
      <c r="C90" s="137">
        <f>SUM(C91:C95)</f>
        <v>131710064</v>
      </c>
    </row>
    <row r="91" spans="1:9" x14ac:dyDescent="0.25">
      <c r="A91" s="138" t="s">
        <v>107</v>
      </c>
      <c r="B91" s="139" t="s">
        <v>257</v>
      </c>
      <c r="C91" s="140">
        <v>42095883</v>
      </c>
    </row>
    <row r="92" spans="1:9" x14ac:dyDescent="0.25">
      <c r="A92" s="117" t="s">
        <v>109</v>
      </c>
      <c r="B92" s="141" t="s">
        <v>15</v>
      </c>
      <c r="C92" s="142">
        <v>5430423</v>
      </c>
    </row>
    <row r="93" spans="1:9" x14ac:dyDescent="0.25">
      <c r="A93" s="117" t="s">
        <v>111</v>
      </c>
      <c r="B93" s="141" t="s">
        <v>258</v>
      </c>
      <c r="C93" s="143">
        <v>71114562</v>
      </c>
    </row>
    <row r="94" spans="1:9" x14ac:dyDescent="0.25">
      <c r="A94" s="117" t="s">
        <v>113</v>
      </c>
      <c r="B94" s="141" t="s">
        <v>19</v>
      </c>
      <c r="C94" s="143">
        <v>5525660</v>
      </c>
    </row>
    <row r="95" spans="1:9" x14ac:dyDescent="0.25">
      <c r="A95" s="117" t="s">
        <v>259</v>
      </c>
      <c r="B95" s="144" t="s">
        <v>21</v>
      </c>
      <c r="C95" s="262">
        <v>7543536</v>
      </c>
    </row>
    <row r="96" spans="1:9" x14ac:dyDescent="0.25">
      <c r="A96" s="117" t="s">
        <v>117</v>
      </c>
      <c r="B96" s="141" t="s">
        <v>260</v>
      </c>
      <c r="C96" s="143">
        <v>173536</v>
      </c>
    </row>
    <row r="97" spans="1:3" x14ac:dyDescent="0.25">
      <c r="A97" s="117" t="s">
        <v>261</v>
      </c>
      <c r="B97" s="145" t="s">
        <v>262</v>
      </c>
      <c r="C97" s="143"/>
    </row>
    <row r="98" spans="1:3" x14ac:dyDescent="0.25">
      <c r="A98" s="117" t="s">
        <v>263</v>
      </c>
      <c r="B98" s="146" t="s">
        <v>264</v>
      </c>
      <c r="C98" s="143"/>
    </row>
    <row r="99" spans="1:3" x14ac:dyDescent="0.25">
      <c r="A99" s="117" t="s">
        <v>265</v>
      </c>
      <c r="B99" s="146" t="s">
        <v>266</v>
      </c>
      <c r="C99" s="143"/>
    </row>
    <row r="100" spans="1:3" x14ac:dyDescent="0.25">
      <c r="A100" s="117" t="s">
        <v>267</v>
      </c>
      <c r="B100" s="145" t="s">
        <v>268</v>
      </c>
      <c r="C100" s="143">
        <v>5220000</v>
      </c>
    </row>
    <row r="101" spans="1:3" x14ac:dyDescent="0.25">
      <c r="A101" s="117" t="s">
        <v>269</v>
      </c>
      <c r="B101" s="145" t="s">
        <v>270</v>
      </c>
      <c r="C101" s="143"/>
    </row>
    <row r="102" spans="1:3" x14ac:dyDescent="0.25">
      <c r="A102" s="117" t="s">
        <v>271</v>
      </c>
      <c r="B102" s="146" t="s">
        <v>272</v>
      </c>
      <c r="C102" s="143"/>
    </row>
    <row r="103" spans="1:3" x14ac:dyDescent="0.25">
      <c r="A103" s="147" t="s">
        <v>273</v>
      </c>
      <c r="B103" s="148" t="s">
        <v>274</v>
      </c>
      <c r="C103" s="143"/>
    </row>
    <row r="104" spans="1:3" x14ac:dyDescent="0.25">
      <c r="A104" s="117" t="s">
        <v>275</v>
      </c>
      <c r="B104" s="148" t="s">
        <v>276</v>
      </c>
      <c r="C104" s="143"/>
    </row>
    <row r="105" spans="1:3" ht="16.5" thickBot="1" x14ac:dyDescent="0.3">
      <c r="A105" s="149" t="s">
        <v>277</v>
      </c>
      <c r="B105" s="150" t="s">
        <v>278</v>
      </c>
      <c r="C105" s="151">
        <v>2150000</v>
      </c>
    </row>
    <row r="106" spans="1:3" ht="16.5" thickBot="1" x14ac:dyDescent="0.3">
      <c r="A106" s="108" t="s">
        <v>13</v>
      </c>
      <c r="B106" s="152" t="s">
        <v>279</v>
      </c>
      <c r="C106" s="153">
        <f>SUM(C107,C109)</f>
        <v>269875579</v>
      </c>
    </row>
    <row r="107" spans="1:3" x14ac:dyDescent="0.25">
      <c r="A107" s="114" t="s">
        <v>120</v>
      </c>
      <c r="B107" s="141" t="s">
        <v>68</v>
      </c>
      <c r="C107" s="154">
        <v>25489330</v>
      </c>
    </row>
    <row r="108" spans="1:3" x14ac:dyDescent="0.25">
      <c r="A108" s="114" t="s">
        <v>122</v>
      </c>
      <c r="B108" s="155" t="s">
        <v>280</v>
      </c>
      <c r="C108" s="154">
        <v>11620107</v>
      </c>
    </row>
    <row r="109" spans="1:3" x14ac:dyDescent="0.25">
      <c r="A109" s="114" t="s">
        <v>124</v>
      </c>
      <c r="B109" s="155" t="s">
        <v>72</v>
      </c>
      <c r="C109" s="142">
        <v>244386249</v>
      </c>
    </row>
    <row r="110" spans="1:3" x14ac:dyDescent="0.25">
      <c r="A110" s="114" t="s">
        <v>126</v>
      </c>
      <c r="B110" s="155" t="s">
        <v>281</v>
      </c>
      <c r="C110" s="142">
        <v>215681395</v>
      </c>
    </row>
    <row r="111" spans="1:3" x14ac:dyDescent="0.25">
      <c r="A111" s="114" t="s">
        <v>128</v>
      </c>
      <c r="B111" s="121" t="s">
        <v>76</v>
      </c>
      <c r="C111" s="142"/>
    </row>
    <row r="112" spans="1:3" x14ac:dyDescent="0.25">
      <c r="A112" s="114" t="s">
        <v>130</v>
      </c>
      <c r="B112" s="118" t="s">
        <v>282</v>
      </c>
      <c r="C112" s="142"/>
    </row>
    <row r="113" spans="1:3" x14ac:dyDescent="0.25">
      <c r="A113" s="114" t="s">
        <v>283</v>
      </c>
      <c r="B113" s="156" t="s">
        <v>284</v>
      </c>
      <c r="C113" s="142"/>
    </row>
    <row r="114" spans="1:3" x14ac:dyDescent="0.25">
      <c r="A114" s="114" t="s">
        <v>285</v>
      </c>
      <c r="B114" s="146" t="s">
        <v>266</v>
      </c>
      <c r="C114" s="142"/>
    </row>
    <row r="115" spans="1:3" x14ac:dyDescent="0.25">
      <c r="A115" s="114" t="s">
        <v>286</v>
      </c>
      <c r="B115" s="146" t="s">
        <v>287</v>
      </c>
      <c r="C115" s="142"/>
    </row>
    <row r="116" spans="1:3" x14ac:dyDescent="0.25">
      <c r="A116" s="114" t="s">
        <v>288</v>
      </c>
      <c r="B116" s="146" t="s">
        <v>289</v>
      </c>
      <c r="C116" s="142"/>
    </row>
    <row r="117" spans="1:3" x14ac:dyDescent="0.25">
      <c r="A117" s="114" t="s">
        <v>290</v>
      </c>
      <c r="B117" s="146" t="s">
        <v>272</v>
      </c>
      <c r="C117" s="142"/>
    </row>
    <row r="118" spans="1:3" x14ac:dyDescent="0.25">
      <c r="A118" s="114" t="s">
        <v>291</v>
      </c>
      <c r="B118" s="146" t="s">
        <v>292</v>
      </c>
      <c r="C118" s="142"/>
    </row>
    <row r="119" spans="1:3" ht="16.5" thickBot="1" x14ac:dyDescent="0.3">
      <c r="A119" s="147" t="s">
        <v>293</v>
      </c>
      <c r="B119" s="146" t="s">
        <v>294</v>
      </c>
      <c r="C119" s="143"/>
    </row>
    <row r="120" spans="1:3" ht="16.5" thickBot="1" x14ac:dyDescent="0.3">
      <c r="A120" s="108" t="s">
        <v>7</v>
      </c>
      <c r="B120" s="157" t="s">
        <v>295</v>
      </c>
      <c r="C120" s="153">
        <f>SUM(C121:C122)</f>
        <v>176581</v>
      </c>
    </row>
    <row r="121" spans="1:3" x14ac:dyDescent="0.25">
      <c r="A121" s="114" t="s">
        <v>133</v>
      </c>
      <c r="B121" s="158" t="s">
        <v>296</v>
      </c>
      <c r="C121" s="154">
        <v>176581</v>
      </c>
    </row>
    <row r="122" spans="1:3" ht="16.5" thickBot="1" x14ac:dyDescent="0.3">
      <c r="A122" s="120" t="s">
        <v>135</v>
      </c>
      <c r="B122" s="155" t="s">
        <v>297</v>
      </c>
      <c r="C122" s="143"/>
    </row>
    <row r="123" spans="1:3" ht="16.5" thickBot="1" x14ac:dyDescent="0.3">
      <c r="A123" s="108" t="s">
        <v>8</v>
      </c>
      <c r="B123" s="157" t="s">
        <v>298</v>
      </c>
      <c r="C123" s="153">
        <f>SUM(C90,C106,C120)</f>
        <v>401762224</v>
      </c>
    </row>
    <row r="124" spans="1:3" ht="16.5" thickBot="1" x14ac:dyDescent="0.3">
      <c r="A124" s="108" t="s">
        <v>9</v>
      </c>
      <c r="B124" s="157" t="s">
        <v>299</v>
      </c>
      <c r="C124" s="153"/>
    </row>
    <row r="125" spans="1:3" x14ac:dyDescent="0.25">
      <c r="A125" s="114" t="s">
        <v>160</v>
      </c>
      <c r="B125" s="158" t="s">
        <v>300</v>
      </c>
      <c r="C125" s="142"/>
    </row>
    <row r="126" spans="1:3" x14ac:dyDescent="0.25">
      <c r="A126" s="114" t="s">
        <v>162</v>
      </c>
      <c r="B126" s="158" t="s">
        <v>301</v>
      </c>
      <c r="C126" s="142"/>
    </row>
    <row r="127" spans="1:3" ht="16.5" thickBot="1" x14ac:dyDescent="0.3">
      <c r="A127" s="147" t="s">
        <v>164</v>
      </c>
      <c r="B127" s="144" t="s">
        <v>302</v>
      </c>
      <c r="C127" s="142"/>
    </row>
    <row r="128" spans="1:3" ht="16.5" thickBot="1" x14ac:dyDescent="0.3">
      <c r="A128" s="108" t="s">
        <v>22</v>
      </c>
      <c r="B128" s="157" t="s">
        <v>303</v>
      </c>
      <c r="C128" s="153"/>
    </row>
    <row r="129" spans="1:9" x14ac:dyDescent="0.25">
      <c r="A129" s="114" t="s">
        <v>180</v>
      </c>
      <c r="B129" s="158" t="s">
        <v>304</v>
      </c>
      <c r="C129" s="142"/>
    </row>
    <row r="130" spans="1:9" x14ac:dyDescent="0.25">
      <c r="A130" s="114" t="s">
        <v>182</v>
      </c>
      <c r="B130" s="158" t="s">
        <v>305</v>
      </c>
      <c r="C130" s="142"/>
    </row>
    <row r="131" spans="1:9" x14ac:dyDescent="0.25">
      <c r="A131" s="114" t="s">
        <v>184</v>
      </c>
      <c r="B131" s="158" t="s">
        <v>306</v>
      </c>
      <c r="C131" s="142"/>
    </row>
    <row r="132" spans="1:9" ht="16.5" thickBot="1" x14ac:dyDescent="0.3">
      <c r="A132" s="147" t="s">
        <v>186</v>
      </c>
      <c r="B132" s="144" t="s">
        <v>307</v>
      </c>
      <c r="C132" s="142"/>
    </row>
    <row r="133" spans="1:9" ht="16.5" thickBot="1" x14ac:dyDescent="0.3">
      <c r="A133" s="108" t="s">
        <v>25</v>
      </c>
      <c r="B133" s="157" t="s">
        <v>308</v>
      </c>
      <c r="C133" s="159">
        <f>SUM(C134:C137)</f>
        <v>48594256</v>
      </c>
    </row>
    <row r="134" spans="1:9" x14ac:dyDescent="0.25">
      <c r="A134" s="114" t="s">
        <v>192</v>
      </c>
      <c r="B134" s="158" t="s">
        <v>309</v>
      </c>
      <c r="C134" s="142"/>
    </row>
    <row r="135" spans="1:9" x14ac:dyDescent="0.25">
      <c r="A135" s="114" t="s">
        <v>194</v>
      </c>
      <c r="B135" s="158" t="s">
        <v>310</v>
      </c>
      <c r="C135" s="142">
        <v>3018371</v>
      </c>
    </row>
    <row r="136" spans="1:9" x14ac:dyDescent="0.25">
      <c r="A136" s="114" t="s">
        <v>196</v>
      </c>
      <c r="B136" s="158" t="s">
        <v>311</v>
      </c>
      <c r="C136" s="142"/>
    </row>
    <row r="137" spans="1:9" ht="16.5" thickBot="1" x14ac:dyDescent="0.3">
      <c r="A137" s="147" t="s">
        <v>198</v>
      </c>
      <c r="B137" s="144" t="s">
        <v>312</v>
      </c>
      <c r="C137" s="142">
        <v>45575885</v>
      </c>
    </row>
    <row r="138" spans="1:9" ht="16.5" thickBot="1" x14ac:dyDescent="0.3">
      <c r="A138" s="108" t="s">
        <v>27</v>
      </c>
      <c r="B138" s="157" t="s">
        <v>313</v>
      </c>
      <c r="C138" s="160"/>
    </row>
    <row r="139" spans="1:9" x14ac:dyDescent="0.25">
      <c r="A139" s="114" t="s">
        <v>201</v>
      </c>
      <c r="B139" s="158" t="s">
        <v>314</v>
      </c>
      <c r="C139" s="142"/>
    </row>
    <row r="140" spans="1:9" x14ac:dyDescent="0.25">
      <c r="A140" s="114" t="s">
        <v>203</v>
      </c>
      <c r="B140" s="158" t="s">
        <v>315</v>
      </c>
      <c r="C140" s="142"/>
    </row>
    <row r="141" spans="1:9" x14ac:dyDescent="0.25">
      <c r="A141" s="114" t="s">
        <v>205</v>
      </c>
      <c r="B141" s="158" t="s">
        <v>316</v>
      </c>
      <c r="C141" s="142"/>
    </row>
    <row r="142" spans="1:9" ht="16.5" thickBot="1" x14ac:dyDescent="0.3">
      <c r="A142" s="114" t="s">
        <v>207</v>
      </c>
      <c r="B142" s="158" t="s">
        <v>317</v>
      </c>
      <c r="C142" s="142"/>
    </row>
    <row r="143" spans="1:9" ht="16.5" thickBot="1" x14ac:dyDescent="0.3">
      <c r="A143" s="108" t="s">
        <v>30</v>
      </c>
      <c r="B143" s="157" t="s">
        <v>318</v>
      </c>
      <c r="C143" s="161">
        <f>SUM(C124,C128,C133,C138)</f>
        <v>48594256</v>
      </c>
      <c r="F143" s="18"/>
      <c r="G143" s="19"/>
      <c r="H143" s="19"/>
      <c r="I143" s="19"/>
    </row>
    <row r="144" spans="1:9" s="15" customFormat="1" ht="16.5" thickBot="1" x14ac:dyDescent="0.25">
      <c r="A144" s="134" t="s">
        <v>33</v>
      </c>
      <c r="B144" s="135" t="s">
        <v>319</v>
      </c>
      <c r="C144" s="161">
        <f>SUM(C123,C143)</f>
        <v>450356480</v>
      </c>
    </row>
    <row r="145" spans="1:3" s="15" customFormat="1" ht="16.5" thickBot="1" x14ac:dyDescent="0.25">
      <c r="A145" s="20"/>
      <c r="B145" s="21"/>
      <c r="C145" s="22"/>
    </row>
    <row r="146" spans="1:3" ht="16.5" thickBot="1" x14ac:dyDescent="0.3">
      <c r="A146" s="276" t="s">
        <v>320</v>
      </c>
      <c r="B146" s="276"/>
      <c r="C146" s="25">
        <v>10</v>
      </c>
    </row>
    <row r="147" spans="1:3" ht="16.5" thickBot="1" x14ac:dyDescent="0.3">
      <c r="A147" s="276" t="s">
        <v>321</v>
      </c>
      <c r="B147" s="276"/>
      <c r="C147" s="25">
        <v>9</v>
      </c>
    </row>
    <row r="148" spans="1:3" x14ac:dyDescent="0.25">
      <c r="A148" s="26"/>
      <c r="B148" s="27"/>
      <c r="C148" s="27"/>
    </row>
    <row r="149" spans="1:3" x14ac:dyDescent="0.25">
      <c r="A149" s="271" t="s">
        <v>322</v>
      </c>
      <c r="B149" s="271"/>
      <c r="C149" s="271"/>
    </row>
    <row r="150" spans="1:3" ht="15" customHeight="1" thickBot="1" x14ac:dyDescent="0.3">
      <c r="A150" s="274"/>
      <c r="B150" s="274"/>
      <c r="C150" s="81" t="s">
        <v>2</v>
      </c>
    </row>
    <row r="151" spans="1:3" ht="19.5" customHeight="1" thickBot="1" x14ac:dyDescent="0.3">
      <c r="A151" s="162">
        <v>1</v>
      </c>
      <c r="B151" s="163" t="s">
        <v>323</v>
      </c>
      <c r="C151" s="164">
        <f>+C60-C123</f>
        <v>-213696431</v>
      </c>
    </row>
    <row r="152" spans="1:3" ht="25.5" customHeight="1" thickBot="1" x14ac:dyDescent="0.3">
      <c r="A152" s="162" t="s">
        <v>13</v>
      </c>
      <c r="B152" s="163" t="s">
        <v>324</v>
      </c>
      <c r="C152" s="164">
        <f>+C83-C143</f>
        <v>213696431</v>
      </c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39370078740157483" right="0.39370078740157483" top="0.78740157480314965" bottom="0.39370078740157483" header="0.43307086614173229" footer="0.31496062992125984"/>
  <pageSetup paperSize="9" scale="71" orientation="portrait" r:id="rId1"/>
  <headerFooter>
    <oddHeader>&amp;C&amp;"Times New Roman,Félkövér"Regöly Község Önkormányzata
2020. ÉVI KÖLTSÉGVETÉSÉNEK ÖSSZEVONT MÉRLEGE&amp;R&amp;"Times New Roman,Félkövér dőlt"7. sz. melléklet</oddHeader>
  </headerFooter>
  <rowBreaks count="2" manualBreakCount="2">
    <brk id="60" max="2" man="1"/>
    <brk id="85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2:I155"/>
  <sheetViews>
    <sheetView tabSelected="1" topLeftCell="A24" zoomScaleNormal="100" workbookViewId="0">
      <selection activeCell="H164" sqref="H164"/>
    </sheetView>
  </sheetViews>
  <sheetFormatPr defaultRowHeight="15" x14ac:dyDescent="0.25"/>
  <cols>
    <col min="1" max="1" width="7" style="29" bestFit="1" customWidth="1"/>
    <col min="2" max="2" width="70.42578125" style="32" customWidth="1"/>
    <col min="3" max="3" width="17.85546875" style="31" customWidth="1"/>
    <col min="4" max="5" width="17.85546875" style="32" customWidth="1"/>
    <col min="6" max="256" width="9.140625" style="32"/>
    <col min="257" max="257" width="7" style="32" bestFit="1" customWidth="1"/>
    <col min="258" max="258" width="70.42578125" style="32" customWidth="1"/>
    <col min="259" max="261" width="17.85546875" style="32" customWidth="1"/>
    <col min="262" max="512" width="9.140625" style="32"/>
    <col min="513" max="513" width="7" style="32" bestFit="1" customWidth="1"/>
    <col min="514" max="514" width="70.42578125" style="32" customWidth="1"/>
    <col min="515" max="517" width="17.85546875" style="32" customWidth="1"/>
    <col min="518" max="768" width="9.140625" style="32"/>
    <col min="769" max="769" width="7" style="32" bestFit="1" customWidth="1"/>
    <col min="770" max="770" width="70.42578125" style="32" customWidth="1"/>
    <col min="771" max="773" width="17.85546875" style="32" customWidth="1"/>
    <col min="774" max="1024" width="9.140625" style="32"/>
    <col min="1025" max="1025" width="7" style="32" bestFit="1" customWidth="1"/>
    <col min="1026" max="1026" width="70.42578125" style="32" customWidth="1"/>
    <col min="1027" max="1029" width="17.85546875" style="32" customWidth="1"/>
    <col min="1030" max="1280" width="9.140625" style="32"/>
    <col min="1281" max="1281" width="7" style="32" bestFit="1" customWidth="1"/>
    <col min="1282" max="1282" width="70.42578125" style="32" customWidth="1"/>
    <col min="1283" max="1285" width="17.85546875" style="32" customWidth="1"/>
    <col min="1286" max="1536" width="9.140625" style="32"/>
    <col min="1537" max="1537" width="7" style="32" bestFit="1" customWidth="1"/>
    <col min="1538" max="1538" width="70.42578125" style="32" customWidth="1"/>
    <col min="1539" max="1541" width="17.85546875" style="32" customWidth="1"/>
    <col min="1542" max="1792" width="9.140625" style="32"/>
    <col min="1793" max="1793" width="7" style="32" bestFit="1" customWidth="1"/>
    <col min="1794" max="1794" width="70.42578125" style="32" customWidth="1"/>
    <col min="1795" max="1797" width="17.85546875" style="32" customWidth="1"/>
    <col min="1798" max="2048" width="9.140625" style="32"/>
    <col min="2049" max="2049" width="7" style="32" bestFit="1" customWidth="1"/>
    <col min="2050" max="2050" width="70.42578125" style="32" customWidth="1"/>
    <col min="2051" max="2053" width="17.85546875" style="32" customWidth="1"/>
    <col min="2054" max="2304" width="9.140625" style="32"/>
    <col min="2305" max="2305" width="7" style="32" bestFit="1" customWidth="1"/>
    <col min="2306" max="2306" width="70.42578125" style="32" customWidth="1"/>
    <col min="2307" max="2309" width="17.85546875" style="32" customWidth="1"/>
    <col min="2310" max="2560" width="9.140625" style="32"/>
    <col min="2561" max="2561" width="7" style="32" bestFit="1" customWidth="1"/>
    <col min="2562" max="2562" width="70.42578125" style="32" customWidth="1"/>
    <col min="2563" max="2565" width="17.85546875" style="32" customWidth="1"/>
    <col min="2566" max="2816" width="9.140625" style="32"/>
    <col min="2817" max="2817" width="7" style="32" bestFit="1" customWidth="1"/>
    <col min="2818" max="2818" width="70.42578125" style="32" customWidth="1"/>
    <col min="2819" max="2821" width="17.85546875" style="32" customWidth="1"/>
    <col min="2822" max="3072" width="9.140625" style="32"/>
    <col min="3073" max="3073" width="7" style="32" bestFit="1" customWidth="1"/>
    <col min="3074" max="3074" width="70.42578125" style="32" customWidth="1"/>
    <col min="3075" max="3077" width="17.85546875" style="32" customWidth="1"/>
    <col min="3078" max="3328" width="9.140625" style="32"/>
    <col min="3329" max="3329" width="7" style="32" bestFit="1" customWidth="1"/>
    <col min="3330" max="3330" width="70.42578125" style="32" customWidth="1"/>
    <col min="3331" max="3333" width="17.85546875" style="32" customWidth="1"/>
    <col min="3334" max="3584" width="9.140625" style="32"/>
    <col min="3585" max="3585" width="7" style="32" bestFit="1" customWidth="1"/>
    <col min="3586" max="3586" width="70.42578125" style="32" customWidth="1"/>
    <col min="3587" max="3589" width="17.85546875" style="32" customWidth="1"/>
    <col min="3590" max="3840" width="9.140625" style="32"/>
    <col min="3841" max="3841" width="7" style="32" bestFit="1" customWidth="1"/>
    <col min="3842" max="3842" width="70.42578125" style="32" customWidth="1"/>
    <col min="3843" max="3845" width="17.85546875" style="32" customWidth="1"/>
    <col min="3846" max="4096" width="9.140625" style="32"/>
    <col min="4097" max="4097" width="7" style="32" bestFit="1" customWidth="1"/>
    <col min="4098" max="4098" width="70.42578125" style="32" customWidth="1"/>
    <col min="4099" max="4101" width="17.85546875" style="32" customWidth="1"/>
    <col min="4102" max="4352" width="9.140625" style="32"/>
    <col min="4353" max="4353" width="7" style="32" bestFit="1" customWidth="1"/>
    <col min="4354" max="4354" width="70.42578125" style="32" customWidth="1"/>
    <col min="4355" max="4357" width="17.85546875" style="32" customWidth="1"/>
    <col min="4358" max="4608" width="9.140625" style="32"/>
    <col min="4609" max="4609" width="7" style="32" bestFit="1" customWidth="1"/>
    <col min="4610" max="4610" width="70.42578125" style="32" customWidth="1"/>
    <col min="4611" max="4613" width="17.85546875" style="32" customWidth="1"/>
    <col min="4614" max="4864" width="9.140625" style="32"/>
    <col min="4865" max="4865" width="7" style="32" bestFit="1" customWidth="1"/>
    <col min="4866" max="4866" width="70.42578125" style="32" customWidth="1"/>
    <col min="4867" max="4869" width="17.85546875" style="32" customWidth="1"/>
    <col min="4870" max="5120" width="9.140625" style="32"/>
    <col min="5121" max="5121" width="7" style="32" bestFit="1" customWidth="1"/>
    <col min="5122" max="5122" width="70.42578125" style="32" customWidth="1"/>
    <col min="5123" max="5125" width="17.85546875" style="32" customWidth="1"/>
    <col min="5126" max="5376" width="9.140625" style="32"/>
    <col min="5377" max="5377" width="7" style="32" bestFit="1" customWidth="1"/>
    <col min="5378" max="5378" width="70.42578125" style="32" customWidth="1"/>
    <col min="5379" max="5381" width="17.85546875" style="32" customWidth="1"/>
    <col min="5382" max="5632" width="9.140625" style="32"/>
    <col min="5633" max="5633" width="7" style="32" bestFit="1" customWidth="1"/>
    <col min="5634" max="5634" width="70.42578125" style="32" customWidth="1"/>
    <col min="5635" max="5637" width="17.85546875" style="32" customWidth="1"/>
    <col min="5638" max="5888" width="9.140625" style="32"/>
    <col min="5889" max="5889" width="7" style="32" bestFit="1" customWidth="1"/>
    <col min="5890" max="5890" width="70.42578125" style="32" customWidth="1"/>
    <col min="5891" max="5893" width="17.85546875" style="32" customWidth="1"/>
    <col min="5894" max="6144" width="9.140625" style="32"/>
    <col min="6145" max="6145" width="7" style="32" bestFit="1" customWidth="1"/>
    <col min="6146" max="6146" width="70.42578125" style="32" customWidth="1"/>
    <col min="6147" max="6149" width="17.85546875" style="32" customWidth="1"/>
    <col min="6150" max="6400" width="9.140625" style="32"/>
    <col min="6401" max="6401" width="7" style="32" bestFit="1" customWidth="1"/>
    <col min="6402" max="6402" width="70.42578125" style="32" customWidth="1"/>
    <col min="6403" max="6405" width="17.85546875" style="32" customWidth="1"/>
    <col min="6406" max="6656" width="9.140625" style="32"/>
    <col min="6657" max="6657" width="7" style="32" bestFit="1" customWidth="1"/>
    <col min="6658" max="6658" width="70.42578125" style="32" customWidth="1"/>
    <col min="6659" max="6661" width="17.85546875" style="32" customWidth="1"/>
    <col min="6662" max="6912" width="9.140625" style="32"/>
    <col min="6913" max="6913" width="7" style="32" bestFit="1" customWidth="1"/>
    <col min="6914" max="6914" width="70.42578125" style="32" customWidth="1"/>
    <col min="6915" max="6917" width="17.85546875" style="32" customWidth="1"/>
    <col min="6918" max="7168" width="9.140625" style="32"/>
    <col min="7169" max="7169" width="7" style="32" bestFit="1" customWidth="1"/>
    <col min="7170" max="7170" width="70.42578125" style="32" customWidth="1"/>
    <col min="7171" max="7173" width="17.85546875" style="32" customWidth="1"/>
    <col min="7174" max="7424" width="9.140625" style="32"/>
    <col min="7425" max="7425" width="7" style="32" bestFit="1" customWidth="1"/>
    <col min="7426" max="7426" width="70.42578125" style="32" customWidth="1"/>
    <col min="7427" max="7429" width="17.85546875" style="32" customWidth="1"/>
    <col min="7430" max="7680" width="9.140625" style="32"/>
    <col min="7681" max="7681" width="7" style="32" bestFit="1" customWidth="1"/>
    <col min="7682" max="7682" width="70.42578125" style="32" customWidth="1"/>
    <col min="7683" max="7685" width="17.85546875" style="32" customWidth="1"/>
    <col min="7686" max="7936" width="9.140625" style="32"/>
    <col min="7937" max="7937" width="7" style="32" bestFit="1" customWidth="1"/>
    <col min="7938" max="7938" width="70.42578125" style="32" customWidth="1"/>
    <col min="7939" max="7941" width="17.85546875" style="32" customWidth="1"/>
    <col min="7942" max="8192" width="9.140625" style="32"/>
    <col min="8193" max="8193" width="7" style="32" bestFit="1" customWidth="1"/>
    <col min="8194" max="8194" width="70.42578125" style="32" customWidth="1"/>
    <col min="8195" max="8197" width="17.85546875" style="32" customWidth="1"/>
    <col min="8198" max="8448" width="9.140625" style="32"/>
    <col min="8449" max="8449" width="7" style="32" bestFit="1" customWidth="1"/>
    <col min="8450" max="8450" width="70.42578125" style="32" customWidth="1"/>
    <col min="8451" max="8453" width="17.85546875" style="32" customWidth="1"/>
    <col min="8454" max="8704" width="9.140625" style="32"/>
    <col min="8705" max="8705" width="7" style="32" bestFit="1" customWidth="1"/>
    <col min="8706" max="8706" width="70.42578125" style="32" customWidth="1"/>
    <col min="8707" max="8709" width="17.85546875" style="32" customWidth="1"/>
    <col min="8710" max="8960" width="9.140625" style="32"/>
    <col min="8961" max="8961" width="7" style="32" bestFit="1" customWidth="1"/>
    <col min="8962" max="8962" width="70.42578125" style="32" customWidth="1"/>
    <col min="8963" max="8965" width="17.85546875" style="32" customWidth="1"/>
    <col min="8966" max="9216" width="9.140625" style="32"/>
    <col min="9217" max="9217" width="7" style="32" bestFit="1" customWidth="1"/>
    <col min="9218" max="9218" width="70.42578125" style="32" customWidth="1"/>
    <col min="9219" max="9221" width="17.85546875" style="32" customWidth="1"/>
    <col min="9222" max="9472" width="9.140625" style="32"/>
    <col min="9473" max="9473" width="7" style="32" bestFit="1" customWidth="1"/>
    <col min="9474" max="9474" width="70.42578125" style="32" customWidth="1"/>
    <col min="9475" max="9477" width="17.85546875" style="32" customWidth="1"/>
    <col min="9478" max="9728" width="9.140625" style="32"/>
    <col min="9729" max="9729" width="7" style="32" bestFit="1" customWidth="1"/>
    <col min="9730" max="9730" width="70.42578125" style="32" customWidth="1"/>
    <col min="9731" max="9733" width="17.85546875" style="32" customWidth="1"/>
    <col min="9734" max="9984" width="9.140625" style="32"/>
    <col min="9985" max="9985" width="7" style="32" bestFit="1" customWidth="1"/>
    <col min="9986" max="9986" width="70.42578125" style="32" customWidth="1"/>
    <col min="9987" max="9989" width="17.85546875" style="32" customWidth="1"/>
    <col min="9990" max="10240" width="9.140625" style="32"/>
    <col min="10241" max="10241" width="7" style="32" bestFit="1" customWidth="1"/>
    <col min="10242" max="10242" width="70.42578125" style="32" customWidth="1"/>
    <col min="10243" max="10245" width="17.85546875" style="32" customWidth="1"/>
    <col min="10246" max="10496" width="9.140625" style="32"/>
    <col min="10497" max="10497" width="7" style="32" bestFit="1" customWidth="1"/>
    <col min="10498" max="10498" width="70.42578125" style="32" customWidth="1"/>
    <col min="10499" max="10501" width="17.85546875" style="32" customWidth="1"/>
    <col min="10502" max="10752" width="9.140625" style="32"/>
    <col min="10753" max="10753" width="7" style="32" bestFit="1" customWidth="1"/>
    <col min="10754" max="10754" width="70.42578125" style="32" customWidth="1"/>
    <col min="10755" max="10757" width="17.85546875" style="32" customWidth="1"/>
    <col min="10758" max="11008" width="9.140625" style="32"/>
    <col min="11009" max="11009" width="7" style="32" bestFit="1" customWidth="1"/>
    <col min="11010" max="11010" width="70.42578125" style="32" customWidth="1"/>
    <col min="11011" max="11013" width="17.85546875" style="32" customWidth="1"/>
    <col min="11014" max="11264" width="9.140625" style="32"/>
    <col min="11265" max="11265" width="7" style="32" bestFit="1" customWidth="1"/>
    <col min="11266" max="11266" width="70.42578125" style="32" customWidth="1"/>
    <col min="11267" max="11269" width="17.85546875" style="32" customWidth="1"/>
    <col min="11270" max="11520" width="9.140625" style="32"/>
    <col min="11521" max="11521" width="7" style="32" bestFit="1" customWidth="1"/>
    <col min="11522" max="11522" width="70.42578125" style="32" customWidth="1"/>
    <col min="11523" max="11525" width="17.85546875" style="32" customWidth="1"/>
    <col min="11526" max="11776" width="9.140625" style="32"/>
    <col min="11777" max="11777" width="7" style="32" bestFit="1" customWidth="1"/>
    <col min="11778" max="11778" width="70.42578125" style="32" customWidth="1"/>
    <col min="11779" max="11781" width="17.85546875" style="32" customWidth="1"/>
    <col min="11782" max="12032" width="9.140625" style="32"/>
    <col min="12033" max="12033" width="7" style="32" bestFit="1" customWidth="1"/>
    <col min="12034" max="12034" width="70.42578125" style="32" customWidth="1"/>
    <col min="12035" max="12037" width="17.85546875" style="32" customWidth="1"/>
    <col min="12038" max="12288" width="9.140625" style="32"/>
    <col min="12289" max="12289" width="7" style="32" bestFit="1" customWidth="1"/>
    <col min="12290" max="12290" width="70.42578125" style="32" customWidth="1"/>
    <col min="12291" max="12293" width="17.85546875" style="32" customWidth="1"/>
    <col min="12294" max="12544" width="9.140625" style="32"/>
    <col min="12545" max="12545" width="7" style="32" bestFit="1" customWidth="1"/>
    <col min="12546" max="12546" width="70.42578125" style="32" customWidth="1"/>
    <col min="12547" max="12549" width="17.85546875" style="32" customWidth="1"/>
    <col min="12550" max="12800" width="9.140625" style="32"/>
    <col min="12801" max="12801" width="7" style="32" bestFit="1" customWidth="1"/>
    <col min="12802" max="12802" width="70.42578125" style="32" customWidth="1"/>
    <col min="12803" max="12805" width="17.85546875" style="32" customWidth="1"/>
    <col min="12806" max="13056" width="9.140625" style="32"/>
    <col min="13057" max="13057" width="7" style="32" bestFit="1" customWidth="1"/>
    <col min="13058" max="13058" width="70.42578125" style="32" customWidth="1"/>
    <col min="13059" max="13061" width="17.85546875" style="32" customWidth="1"/>
    <col min="13062" max="13312" width="9.140625" style="32"/>
    <col min="13313" max="13313" width="7" style="32" bestFit="1" customWidth="1"/>
    <col min="13314" max="13314" width="70.42578125" style="32" customWidth="1"/>
    <col min="13315" max="13317" width="17.85546875" style="32" customWidth="1"/>
    <col min="13318" max="13568" width="9.140625" style="32"/>
    <col min="13569" max="13569" width="7" style="32" bestFit="1" customWidth="1"/>
    <col min="13570" max="13570" width="70.42578125" style="32" customWidth="1"/>
    <col min="13571" max="13573" width="17.85546875" style="32" customWidth="1"/>
    <col min="13574" max="13824" width="9.140625" style="32"/>
    <col min="13825" max="13825" width="7" style="32" bestFit="1" customWidth="1"/>
    <col min="13826" max="13826" width="70.42578125" style="32" customWidth="1"/>
    <col min="13827" max="13829" width="17.85546875" style="32" customWidth="1"/>
    <col min="13830" max="14080" width="9.140625" style="32"/>
    <col min="14081" max="14081" width="7" style="32" bestFit="1" customWidth="1"/>
    <col min="14082" max="14082" width="70.42578125" style="32" customWidth="1"/>
    <col min="14083" max="14085" width="17.85546875" style="32" customWidth="1"/>
    <col min="14086" max="14336" width="9.140625" style="32"/>
    <col min="14337" max="14337" width="7" style="32" bestFit="1" customWidth="1"/>
    <col min="14338" max="14338" width="70.42578125" style="32" customWidth="1"/>
    <col min="14339" max="14341" width="17.85546875" style="32" customWidth="1"/>
    <col min="14342" max="14592" width="9.140625" style="32"/>
    <col min="14593" max="14593" width="7" style="32" bestFit="1" customWidth="1"/>
    <col min="14594" max="14594" width="70.42578125" style="32" customWidth="1"/>
    <col min="14595" max="14597" width="17.85546875" style="32" customWidth="1"/>
    <col min="14598" max="14848" width="9.140625" style="32"/>
    <col min="14849" max="14849" width="7" style="32" bestFit="1" customWidth="1"/>
    <col min="14850" max="14850" width="70.42578125" style="32" customWidth="1"/>
    <col min="14851" max="14853" width="17.85546875" style="32" customWidth="1"/>
    <col min="14854" max="15104" width="9.140625" style="32"/>
    <col min="15105" max="15105" width="7" style="32" bestFit="1" customWidth="1"/>
    <col min="15106" max="15106" width="70.42578125" style="32" customWidth="1"/>
    <col min="15107" max="15109" width="17.85546875" style="32" customWidth="1"/>
    <col min="15110" max="15360" width="9.140625" style="32"/>
    <col min="15361" max="15361" width="7" style="32" bestFit="1" customWidth="1"/>
    <col min="15362" max="15362" width="70.42578125" style="32" customWidth="1"/>
    <col min="15363" max="15365" width="17.85546875" style="32" customWidth="1"/>
    <col min="15366" max="15616" width="9.140625" style="32"/>
    <col min="15617" max="15617" width="7" style="32" bestFit="1" customWidth="1"/>
    <col min="15618" max="15618" width="70.42578125" style="32" customWidth="1"/>
    <col min="15619" max="15621" width="17.85546875" style="32" customWidth="1"/>
    <col min="15622" max="15872" width="9.140625" style="32"/>
    <col min="15873" max="15873" width="7" style="32" bestFit="1" customWidth="1"/>
    <col min="15874" max="15874" width="70.42578125" style="32" customWidth="1"/>
    <col min="15875" max="15877" width="17.85546875" style="32" customWidth="1"/>
    <col min="15878" max="16128" width="9.140625" style="32"/>
    <col min="16129" max="16129" width="7" style="32" bestFit="1" customWidth="1"/>
    <col min="16130" max="16130" width="70.42578125" style="32" customWidth="1"/>
    <col min="16131" max="16133" width="17.85546875" style="32" customWidth="1"/>
    <col min="16134" max="16384" width="9.140625" style="32"/>
  </cols>
  <sheetData>
    <row r="2" spans="1:5" s="34" customFormat="1" ht="57" customHeight="1" x14ac:dyDescent="0.25">
      <c r="A2" s="279" t="s">
        <v>326</v>
      </c>
      <c r="B2" s="279"/>
      <c r="C2" s="33" t="s">
        <v>327</v>
      </c>
      <c r="D2" s="33" t="s">
        <v>328</v>
      </c>
      <c r="E2" s="33" t="s">
        <v>329</v>
      </c>
    </row>
    <row r="3" spans="1:5" s="34" customFormat="1" x14ac:dyDescent="0.25">
      <c r="A3" s="35"/>
      <c r="C3" s="33"/>
      <c r="D3" s="33"/>
      <c r="E3" s="33"/>
    </row>
    <row r="4" spans="1:5" s="34" customFormat="1" x14ac:dyDescent="0.25">
      <c r="A4" s="35"/>
      <c r="B4" s="33" t="s">
        <v>104</v>
      </c>
      <c r="C4" s="33"/>
      <c r="D4" s="33"/>
      <c r="E4" s="33"/>
    </row>
    <row r="5" spans="1:5" ht="15.95" customHeight="1" thickBot="1" x14ac:dyDescent="0.3">
      <c r="A5" s="278"/>
      <c r="B5" s="278"/>
      <c r="C5" s="36"/>
      <c r="D5" s="36"/>
      <c r="E5" s="36" t="s">
        <v>2</v>
      </c>
    </row>
    <row r="6" spans="1:5" ht="29.25" thickBot="1" x14ac:dyDescent="0.3">
      <c r="A6" s="165" t="s">
        <v>330</v>
      </c>
      <c r="B6" s="37" t="s">
        <v>331</v>
      </c>
      <c r="C6" s="37" t="s">
        <v>362</v>
      </c>
      <c r="D6" s="37" t="s">
        <v>362</v>
      </c>
      <c r="E6" s="37" t="s">
        <v>362</v>
      </c>
    </row>
    <row r="7" spans="1:5" s="39" customFormat="1" ht="15.75" thickBot="1" x14ac:dyDescent="0.3">
      <c r="A7" s="166">
        <v>1</v>
      </c>
      <c r="B7" s="38">
        <v>2</v>
      </c>
      <c r="C7" s="38">
        <v>3</v>
      </c>
      <c r="D7" s="38">
        <v>4</v>
      </c>
      <c r="E7" s="38">
        <v>5</v>
      </c>
    </row>
    <row r="8" spans="1:5" ht="15.75" thickBot="1" x14ac:dyDescent="0.3">
      <c r="A8" s="165" t="s">
        <v>10</v>
      </c>
      <c r="B8" s="167" t="s">
        <v>106</v>
      </c>
      <c r="C8" s="40">
        <f>SUM(C9:C14)</f>
        <v>69922392</v>
      </c>
      <c r="D8" s="40">
        <f>SUM(D9:D14)</f>
        <v>5536896</v>
      </c>
      <c r="E8" s="40">
        <f>SUM(E9:E14)</f>
        <v>0</v>
      </c>
    </row>
    <row r="9" spans="1:5" x14ac:dyDescent="0.25">
      <c r="A9" s="168" t="s">
        <v>107</v>
      </c>
      <c r="B9" s="169" t="s">
        <v>108</v>
      </c>
      <c r="C9" s="41">
        <v>61825832</v>
      </c>
      <c r="D9" s="41">
        <v>1286896</v>
      </c>
      <c r="E9" s="41"/>
    </row>
    <row r="10" spans="1:5" x14ac:dyDescent="0.25">
      <c r="A10" s="170" t="s">
        <v>109</v>
      </c>
      <c r="B10" s="171" t="s">
        <v>110</v>
      </c>
      <c r="C10" s="42"/>
      <c r="D10" s="42"/>
      <c r="E10" s="42"/>
    </row>
    <row r="11" spans="1:5" x14ac:dyDescent="0.25">
      <c r="A11" s="170" t="s">
        <v>111</v>
      </c>
      <c r="B11" s="171" t="s">
        <v>112</v>
      </c>
      <c r="C11" s="42">
        <v>6296560</v>
      </c>
      <c r="D11" s="42">
        <v>4250000</v>
      </c>
      <c r="E11" s="42"/>
    </row>
    <row r="12" spans="1:5" x14ac:dyDescent="0.25">
      <c r="A12" s="170" t="s">
        <v>113</v>
      </c>
      <c r="B12" s="171" t="s">
        <v>114</v>
      </c>
      <c r="C12" s="42">
        <v>1800000</v>
      </c>
      <c r="D12" s="42"/>
      <c r="E12" s="42"/>
    </row>
    <row r="13" spans="1:5" x14ac:dyDescent="0.25">
      <c r="A13" s="170" t="s">
        <v>115</v>
      </c>
      <c r="B13" s="171" t="s">
        <v>116</v>
      </c>
      <c r="C13" s="42"/>
      <c r="D13" s="42"/>
      <c r="E13" s="42"/>
    </row>
    <row r="14" spans="1:5" ht="15.75" thickBot="1" x14ac:dyDescent="0.3">
      <c r="A14" s="172" t="s">
        <v>117</v>
      </c>
      <c r="B14" s="173" t="s">
        <v>118</v>
      </c>
      <c r="C14" s="42"/>
      <c r="D14" s="42"/>
      <c r="E14" s="42"/>
    </row>
    <row r="15" spans="1:5" ht="15.75" thickBot="1" x14ac:dyDescent="0.3">
      <c r="A15" s="165" t="s">
        <v>13</v>
      </c>
      <c r="B15" s="174" t="s">
        <v>119</v>
      </c>
      <c r="C15" s="40">
        <f>SUM(C16:C20)</f>
        <v>32976260</v>
      </c>
      <c r="D15" s="40">
        <f>SUM(D16:D20)</f>
        <v>0</v>
      </c>
      <c r="E15" s="40">
        <f>SUM(E16:E20)</f>
        <v>0</v>
      </c>
    </row>
    <row r="16" spans="1:5" x14ac:dyDescent="0.25">
      <c r="A16" s="168" t="s">
        <v>120</v>
      </c>
      <c r="B16" s="169" t="s">
        <v>121</v>
      </c>
      <c r="C16" s="41"/>
      <c r="D16" s="41"/>
      <c r="E16" s="41"/>
    </row>
    <row r="17" spans="1:5" x14ac:dyDescent="0.25">
      <c r="A17" s="170" t="s">
        <v>122</v>
      </c>
      <c r="B17" s="171" t="s">
        <v>123</v>
      </c>
      <c r="C17" s="42"/>
      <c r="D17" s="42"/>
      <c r="E17" s="42"/>
    </row>
    <row r="18" spans="1:5" x14ac:dyDescent="0.25">
      <c r="A18" s="170" t="s">
        <v>124</v>
      </c>
      <c r="B18" s="171" t="s">
        <v>125</v>
      </c>
      <c r="C18" s="42"/>
      <c r="D18" s="42"/>
      <c r="E18" s="42"/>
    </row>
    <row r="19" spans="1:5" x14ac:dyDescent="0.25">
      <c r="A19" s="170" t="s">
        <v>126</v>
      </c>
      <c r="B19" s="171" t="s">
        <v>127</v>
      </c>
      <c r="C19" s="42"/>
      <c r="D19" s="42"/>
      <c r="E19" s="42"/>
    </row>
    <row r="20" spans="1:5" x14ac:dyDescent="0.25">
      <c r="A20" s="170" t="s">
        <v>128</v>
      </c>
      <c r="B20" s="171" t="s">
        <v>129</v>
      </c>
      <c r="C20" s="42">
        <v>32976260</v>
      </c>
      <c r="D20" s="42"/>
      <c r="E20" s="42"/>
    </row>
    <row r="21" spans="1:5" ht="15.75" thickBot="1" x14ac:dyDescent="0.3">
      <c r="A21" s="172" t="s">
        <v>130</v>
      </c>
      <c r="B21" s="173" t="s">
        <v>131</v>
      </c>
      <c r="C21" s="43"/>
      <c r="D21" s="43"/>
      <c r="E21" s="43"/>
    </row>
    <row r="22" spans="1:5" ht="15.75" thickBot="1" x14ac:dyDescent="0.3">
      <c r="A22" s="165" t="s">
        <v>7</v>
      </c>
      <c r="B22" s="167" t="s">
        <v>132</v>
      </c>
      <c r="C22" s="40">
        <f>SUM(C23:C27)</f>
        <v>50700245</v>
      </c>
      <c r="D22" s="40">
        <f>SUM(D23:D27)</f>
        <v>0</v>
      </c>
      <c r="E22" s="40">
        <f>SUM(E23:E27)</f>
        <v>0</v>
      </c>
    </row>
    <row r="23" spans="1:5" x14ac:dyDescent="0.25">
      <c r="A23" s="168" t="s">
        <v>133</v>
      </c>
      <c r="B23" s="169" t="s">
        <v>134</v>
      </c>
      <c r="C23" s="41"/>
      <c r="D23" s="41"/>
      <c r="E23" s="41"/>
    </row>
    <row r="24" spans="1:5" x14ac:dyDescent="0.25">
      <c r="A24" s="170" t="s">
        <v>135</v>
      </c>
      <c r="B24" s="171" t="s">
        <v>136</v>
      </c>
      <c r="C24" s="42"/>
      <c r="D24" s="42"/>
      <c r="E24" s="42"/>
    </row>
    <row r="25" spans="1:5" x14ac:dyDescent="0.25">
      <c r="A25" s="170" t="s">
        <v>137</v>
      </c>
      <c r="B25" s="171" t="s">
        <v>138</v>
      </c>
      <c r="C25" s="42">
        <v>154000</v>
      </c>
      <c r="D25" s="42"/>
      <c r="E25" s="42"/>
    </row>
    <row r="26" spans="1:5" x14ac:dyDescent="0.25">
      <c r="A26" s="170" t="s">
        <v>139</v>
      </c>
      <c r="B26" s="171" t="s">
        <v>140</v>
      </c>
      <c r="C26" s="42"/>
      <c r="D26" s="42"/>
      <c r="E26" s="42"/>
    </row>
    <row r="27" spans="1:5" x14ac:dyDescent="0.25">
      <c r="A27" s="170" t="s">
        <v>141</v>
      </c>
      <c r="B27" s="171" t="s">
        <v>142</v>
      </c>
      <c r="C27" s="42">
        <v>50546245</v>
      </c>
      <c r="D27" s="42"/>
      <c r="E27" s="42"/>
    </row>
    <row r="28" spans="1:5" ht="15.75" thickBot="1" x14ac:dyDescent="0.3">
      <c r="A28" s="172" t="s">
        <v>143</v>
      </c>
      <c r="B28" s="173" t="s">
        <v>144</v>
      </c>
      <c r="C28" s="43">
        <v>50546254</v>
      </c>
      <c r="D28" s="43"/>
      <c r="E28" s="43"/>
    </row>
    <row r="29" spans="1:5" ht="15.75" thickBot="1" x14ac:dyDescent="0.3">
      <c r="A29" s="165" t="s">
        <v>145</v>
      </c>
      <c r="B29" s="167" t="s">
        <v>146</v>
      </c>
      <c r="C29" s="40">
        <f>SUM(C30,C33,C34,C35)</f>
        <v>19930000</v>
      </c>
      <c r="D29" s="40">
        <f>SUM(D30,D33,D34,D35)</f>
        <v>0</v>
      </c>
      <c r="E29" s="40">
        <f>SUM(E30,E33,E34,E35)</f>
        <v>0</v>
      </c>
    </row>
    <row r="30" spans="1:5" x14ac:dyDescent="0.25">
      <c r="A30" s="168" t="s">
        <v>147</v>
      </c>
      <c r="B30" s="169" t="s">
        <v>148</v>
      </c>
      <c r="C30" s="44">
        <v>17000000</v>
      </c>
      <c r="D30" s="44"/>
      <c r="E30" s="44"/>
    </row>
    <row r="31" spans="1:5" x14ac:dyDescent="0.25">
      <c r="A31" s="170" t="s">
        <v>149</v>
      </c>
      <c r="B31" s="171" t="s">
        <v>150</v>
      </c>
      <c r="C31" s="42"/>
      <c r="D31" s="42"/>
      <c r="E31" s="42"/>
    </row>
    <row r="32" spans="1:5" x14ac:dyDescent="0.25">
      <c r="A32" s="170" t="s">
        <v>151</v>
      </c>
      <c r="B32" s="171" t="s">
        <v>152</v>
      </c>
      <c r="C32" s="42">
        <v>17000000</v>
      </c>
      <c r="D32" s="42"/>
      <c r="E32" s="42"/>
    </row>
    <row r="33" spans="1:5" x14ac:dyDescent="0.25">
      <c r="A33" s="170" t="s">
        <v>153</v>
      </c>
      <c r="B33" s="171" t="s">
        <v>154</v>
      </c>
      <c r="C33" s="42">
        <v>2700000</v>
      </c>
      <c r="D33" s="42"/>
      <c r="E33" s="42"/>
    </row>
    <row r="34" spans="1:5" x14ac:dyDescent="0.25">
      <c r="A34" s="170" t="s">
        <v>155</v>
      </c>
      <c r="B34" s="171" t="s">
        <v>156</v>
      </c>
      <c r="C34" s="42"/>
      <c r="D34" s="42"/>
      <c r="E34" s="42"/>
    </row>
    <row r="35" spans="1:5" ht="15.75" thickBot="1" x14ac:dyDescent="0.3">
      <c r="A35" s="172" t="s">
        <v>157</v>
      </c>
      <c r="B35" s="173" t="s">
        <v>158</v>
      </c>
      <c r="C35" s="43">
        <v>230000</v>
      </c>
      <c r="D35" s="43"/>
      <c r="E35" s="43"/>
    </row>
    <row r="36" spans="1:5" ht="15.75" thickBot="1" x14ac:dyDescent="0.3">
      <c r="A36" s="165" t="s">
        <v>9</v>
      </c>
      <c r="B36" s="167" t="s">
        <v>159</v>
      </c>
      <c r="C36" s="40">
        <f>SUM(C37:C46)</f>
        <v>8500000</v>
      </c>
      <c r="D36" s="40">
        <f>SUM(D37:D46)</f>
        <v>500000</v>
      </c>
      <c r="E36" s="40">
        <f>SUM(E37:E46)</f>
        <v>0</v>
      </c>
    </row>
    <row r="37" spans="1:5" x14ac:dyDescent="0.25">
      <c r="A37" s="168" t="s">
        <v>160</v>
      </c>
      <c r="B37" s="169" t="s">
        <v>161</v>
      </c>
      <c r="C37" s="41"/>
      <c r="D37" s="41"/>
      <c r="E37" s="41"/>
    </row>
    <row r="38" spans="1:5" x14ac:dyDescent="0.25">
      <c r="A38" s="170" t="s">
        <v>162</v>
      </c>
      <c r="B38" s="171" t="s">
        <v>163</v>
      </c>
      <c r="C38" s="42">
        <v>3600000</v>
      </c>
      <c r="D38" s="42">
        <v>500000</v>
      </c>
      <c r="E38" s="42"/>
    </row>
    <row r="39" spans="1:5" x14ac:dyDescent="0.25">
      <c r="A39" s="170" t="s">
        <v>164</v>
      </c>
      <c r="B39" s="171" t="s">
        <v>165</v>
      </c>
      <c r="C39" s="42">
        <v>3600000</v>
      </c>
      <c r="D39" s="42"/>
      <c r="E39" s="42"/>
    </row>
    <row r="40" spans="1:5" x14ac:dyDescent="0.25">
      <c r="A40" s="170" t="s">
        <v>166</v>
      </c>
      <c r="B40" s="171" t="s">
        <v>167</v>
      </c>
      <c r="C40" s="42"/>
      <c r="D40" s="42"/>
      <c r="E40" s="42"/>
    </row>
    <row r="41" spans="1:5" x14ac:dyDescent="0.25">
      <c r="A41" s="170" t="s">
        <v>168</v>
      </c>
      <c r="B41" s="171" t="s">
        <v>169</v>
      </c>
      <c r="C41" s="42"/>
      <c r="D41" s="42"/>
      <c r="E41" s="42"/>
    </row>
    <row r="42" spans="1:5" x14ac:dyDescent="0.25">
      <c r="A42" s="170" t="s">
        <v>170</v>
      </c>
      <c r="B42" s="171" t="s">
        <v>171</v>
      </c>
      <c r="C42" s="42">
        <v>1300000</v>
      </c>
      <c r="D42" s="42"/>
      <c r="E42" s="42"/>
    </row>
    <row r="43" spans="1:5" x14ac:dyDescent="0.25">
      <c r="A43" s="170" t="s">
        <v>172</v>
      </c>
      <c r="B43" s="171" t="s">
        <v>173</v>
      </c>
      <c r="C43" s="42"/>
      <c r="D43" s="42"/>
      <c r="E43" s="42"/>
    </row>
    <row r="44" spans="1:5" x14ac:dyDescent="0.25">
      <c r="A44" s="170" t="s">
        <v>174</v>
      </c>
      <c r="B44" s="171" t="s">
        <v>175</v>
      </c>
      <c r="C44" s="42"/>
      <c r="D44" s="42"/>
      <c r="E44" s="42"/>
    </row>
    <row r="45" spans="1:5" x14ac:dyDescent="0.25">
      <c r="A45" s="170" t="s">
        <v>176</v>
      </c>
      <c r="B45" s="171" t="s">
        <v>177</v>
      </c>
      <c r="C45" s="42"/>
      <c r="D45" s="42"/>
      <c r="E45" s="42"/>
    </row>
    <row r="46" spans="1:5" ht="15.75" thickBot="1" x14ac:dyDescent="0.3">
      <c r="A46" s="172" t="s">
        <v>178</v>
      </c>
      <c r="B46" s="173" t="s">
        <v>26</v>
      </c>
      <c r="C46" s="43"/>
      <c r="D46" s="43"/>
      <c r="E46" s="43"/>
    </row>
    <row r="47" spans="1:5" ht="15.75" thickBot="1" x14ac:dyDescent="0.3">
      <c r="A47" s="165" t="s">
        <v>22</v>
      </c>
      <c r="B47" s="167" t="s">
        <v>179</v>
      </c>
      <c r="C47" s="40">
        <f>SUM(C48:C52)</f>
        <v>0</v>
      </c>
      <c r="D47" s="40">
        <f>SUM(D48:D52)</f>
        <v>0</v>
      </c>
      <c r="E47" s="40">
        <f>SUM(E48:E52)</f>
        <v>0</v>
      </c>
    </row>
    <row r="48" spans="1:5" x14ac:dyDescent="0.25">
      <c r="A48" s="168" t="s">
        <v>180</v>
      </c>
      <c r="B48" s="169" t="s">
        <v>181</v>
      </c>
      <c r="C48" s="41"/>
      <c r="D48" s="41"/>
      <c r="E48" s="41"/>
    </row>
    <row r="49" spans="1:5" x14ac:dyDescent="0.25">
      <c r="A49" s="170" t="s">
        <v>182</v>
      </c>
      <c r="B49" s="171" t="s">
        <v>183</v>
      </c>
      <c r="C49" s="42"/>
      <c r="D49" s="42"/>
      <c r="E49" s="42"/>
    </row>
    <row r="50" spans="1:5" x14ac:dyDescent="0.25">
      <c r="A50" s="170" t="s">
        <v>184</v>
      </c>
      <c r="B50" s="171" t="s">
        <v>185</v>
      </c>
      <c r="C50" s="42"/>
      <c r="D50" s="42"/>
      <c r="E50" s="42"/>
    </row>
    <row r="51" spans="1:5" x14ac:dyDescent="0.25">
      <c r="A51" s="170" t="s">
        <v>186</v>
      </c>
      <c r="B51" s="171" t="s">
        <v>187</v>
      </c>
      <c r="C51" s="42"/>
      <c r="D51" s="42"/>
      <c r="E51" s="42"/>
    </row>
    <row r="52" spans="1:5" ht="15.75" thickBot="1" x14ac:dyDescent="0.3">
      <c r="A52" s="175" t="s">
        <v>188</v>
      </c>
      <c r="B52" s="176" t="s">
        <v>189</v>
      </c>
      <c r="C52" s="45"/>
      <c r="D52" s="45"/>
      <c r="E52" s="45"/>
    </row>
    <row r="53" spans="1:5" ht="15.75" thickBot="1" x14ac:dyDescent="0.3">
      <c r="A53" s="165" t="s">
        <v>190</v>
      </c>
      <c r="B53" s="167" t="s">
        <v>191</v>
      </c>
      <c r="C53" s="40">
        <f>SUM(C54:C56)</f>
        <v>0</v>
      </c>
      <c r="D53" s="40">
        <f>SUM(D54:D56)</f>
        <v>0</v>
      </c>
      <c r="E53" s="40">
        <f>SUM(E54:E56)</f>
        <v>0</v>
      </c>
    </row>
    <row r="54" spans="1:5" x14ac:dyDescent="0.25">
      <c r="A54" s="168" t="s">
        <v>192</v>
      </c>
      <c r="B54" s="169" t="s">
        <v>193</v>
      </c>
      <c r="C54" s="41"/>
      <c r="D54" s="41"/>
      <c r="E54" s="41"/>
    </row>
    <row r="55" spans="1:5" x14ac:dyDescent="0.25">
      <c r="A55" s="170" t="s">
        <v>194</v>
      </c>
      <c r="B55" s="171" t="s">
        <v>195</v>
      </c>
      <c r="C55" s="42"/>
      <c r="D55" s="42"/>
      <c r="E55" s="42"/>
    </row>
    <row r="56" spans="1:5" x14ac:dyDescent="0.25">
      <c r="A56" s="170" t="s">
        <v>196</v>
      </c>
      <c r="B56" s="171" t="s">
        <v>197</v>
      </c>
      <c r="C56" s="42"/>
      <c r="D56" s="42"/>
      <c r="E56" s="42"/>
    </row>
    <row r="57" spans="1:5" ht="15.75" thickBot="1" x14ac:dyDescent="0.3">
      <c r="A57" s="172" t="s">
        <v>198</v>
      </c>
      <c r="B57" s="173" t="s">
        <v>199</v>
      </c>
      <c r="C57" s="43"/>
      <c r="D57" s="43"/>
      <c r="E57" s="43"/>
    </row>
    <row r="58" spans="1:5" ht="15.75" thickBot="1" x14ac:dyDescent="0.3">
      <c r="A58" s="165" t="s">
        <v>27</v>
      </c>
      <c r="B58" s="174" t="s">
        <v>200</v>
      </c>
      <c r="C58" s="40">
        <f>SUM(C59:C61)</f>
        <v>0</v>
      </c>
      <c r="D58" s="40">
        <f>SUM(D59:D61)</f>
        <v>0</v>
      </c>
      <c r="E58" s="40">
        <f>SUM(E59:E61)</f>
        <v>0</v>
      </c>
    </row>
    <row r="59" spans="1:5" x14ac:dyDescent="0.25">
      <c r="A59" s="168" t="s">
        <v>201</v>
      </c>
      <c r="B59" s="169" t="s">
        <v>202</v>
      </c>
      <c r="C59" s="42"/>
      <c r="D59" s="42"/>
      <c r="E59" s="42"/>
    </row>
    <row r="60" spans="1:5" x14ac:dyDescent="0.25">
      <c r="A60" s="170" t="s">
        <v>203</v>
      </c>
      <c r="B60" s="171" t="s">
        <v>204</v>
      </c>
      <c r="C60" s="42"/>
      <c r="D60" s="42"/>
      <c r="E60" s="42"/>
    </row>
    <row r="61" spans="1:5" x14ac:dyDescent="0.25">
      <c r="A61" s="170" t="s">
        <v>205</v>
      </c>
      <c r="B61" s="171" t="s">
        <v>206</v>
      </c>
      <c r="C61" s="42"/>
      <c r="D61" s="42"/>
      <c r="E61" s="42"/>
    </row>
    <row r="62" spans="1:5" ht="15.75" thickBot="1" x14ac:dyDescent="0.3">
      <c r="A62" s="172" t="s">
        <v>207</v>
      </c>
      <c r="B62" s="173" t="s">
        <v>208</v>
      </c>
      <c r="C62" s="42"/>
      <c r="D62" s="42"/>
      <c r="E62" s="42"/>
    </row>
    <row r="63" spans="1:5" ht="15.75" thickBot="1" x14ac:dyDescent="0.3">
      <c r="A63" s="165" t="s">
        <v>30</v>
      </c>
      <c r="B63" s="167" t="s">
        <v>209</v>
      </c>
      <c r="C63" s="40">
        <f>SUM(C8,C15,C22,C29,C36,C47)</f>
        <v>182028897</v>
      </c>
      <c r="D63" s="40">
        <f>SUM(D8,D15,D29,D36)</f>
        <v>6036896</v>
      </c>
      <c r="E63" s="40">
        <f>SUM(E8,E15,E29,E36)</f>
        <v>0</v>
      </c>
    </row>
    <row r="64" spans="1:5" ht="15.75" thickBot="1" x14ac:dyDescent="0.3">
      <c r="A64" s="177" t="s">
        <v>33</v>
      </c>
      <c r="B64" s="174" t="s">
        <v>210</v>
      </c>
      <c r="C64" s="40">
        <f>SUM(C65:C67)</f>
        <v>0</v>
      </c>
      <c r="D64" s="40">
        <f>SUM(D65:D67)</f>
        <v>0</v>
      </c>
      <c r="E64" s="40">
        <f>SUM(E65:E67)</f>
        <v>0</v>
      </c>
    </row>
    <row r="65" spans="1:5" x14ac:dyDescent="0.25">
      <c r="A65" s="168" t="s">
        <v>211</v>
      </c>
      <c r="B65" s="169" t="s">
        <v>212</v>
      </c>
      <c r="C65" s="42"/>
      <c r="D65" s="42"/>
      <c r="E65" s="42"/>
    </row>
    <row r="66" spans="1:5" x14ac:dyDescent="0.25">
      <c r="A66" s="170" t="s">
        <v>213</v>
      </c>
      <c r="B66" s="171" t="s">
        <v>214</v>
      </c>
      <c r="C66" s="42"/>
      <c r="D66" s="42"/>
      <c r="E66" s="42"/>
    </row>
    <row r="67" spans="1:5" ht="15.75" thickBot="1" x14ac:dyDescent="0.3">
      <c r="A67" s="172" t="s">
        <v>215</v>
      </c>
      <c r="B67" s="173" t="s">
        <v>333</v>
      </c>
      <c r="C67" s="42"/>
      <c r="D67" s="42"/>
      <c r="E67" s="42"/>
    </row>
    <row r="68" spans="1:5" ht="15.75" thickBot="1" x14ac:dyDescent="0.3">
      <c r="A68" s="177" t="s">
        <v>36</v>
      </c>
      <c r="B68" s="174" t="s">
        <v>217</v>
      </c>
      <c r="C68" s="40">
        <f>SUM(C69:C72)</f>
        <v>0</v>
      </c>
      <c r="D68" s="40">
        <f>SUM(D69:D72)</f>
        <v>0</v>
      </c>
      <c r="E68" s="40">
        <f>SUM(E69:E72)</f>
        <v>0</v>
      </c>
    </row>
    <row r="69" spans="1:5" x14ac:dyDescent="0.25">
      <c r="A69" s="168" t="s">
        <v>218</v>
      </c>
      <c r="B69" s="169" t="s">
        <v>219</v>
      </c>
      <c r="C69" s="42"/>
      <c r="D69" s="42"/>
      <c r="E69" s="42"/>
    </row>
    <row r="70" spans="1:5" x14ac:dyDescent="0.25">
      <c r="A70" s="170" t="s">
        <v>220</v>
      </c>
      <c r="B70" s="171" t="s">
        <v>221</v>
      </c>
      <c r="C70" s="42"/>
      <c r="D70" s="42"/>
      <c r="E70" s="42"/>
    </row>
    <row r="71" spans="1:5" x14ac:dyDescent="0.25">
      <c r="A71" s="170" t="s">
        <v>222</v>
      </c>
      <c r="B71" s="171" t="s">
        <v>223</v>
      </c>
      <c r="C71" s="42"/>
      <c r="D71" s="42"/>
      <c r="E71" s="42"/>
    </row>
    <row r="72" spans="1:5" ht="15.75" thickBot="1" x14ac:dyDescent="0.3">
      <c r="A72" s="172" t="s">
        <v>224</v>
      </c>
      <c r="B72" s="173" t="s">
        <v>225</v>
      </c>
      <c r="C72" s="42"/>
      <c r="D72" s="42"/>
      <c r="E72" s="42"/>
    </row>
    <row r="73" spans="1:5" ht="15.75" thickBot="1" x14ac:dyDescent="0.3">
      <c r="A73" s="177" t="s">
        <v>39</v>
      </c>
      <c r="B73" s="174" t="s">
        <v>226</v>
      </c>
      <c r="C73" s="40">
        <f>SUM(C74:C75)</f>
        <v>260198223</v>
      </c>
      <c r="D73" s="40">
        <f>SUM(D74:D75)</f>
        <v>2092464</v>
      </c>
      <c r="E73" s="40">
        <f>SUM(E74:E75)</f>
        <v>0</v>
      </c>
    </row>
    <row r="74" spans="1:5" x14ac:dyDescent="0.25">
      <c r="A74" s="168" t="s">
        <v>227</v>
      </c>
      <c r="B74" s="169" t="s">
        <v>228</v>
      </c>
      <c r="C74" s="42">
        <v>260198223</v>
      </c>
      <c r="D74" s="42">
        <v>2092464</v>
      </c>
      <c r="E74" s="42"/>
    </row>
    <row r="75" spans="1:5" ht="15.75" thickBot="1" x14ac:dyDescent="0.3">
      <c r="A75" s="172" t="s">
        <v>229</v>
      </c>
      <c r="B75" s="173" t="s">
        <v>230</v>
      </c>
      <c r="C75" s="42"/>
      <c r="D75" s="42"/>
      <c r="E75" s="42"/>
    </row>
    <row r="76" spans="1:5" ht="15.75" thickBot="1" x14ac:dyDescent="0.3">
      <c r="A76" s="177" t="s">
        <v>42</v>
      </c>
      <c r="B76" s="174" t="s">
        <v>231</v>
      </c>
      <c r="C76" s="40">
        <f>SUM(C77:C79)</f>
        <v>0</v>
      </c>
      <c r="D76" s="40">
        <f>SUM(D77:D79)</f>
        <v>0</v>
      </c>
      <c r="E76" s="40">
        <f>SUM(E77:E79)</f>
        <v>0</v>
      </c>
    </row>
    <row r="77" spans="1:5" x14ac:dyDescent="0.25">
      <c r="A77" s="168" t="s">
        <v>232</v>
      </c>
      <c r="B77" s="169" t="s">
        <v>233</v>
      </c>
      <c r="C77" s="42"/>
      <c r="D77" s="42"/>
      <c r="E77" s="42"/>
    </row>
    <row r="78" spans="1:5" x14ac:dyDescent="0.25">
      <c r="A78" s="170" t="s">
        <v>234</v>
      </c>
      <c r="B78" s="171" t="s">
        <v>235</v>
      </c>
      <c r="C78" s="42"/>
      <c r="D78" s="42"/>
      <c r="E78" s="42"/>
    </row>
    <row r="79" spans="1:5" ht="15.75" thickBot="1" x14ac:dyDescent="0.3">
      <c r="A79" s="172" t="s">
        <v>334</v>
      </c>
      <c r="B79" s="173" t="s">
        <v>237</v>
      </c>
      <c r="C79" s="42"/>
      <c r="D79" s="42"/>
      <c r="E79" s="42"/>
    </row>
    <row r="80" spans="1:5" ht="15.75" thickBot="1" x14ac:dyDescent="0.3">
      <c r="A80" s="177" t="s">
        <v>45</v>
      </c>
      <c r="B80" s="174" t="s">
        <v>240</v>
      </c>
      <c r="C80" s="40">
        <f>SUM(C81:C84)</f>
        <v>0</v>
      </c>
      <c r="D80" s="40">
        <f>SUM(D81:D84)</f>
        <v>0</v>
      </c>
      <c r="E80" s="40">
        <f>SUM(E81:E84)</f>
        <v>0</v>
      </c>
    </row>
    <row r="81" spans="1:9" x14ac:dyDescent="0.25">
      <c r="A81" s="180" t="s">
        <v>241</v>
      </c>
      <c r="B81" s="169" t="s">
        <v>242</v>
      </c>
      <c r="C81" s="42"/>
      <c r="D81" s="42"/>
      <c r="E81" s="42"/>
    </row>
    <row r="82" spans="1:9" x14ac:dyDescent="0.25">
      <c r="A82" s="180" t="s">
        <v>243</v>
      </c>
      <c r="B82" s="171" t="s">
        <v>244</v>
      </c>
      <c r="C82" s="42"/>
      <c r="D82" s="42"/>
      <c r="E82" s="42"/>
    </row>
    <row r="83" spans="1:9" x14ac:dyDescent="0.25">
      <c r="A83" s="180" t="s">
        <v>245</v>
      </c>
      <c r="B83" s="171" t="s">
        <v>246</v>
      </c>
      <c r="C83" s="42"/>
      <c r="D83" s="42"/>
      <c r="E83" s="42"/>
    </row>
    <row r="84" spans="1:9" ht="15.75" thickBot="1" x14ac:dyDescent="0.3">
      <c r="A84" s="180" t="s">
        <v>247</v>
      </c>
      <c r="B84" s="173" t="s">
        <v>248</v>
      </c>
      <c r="C84" s="42"/>
      <c r="D84" s="42"/>
      <c r="E84" s="42"/>
    </row>
    <row r="85" spans="1:9" ht="15.75" thickBot="1" x14ac:dyDescent="0.3">
      <c r="A85" s="177" t="s">
        <v>48</v>
      </c>
      <c r="B85" s="174" t="s">
        <v>249</v>
      </c>
      <c r="C85" s="47"/>
      <c r="D85" s="47"/>
      <c r="E85" s="47"/>
    </row>
    <row r="86" spans="1:9" ht="15.75" thickBot="1" x14ac:dyDescent="0.3">
      <c r="A86" s="177" t="s">
        <v>51</v>
      </c>
      <c r="B86" s="174" t="s">
        <v>250</v>
      </c>
      <c r="C86" s="40">
        <f>SUM(C64,C68,C73,C76,C80,C85)</f>
        <v>260198223</v>
      </c>
      <c r="D86" s="40">
        <f>SUM(D64,D68,D73,D76,D80,D85)</f>
        <v>2092464</v>
      </c>
      <c r="E86" s="40">
        <f>SUM(E64,E68,E73,E76,E80,E85)</f>
        <v>0</v>
      </c>
    </row>
    <row r="87" spans="1:9" ht="27" customHeight="1" thickBot="1" x14ac:dyDescent="0.3">
      <c r="A87" s="181" t="s">
        <v>54</v>
      </c>
      <c r="B87" s="182" t="s">
        <v>358</v>
      </c>
      <c r="C87" s="40">
        <f>SUM(C63,C86)</f>
        <v>442227120</v>
      </c>
      <c r="D87" s="40">
        <f>SUM(D63,D86)</f>
        <v>8129360</v>
      </c>
      <c r="E87" s="40">
        <f>SUM(E63,E86)</f>
        <v>0</v>
      </c>
    </row>
    <row r="88" spans="1:9" ht="27" customHeight="1" x14ac:dyDescent="0.25">
      <c r="A88" s="48"/>
      <c r="B88" s="49"/>
      <c r="C88" s="50"/>
      <c r="D88" s="50"/>
      <c r="E88" s="50"/>
    </row>
    <row r="89" spans="1:9" ht="16.5" customHeight="1" x14ac:dyDescent="0.25">
      <c r="A89" s="280" t="s">
        <v>252</v>
      </c>
      <c r="B89" s="280"/>
      <c r="C89" s="280"/>
      <c r="I89" s="32" t="s">
        <v>253</v>
      </c>
    </row>
    <row r="90" spans="1:9" ht="16.5" customHeight="1" thickBot="1" x14ac:dyDescent="0.3">
      <c r="A90" s="281"/>
      <c r="B90" s="281"/>
      <c r="C90" s="36"/>
      <c r="D90" s="36"/>
      <c r="E90" s="36" t="s">
        <v>2</v>
      </c>
    </row>
    <row r="91" spans="1:9" ht="29.25" thickBot="1" x14ac:dyDescent="0.3">
      <c r="A91" s="165" t="s">
        <v>330</v>
      </c>
      <c r="B91" s="37" t="s">
        <v>255</v>
      </c>
      <c r="C91" s="37" t="s">
        <v>362</v>
      </c>
      <c r="D91" s="37" t="s">
        <v>362</v>
      </c>
      <c r="E91" s="37" t="s">
        <v>362</v>
      </c>
    </row>
    <row r="92" spans="1:9" s="39" customFormat="1" ht="15.75" thickBot="1" x14ac:dyDescent="0.3">
      <c r="A92" s="165">
        <v>1</v>
      </c>
      <c r="B92" s="37">
        <v>2</v>
      </c>
      <c r="C92" s="37">
        <v>3</v>
      </c>
      <c r="D92" s="37">
        <v>4</v>
      </c>
      <c r="E92" s="37">
        <v>5</v>
      </c>
    </row>
    <row r="93" spans="1:9" ht="15.75" thickBot="1" x14ac:dyDescent="0.3">
      <c r="A93" s="166" t="s">
        <v>10</v>
      </c>
      <c r="B93" s="183" t="s">
        <v>359</v>
      </c>
      <c r="C93" s="51">
        <f>SUM(C94:C98)</f>
        <v>123580704</v>
      </c>
      <c r="D93" s="51">
        <f>SUM(D94:D98)</f>
        <v>8129360</v>
      </c>
      <c r="E93" s="51">
        <f>SUM(E94:E98)</f>
        <v>0</v>
      </c>
    </row>
    <row r="94" spans="1:9" x14ac:dyDescent="0.25">
      <c r="A94" s="184" t="s">
        <v>107</v>
      </c>
      <c r="B94" s="185" t="s">
        <v>257</v>
      </c>
      <c r="C94" s="52">
        <v>36868683</v>
      </c>
      <c r="D94" s="52">
        <v>5227200</v>
      </c>
      <c r="E94" s="52"/>
    </row>
    <row r="95" spans="1:9" x14ac:dyDescent="0.25">
      <c r="A95" s="170" t="s">
        <v>109</v>
      </c>
      <c r="B95" s="186" t="s">
        <v>15</v>
      </c>
      <c r="C95" s="42">
        <v>4515663</v>
      </c>
      <c r="D95" s="42">
        <v>914760</v>
      </c>
      <c r="E95" s="42"/>
    </row>
    <row r="96" spans="1:9" x14ac:dyDescent="0.25">
      <c r="A96" s="170" t="s">
        <v>111</v>
      </c>
      <c r="B96" s="186" t="s">
        <v>258</v>
      </c>
      <c r="C96" s="43">
        <v>69127162</v>
      </c>
      <c r="D96" s="43">
        <v>1987400</v>
      </c>
      <c r="E96" s="43"/>
    </row>
    <row r="97" spans="1:5" x14ac:dyDescent="0.25">
      <c r="A97" s="170" t="s">
        <v>113</v>
      </c>
      <c r="B97" s="186" t="s">
        <v>19</v>
      </c>
      <c r="C97" s="43">
        <v>5525660</v>
      </c>
      <c r="D97" s="43"/>
      <c r="E97" s="43"/>
    </row>
    <row r="98" spans="1:5" x14ac:dyDescent="0.25">
      <c r="A98" s="170" t="s">
        <v>259</v>
      </c>
      <c r="B98" s="187" t="s">
        <v>21</v>
      </c>
      <c r="C98" s="43">
        <v>7543536</v>
      </c>
      <c r="D98" s="43"/>
      <c r="E98" s="43"/>
    </row>
    <row r="99" spans="1:5" x14ac:dyDescent="0.25">
      <c r="A99" s="170" t="s">
        <v>117</v>
      </c>
      <c r="B99" s="186" t="s">
        <v>260</v>
      </c>
      <c r="C99" s="43">
        <v>173536</v>
      </c>
      <c r="D99" s="43"/>
      <c r="E99" s="43"/>
    </row>
    <row r="100" spans="1:5" x14ac:dyDescent="0.25">
      <c r="A100" s="170" t="s">
        <v>261</v>
      </c>
      <c r="B100" s="188" t="s">
        <v>262</v>
      </c>
      <c r="C100" s="43"/>
      <c r="D100" s="43"/>
      <c r="E100" s="43"/>
    </row>
    <row r="101" spans="1:5" x14ac:dyDescent="0.25">
      <c r="A101" s="170" t="s">
        <v>263</v>
      </c>
      <c r="B101" s="189" t="s">
        <v>264</v>
      </c>
      <c r="C101" s="43"/>
      <c r="D101" s="43"/>
      <c r="E101" s="43"/>
    </row>
    <row r="102" spans="1:5" x14ac:dyDescent="0.25">
      <c r="A102" s="170" t="s">
        <v>265</v>
      </c>
      <c r="B102" s="189" t="s">
        <v>266</v>
      </c>
      <c r="C102" s="43"/>
      <c r="D102" s="43"/>
      <c r="E102" s="43"/>
    </row>
    <row r="103" spans="1:5" x14ac:dyDescent="0.25">
      <c r="A103" s="170" t="s">
        <v>267</v>
      </c>
      <c r="B103" s="188" t="s">
        <v>268</v>
      </c>
      <c r="C103" s="43">
        <v>5220000</v>
      </c>
      <c r="D103" s="43"/>
      <c r="E103" s="43"/>
    </row>
    <row r="104" spans="1:5" x14ac:dyDescent="0.25">
      <c r="A104" s="170" t="s">
        <v>269</v>
      </c>
      <c r="B104" s="188" t="s">
        <v>270</v>
      </c>
      <c r="C104" s="43"/>
      <c r="D104" s="43"/>
      <c r="E104" s="43"/>
    </row>
    <row r="105" spans="1:5" x14ac:dyDescent="0.25">
      <c r="A105" s="170" t="s">
        <v>271</v>
      </c>
      <c r="B105" s="189" t="s">
        <v>272</v>
      </c>
      <c r="C105" s="43"/>
      <c r="D105" s="43"/>
      <c r="E105" s="43"/>
    </row>
    <row r="106" spans="1:5" x14ac:dyDescent="0.25">
      <c r="A106" s="178" t="s">
        <v>273</v>
      </c>
      <c r="B106" s="190" t="s">
        <v>274</v>
      </c>
      <c r="C106" s="43"/>
      <c r="D106" s="43"/>
      <c r="E106" s="43"/>
    </row>
    <row r="107" spans="1:5" x14ac:dyDescent="0.25">
      <c r="A107" s="170" t="s">
        <v>275</v>
      </c>
      <c r="B107" s="190" t="s">
        <v>276</v>
      </c>
      <c r="C107" s="43"/>
      <c r="D107" s="43"/>
      <c r="E107" s="43"/>
    </row>
    <row r="108" spans="1:5" ht="15.75" thickBot="1" x14ac:dyDescent="0.3">
      <c r="A108" s="191" t="s">
        <v>277</v>
      </c>
      <c r="B108" s="192" t="s">
        <v>278</v>
      </c>
      <c r="C108" s="53">
        <v>2150000</v>
      </c>
      <c r="D108" s="53"/>
      <c r="E108" s="53"/>
    </row>
    <row r="109" spans="1:5" ht="15.75" thickBot="1" x14ac:dyDescent="0.3">
      <c r="A109" s="165" t="s">
        <v>13</v>
      </c>
      <c r="B109" s="193" t="s">
        <v>338</v>
      </c>
      <c r="C109" s="40">
        <f>SUM(C110,C112,C114)</f>
        <v>269875579</v>
      </c>
      <c r="D109" s="40">
        <f>SUM(D110,D112,D114)</f>
        <v>0</v>
      </c>
      <c r="E109" s="40">
        <f>SUM(E110,E112,E114)</f>
        <v>0</v>
      </c>
    </row>
    <row r="110" spans="1:5" x14ac:dyDescent="0.25">
      <c r="A110" s="168" t="s">
        <v>120</v>
      </c>
      <c r="B110" s="186" t="s">
        <v>68</v>
      </c>
      <c r="C110" s="41">
        <v>25489330</v>
      </c>
      <c r="D110" s="41"/>
      <c r="E110" s="41"/>
    </row>
    <row r="111" spans="1:5" x14ac:dyDescent="0.25">
      <c r="A111" s="168" t="s">
        <v>122</v>
      </c>
      <c r="B111" s="194" t="s">
        <v>280</v>
      </c>
      <c r="C111" s="41">
        <v>11620107</v>
      </c>
      <c r="D111" s="41"/>
      <c r="E111" s="41"/>
    </row>
    <row r="112" spans="1:5" x14ac:dyDescent="0.25">
      <c r="A112" s="168" t="s">
        <v>124</v>
      </c>
      <c r="B112" s="194" t="s">
        <v>72</v>
      </c>
      <c r="C112" s="42">
        <v>244386249</v>
      </c>
      <c r="D112" s="42"/>
      <c r="E112" s="42"/>
    </row>
    <row r="113" spans="1:5" x14ac:dyDescent="0.25">
      <c r="A113" s="168" t="s">
        <v>126</v>
      </c>
      <c r="B113" s="194" t="s">
        <v>281</v>
      </c>
      <c r="C113" s="42">
        <v>215681395</v>
      </c>
      <c r="D113" s="42"/>
      <c r="E113" s="42"/>
    </row>
    <row r="114" spans="1:5" x14ac:dyDescent="0.25">
      <c r="A114" s="168" t="s">
        <v>128</v>
      </c>
      <c r="B114" s="173" t="s">
        <v>76</v>
      </c>
      <c r="C114" s="42"/>
      <c r="D114" s="42"/>
      <c r="E114" s="42"/>
    </row>
    <row r="115" spans="1:5" x14ac:dyDescent="0.25">
      <c r="A115" s="168" t="s">
        <v>130</v>
      </c>
      <c r="B115" s="171" t="s">
        <v>339</v>
      </c>
      <c r="C115" s="42"/>
      <c r="D115" s="42"/>
      <c r="E115" s="42"/>
    </row>
    <row r="116" spans="1:5" x14ac:dyDescent="0.25">
      <c r="A116" s="168" t="s">
        <v>283</v>
      </c>
      <c r="B116" s="195" t="s">
        <v>284</v>
      </c>
      <c r="C116" s="42"/>
      <c r="D116" s="42"/>
      <c r="E116" s="42"/>
    </row>
    <row r="117" spans="1:5" x14ac:dyDescent="0.25">
      <c r="A117" s="168" t="s">
        <v>285</v>
      </c>
      <c r="B117" s="189" t="s">
        <v>266</v>
      </c>
      <c r="C117" s="42"/>
      <c r="D117" s="42"/>
      <c r="E117" s="42"/>
    </row>
    <row r="118" spans="1:5" x14ac:dyDescent="0.25">
      <c r="A118" s="168" t="s">
        <v>286</v>
      </c>
      <c r="B118" s="189" t="s">
        <v>287</v>
      </c>
      <c r="C118" s="42"/>
      <c r="D118" s="42"/>
      <c r="E118" s="42"/>
    </row>
    <row r="119" spans="1:5" x14ac:dyDescent="0.25">
      <c r="A119" s="168" t="s">
        <v>288</v>
      </c>
      <c r="B119" s="189" t="s">
        <v>289</v>
      </c>
      <c r="C119" s="42"/>
      <c r="D119" s="42"/>
      <c r="E119" s="42"/>
    </row>
    <row r="120" spans="1:5" x14ac:dyDescent="0.25">
      <c r="A120" s="168" t="s">
        <v>290</v>
      </c>
      <c r="B120" s="189" t="s">
        <v>272</v>
      </c>
      <c r="C120" s="42"/>
      <c r="D120" s="42"/>
      <c r="E120" s="42"/>
    </row>
    <row r="121" spans="1:5" x14ac:dyDescent="0.25">
      <c r="A121" s="168" t="s">
        <v>291</v>
      </c>
      <c r="B121" s="189" t="s">
        <v>292</v>
      </c>
      <c r="C121" s="42"/>
      <c r="D121" s="42"/>
      <c r="E121" s="42"/>
    </row>
    <row r="122" spans="1:5" ht="15.75" thickBot="1" x14ac:dyDescent="0.3">
      <c r="A122" s="178" t="s">
        <v>293</v>
      </c>
      <c r="B122" s="189" t="s">
        <v>294</v>
      </c>
      <c r="C122" s="43"/>
      <c r="D122" s="43"/>
      <c r="E122" s="43"/>
    </row>
    <row r="123" spans="1:5" ht="15.75" thickBot="1" x14ac:dyDescent="0.3">
      <c r="A123" s="165" t="s">
        <v>7</v>
      </c>
      <c r="B123" s="167" t="s">
        <v>295</v>
      </c>
      <c r="C123" s="40">
        <f>SUM(C124:C125)</f>
        <v>176581</v>
      </c>
      <c r="D123" s="40">
        <f>SUM(D124:D125)</f>
        <v>0</v>
      </c>
      <c r="E123" s="40">
        <f>SUM(E124:E125)</f>
        <v>0</v>
      </c>
    </row>
    <row r="124" spans="1:5" x14ac:dyDescent="0.25">
      <c r="A124" s="168" t="s">
        <v>133</v>
      </c>
      <c r="B124" s="196" t="s">
        <v>296</v>
      </c>
      <c r="C124" s="41">
        <v>176581</v>
      </c>
      <c r="D124" s="41"/>
      <c r="E124" s="41"/>
    </row>
    <row r="125" spans="1:5" ht="15.75" thickBot="1" x14ac:dyDescent="0.3">
      <c r="A125" s="172" t="s">
        <v>135</v>
      </c>
      <c r="B125" s="194" t="s">
        <v>297</v>
      </c>
      <c r="C125" s="43"/>
      <c r="D125" s="43"/>
      <c r="E125" s="43"/>
    </row>
    <row r="126" spans="1:5" ht="15.75" thickBot="1" x14ac:dyDescent="0.3">
      <c r="A126" s="165" t="s">
        <v>8</v>
      </c>
      <c r="B126" s="167" t="s">
        <v>360</v>
      </c>
      <c r="C126" s="40">
        <f>SUM(C93,C109,C123)</f>
        <v>393632864</v>
      </c>
      <c r="D126" s="40">
        <f>SUM(D93,D109,D123)</f>
        <v>8129360</v>
      </c>
      <c r="E126" s="40">
        <f>SUM(E93,E109,E123)</f>
        <v>0</v>
      </c>
    </row>
    <row r="127" spans="1:5" ht="15.75" thickBot="1" x14ac:dyDescent="0.3">
      <c r="A127" s="165" t="s">
        <v>9</v>
      </c>
      <c r="B127" s="167" t="s">
        <v>299</v>
      </c>
      <c r="C127" s="40">
        <f>SUM(C128:C130)</f>
        <v>0</v>
      </c>
      <c r="D127" s="40">
        <f>SUM(D128:D130)</f>
        <v>0</v>
      </c>
      <c r="E127" s="40">
        <f>SUM(E128:E130)</f>
        <v>0</v>
      </c>
    </row>
    <row r="128" spans="1:5" x14ac:dyDescent="0.25">
      <c r="A128" s="168" t="s">
        <v>160</v>
      </c>
      <c r="B128" s="196" t="s">
        <v>300</v>
      </c>
      <c r="C128" s="42"/>
      <c r="D128" s="42"/>
      <c r="E128" s="42"/>
    </row>
    <row r="129" spans="1:5" x14ac:dyDescent="0.25">
      <c r="A129" s="168" t="s">
        <v>162</v>
      </c>
      <c r="B129" s="196" t="s">
        <v>301</v>
      </c>
      <c r="C129" s="42"/>
      <c r="D129" s="42"/>
      <c r="E129" s="42"/>
    </row>
    <row r="130" spans="1:5" ht="15.75" thickBot="1" x14ac:dyDescent="0.3">
      <c r="A130" s="178" t="s">
        <v>164</v>
      </c>
      <c r="B130" s="187" t="s">
        <v>302</v>
      </c>
      <c r="C130" s="42"/>
      <c r="D130" s="42"/>
      <c r="E130" s="42"/>
    </row>
    <row r="131" spans="1:5" ht="15.75" thickBot="1" x14ac:dyDescent="0.3">
      <c r="A131" s="165" t="s">
        <v>22</v>
      </c>
      <c r="B131" s="167" t="s">
        <v>303</v>
      </c>
      <c r="C131" s="40">
        <f>SUM(C132:C135)</f>
        <v>0</v>
      </c>
      <c r="D131" s="40">
        <f>SUM(D132:D135)</f>
        <v>0</v>
      </c>
      <c r="E131" s="40">
        <f>SUM(E132:E135)</f>
        <v>0</v>
      </c>
    </row>
    <row r="132" spans="1:5" x14ac:dyDescent="0.25">
      <c r="A132" s="168" t="s">
        <v>180</v>
      </c>
      <c r="B132" s="196" t="s">
        <v>304</v>
      </c>
      <c r="C132" s="42"/>
      <c r="D132" s="42"/>
      <c r="E132" s="42"/>
    </row>
    <row r="133" spans="1:5" x14ac:dyDescent="0.25">
      <c r="A133" s="170" t="s">
        <v>182</v>
      </c>
      <c r="B133" s="186" t="s">
        <v>305</v>
      </c>
      <c r="C133" s="42"/>
      <c r="D133" s="42"/>
      <c r="E133" s="42"/>
    </row>
    <row r="134" spans="1:5" x14ac:dyDescent="0.25">
      <c r="A134" s="170" t="s">
        <v>184</v>
      </c>
      <c r="B134" s="186" t="s">
        <v>306</v>
      </c>
      <c r="C134" s="42"/>
      <c r="D134" s="42"/>
      <c r="E134" s="42"/>
    </row>
    <row r="135" spans="1:5" ht="15.75" thickBot="1" x14ac:dyDescent="0.3">
      <c r="A135" s="178" t="s">
        <v>186</v>
      </c>
      <c r="B135" s="187" t="s">
        <v>307</v>
      </c>
      <c r="C135" s="42"/>
      <c r="D135" s="42"/>
      <c r="E135" s="42"/>
    </row>
    <row r="136" spans="1:5" ht="15.75" thickBot="1" x14ac:dyDescent="0.3">
      <c r="A136" s="165" t="s">
        <v>25</v>
      </c>
      <c r="B136" s="167" t="s">
        <v>308</v>
      </c>
      <c r="C136" s="40">
        <f>SUM(C137:C140)</f>
        <v>48594256</v>
      </c>
      <c r="D136" s="40">
        <f>SUM(D137:D140)</f>
        <v>0</v>
      </c>
      <c r="E136" s="40">
        <f>SUM(E137:E140)</f>
        <v>0</v>
      </c>
    </row>
    <row r="137" spans="1:5" x14ac:dyDescent="0.25">
      <c r="A137" s="168" t="s">
        <v>192</v>
      </c>
      <c r="B137" s="196" t="s">
        <v>309</v>
      </c>
      <c r="C137" s="42"/>
      <c r="D137" s="42"/>
      <c r="E137" s="42"/>
    </row>
    <row r="138" spans="1:5" x14ac:dyDescent="0.25">
      <c r="A138" s="168" t="s">
        <v>194</v>
      </c>
      <c r="B138" s="196" t="s">
        <v>310</v>
      </c>
      <c r="C138" s="42">
        <v>3018371</v>
      </c>
      <c r="D138" s="42"/>
      <c r="E138" s="42"/>
    </row>
    <row r="139" spans="1:5" x14ac:dyDescent="0.25">
      <c r="A139" s="168" t="s">
        <v>196</v>
      </c>
      <c r="B139" s="196" t="s">
        <v>311</v>
      </c>
      <c r="C139" s="42"/>
      <c r="D139" s="42"/>
      <c r="E139" s="42"/>
    </row>
    <row r="140" spans="1:5" ht="15.75" thickBot="1" x14ac:dyDescent="0.3">
      <c r="A140" s="178" t="s">
        <v>198</v>
      </c>
      <c r="B140" s="187" t="s">
        <v>312</v>
      </c>
      <c r="C140" s="42">
        <v>45575885</v>
      </c>
      <c r="D140" s="42"/>
      <c r="E140" s="42"/>
    </row>
    <row r="141" spans="1:5" ht="15.75" thickBot="1" x14ac:dyDescent="0.3">
      <c r="A141" s="165" t="s">
        <v>27</v>
      </c>
      <c r="B141" s="167" t="s">
        <v>313</v>
      </c>
      <c r="C141" s="54">
        <f>SUM(C142:C145)</f>
        <v>0</v>
      </c>
      <c r="D141" s="54">
        <f>SUM(D142:D145)</f>
        <v>0</v>
      </c>
      <c r="E141" s="54">
        <f>SUM(E142:E145)</f>
        <v>0</v>
      </c>
    </row>
    <row r="142" spans="1:5" x14ac:dyDescent="0.25">
      <c r="A142" s="168" t="s">
        <v>201</v>
      </c>
      <c r="B142" s="196" t="s">
        <v>314</v>
      </c>
      <c r="C142" s="42"/>
      <c r="D142" s="42"/>
      <c r="E142" s="42"/>
    </row>
    <row r="143" spans="1:5" x14ac:dyDescent="0.25">
      <c r="A143" s="168" t="s">
        <v>203</v>
      </c>
      <c r="B143" s="196" t="s">
        <v>315</v>
      </c>
      <c r="C143" s="42"/>
      <c r="D143" s="42"/>
      <c r="E143" s="42"/>
    </row>
    <row r="144" spans="1:5" x14ac:dyDescent="0.25">
      <c r="A144" s="168" t="s">
        <v>205</v>
      </c>
      <c r="B144" s="196" t="s">
        <v>316</v>
      </c>
      <c r="C144" s="42"/>
      <c r="D144" s="42"/>
      <c r="E144" s="42"/>
    </row>
    <row r="145" spans="1:9" ht="15.75" thickBot="1" x14ac:dyDescent="0.3">
      <c r="A145" s="168" t="s">
        <v>207</v>
      </c>
      <c r="B145" s="196" t="s">
        <v>317</v>
      </c>
      <c r="C145" s="42"/>
      <c r="D145" s="42"/>
      <c r="E145" s="42"/>
    </row>
    <row r="146" spans="1:9" ht="15.75" thickBot="1" x14ac:dyDescent="0.3">
      <c r="A146" s="165" t="s">
        <v>30</v>
      </c>
      <c r="B146" s="167" t="s">
        <v>318</v>
      </c>
      <c r="C146" s="55">
        <f>SUM(C127,C131,C136,C141)</f>
        <v>48594256</v>
      </c>
      <c r="D146" s="55">
        <f>SUM(D127,D131,D136,D141)</f>
        <v>0</v>
      </c>
      <c r="E146" s="55">
        <f>SUM(E127,E131,E136,E141)</f>
        <v>0</v>
      </c>
      <c r="F146" s="79"/>
      <c r="G146" s="80"/>
      <c r="H146" s="80"/>
      <c r="I146" s="80"/>
    </row>
    <row r="147" spans="1:9" ht="15.75" thickBot="1" x14ac:dyDescent="0.3">
      <c r="A147" s="181" t="s">
        <v>33</v>
      </c>
      <c r="B147" s="182" t="s">
        <v>361</v>
      </c>
      <c r="C147" s="55">
        <f>SUM(C126,C146)</f>
        <v>442227120</v>
      </c>
      <c r="D147" s="55">
        <f>SUM(D126,D146)</f>
        <v>8129360</v>
      </c>
      <c r="E147" s="55">
        <f>SUM(E126,E146)</f>
        <v>0</v>
      </c>
    </row>
    <row r="148" spans="1:9" ht="15.75" thickBot="1" x14ac:dyDescent="0.3">
      <c r="A148" s="48"/>
      <c r="B148" s="49"/>
      <c r="C148" s="56"/>
      <c r="D148" s="56"/>
      <c r="E148" s="56"/>
    </row>
    <row r="149" spans="1:9" ht="15.75" thickBot="1" x14ac:dyDescent="0.3">
      <c r="A149" s="282" t="s">
        <v>320</v>
      </c>
      <c r="B149" s="282"/>
      <c r="C149" s="57">
        <v>8</v>
      </c>
      <c r="D149" s="57">
        <v>2</v>
      </c>
      <c r="E149" s="57"/>
    </row>
    <row r="150" spans="1:9" ht="15.75" thickBot="1" x14ac:dyDescent="0.3">
      <c r="A150" s="282" t="s">
        <v>321</v>
      </c>
      <c r="B150" s="282"/>
      <c r="C150" s="57"/>
      <c r="D150" s="57"/>
      <c r="E150" s="57"/>
    </row>
    <row r="151" spans="1:9" x14ac:dyDescent="0.25">
      <c r="A151" s="58"/>
      <c r="B151" s="59"/>
      <c r="C151" s="60"/>
    </row>
    <row r="152" spans="1:9" x14ac:dyDescent="0.25">
      <c r="A152" s="277" t="s">
        <v>322</v>
      </c>
      <c r="B152" s="277"/>
      <c r="C152" s="277"/>
      <c r="D152" s="277"/>
      <c r="E152" s="277"/>
    </row>
    <row r="153" spans="1:9" ht="15.75" thickBot="1" x14ac:dyDescent="0.3">
      <c r="A153" s="278"/>
      <c r="B153" s="278"/>
      <c r="C153" s="36"/>
      <c r="D153" s="36"/>
      <c r="E153" s="36" t="s">
        <v>2</v>
      </c>
    </row>
    <row r="154" spans="1:9" ht="29.25" thickBot="1" x14ac:dyDescent="0.3">
      <c r="A154" s="165">
        <v>1</v>
      </c>
      <c r="B154" s="193" t="s">
        <v>323</v>
      </c>
      <c r="C154" s="197">
        <f>+C63-C126</f>
        <v>-211603967</v>
      </c>
      <c r="D154" s="197">
        <f>+D63-D126</f>
        <v>-2092464</v>
      </c>
      <c r="E154" s="197">
        <f>+E63-E126</f>
        <v>0</v>
      </c>
    </row>
    <row r="155" spans="1:9" ht="29.25" thickBot="1" x14ac:dyDescent="0.3">
      <c r="A155" s="165" t="s">
        <v>13</v>
      </c>
      <c r="B155" s="193" t="s">
        <v>324</v>
      </c>
      <c r="C155" s="197">
        <f>+C86-C146</f>
        <v>211603967</v>
      </c>
      <c r="D155" s="197">
        <f>+D86-D146</f>
        <v>2092464</v>
      </c>
      <c r="E155" s="197">
        <f>+E86-E146</f>
        <v>0</v>
      </c>
    </row>
  </sheetData>
  <mergeCells count="8">
    <mergeCell ref="A152:E152"/>
    <mergeCell ref="A153:B153"/>
    <mergeCell ref="A2:B2"/>
    <mergeCell ref="A5:B5"/>
    <mergeCell ref="A89:C89"/>
    <mergeCell ref="A90:B90"/>
    <mergeCell ref="A149:B149"/>
    <mergeCell ref="A150:B150"/>
  </mergeCells>
  <printOptions horizontalCentered="1"/>
  <pageMargins left="0.39370078740157483" right="0.39370078740157483" top="0.74803149606299213" bottom="0.39370078740157483" header="0.59055118110236227" footer="0.31496062992125984"/>
  <pageSetup paperSize="9" scale="71" orientation="portrait" r:id="rId1"/>
  <headerFooter>
    <oddHeader>&amp;L&amp;"Times New Roman,Félkövér"2020. év&amp;C&amp;"Times New Roman,Félkövér"Regöly Község Önkormányzata&amp;R&amp;"Times New Roman,Félkövér dőlt"8. sz. melléklet</oddHeader>
  </headerFooter>
  <rowBreaks count="2" manualBreakCount="2">
    <brk id="63" max="4" man="1"/>
    <brk id="8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7</vt:i4>
      </vt:variant>
    </vt:vector>
  </HeadingPairs>
  <TitlesOfParts>
    <vt:vector size="15" baseType="lpstr">
      <vt:lpstr>1.sz.mell. Működési összevont</vt:lpstr>
      <vt:lpstr>2.sz.mell. Felhalm. összevont </vt:lpstr>
      <vt:lpstr>3.sz.mell. Kiem.előír.összevont</vt:lpstr>
      <vt:lpstr>4.sz.mell.Köt.Önk.Áll.összevont</vt:lpstr>
      <vt:lpstr>5.sz.mell. Kiemelt előir.Közös</vt:lpstr>
      <vt:lpstr>6.sz.mell.Köt.Önk.Áll.Közös</vt:lpstr>
      <vt:lpstr>7.sz.mell. Kiemelt előir.Önkorm</vt:lpstr>
      <vt:lpstr>8.sz.mell. Köt.Önk.Áll.Önkorm.</vt:lpstr>
      <vt:lpstr>'1.sz.mell. Működési összevont'!Nyomtatási_terület</vt:lpstr>
      <vt:lpstr>'2.sz.mell. Felhalm. összevont '!Nyomtatási_terület</vt:lpstr>
      <vt:lpstr>'3.sz.mell. Kiem.előír.összevont'!Nyomtatási_terület</vt:lpstr>
      <vt:lpstr>'5.sz.mell. Kiemelt előir.Közös'!Nyomtatási_terület</vt:lpstr>
      <vt:lpstr>'6.sz.mell.Köt.Önk.Áll.Közös'!Nyomtatási_terület</vt:lpstr>
      <vt:lpstr>'7.sz.mell. Kiemelt előir.Önkorm'!Nyomtatási_terület</vt:lpstr>
      <vt:lpstr>'8.sz.mell. Köt.Önk.Áll.Önkorm.'!Nyomtatási_terület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2020-02-12T15:06:25Z</cp:lastPrinted>
  <dcterms:created xsi:type="dcterms:W3CDTF">2019-02-12T13:25:48Z</dcterms:created>
  <dcterms:modified xsi:type="dcterms:W3CDTF">2020-02-17T12:08:14Z</dcterms:modified>
</cp:coreProperties>
</file>