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'bevételek önk+költs.szerv'!$A$1:$F$96</definedName>
    <definedName name="_xlnm.Print_Area" localSheetId="0">'kiadások működés önk+költs.szer'!$A$1:$F$122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<sst xmlns="http://schemas.openxmlformats.org/spreadsheetml/2006/main" count="426" uniqueCount="415">
  <si>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2020.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</si>
  <si>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</si>
  <si>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</si>
  <si>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</si>
  <si>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</si>
  <si>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</si>
  <si>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</si>
  <si>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</si>
  <si>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</si>
  <si>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</si>
  <si>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</si>
  <si>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</si>
  <si>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</si>
  <si>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</si>
  <si>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</si>
  <si>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</si>
  <si>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</si>
  <si>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</si>
  <si>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</si>
  <si>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</si>
  <si>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</si>
  <si>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</si>
  <si>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</si>
  <si>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</si>
  <si>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</si>
  <si>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</si>
  <si>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</si>
  <si>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</si>
  <si>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</si>
  <si>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</si>
  <si>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</si>
  <si>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</si>
  <si>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</si>
  <si>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</si>
  <si>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</si>
  <si>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</si>
  <si>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</si>
  <si>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</si>
  <si>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</si>
  <si>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</si>
  <si>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</si>
  <si>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</si>
  <si>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</si>
  <si>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</si>
  <si>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</si>
  <si>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</si>
  <si>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</si>
  <si>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</si>
  <si>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</si>
  <si>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</si>
  <si>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</si>
  <si>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</si>
  <si>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</si>
  <si>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</si>
  <si>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</si>
  <si>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</si>
  <si>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</si>
  <si>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</si>
  <si>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</si>
  <si>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</si>
  <si>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</si>
  <si>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</si>
  <si>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</si>
  <si>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</si>
  <si>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</si>
  <si>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</si>
  <si>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</si>
  <si>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</si>
  <si>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</si>
  <si>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</si>
  <si>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</si>
  <si>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</si>
  <si>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</si>
  <si>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</si>
  <si>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</si>
  <si>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</si>
  <si>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</si>
  <si>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</si>
  <si>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</si>
  <si>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</si>
  <si>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</si>
  <si>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</si>
  <si>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</si>
  <si>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</si>
  <si>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</si>
  <si>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</si>
  <si>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</si>
  <si>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</si>
  <si>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</si>
  <si>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</si>
  <si>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</si>
  <si>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</si>
  <si>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</si>
  <si>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</si>
  <si>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</si>
  <si>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</si>
  <si>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</si>
  <si>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</si>
  <si>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</si>
  <si>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</si>
  <si>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</si>
  <si>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</si>
  <si>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</si>
  <si>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</si>
  <si>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</si>
  <si>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</si>
  <si>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</si>
  <si>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</si>
  <si>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</si>
  <si>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</si>
  <si>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</si>
  <si>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</si>
  <si>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</si>
  <si>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</si>
  <si>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</si>
  <si>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</si>
  <si>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</si>
  <si>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</si>
  <si>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</si>
  <si>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</si>
  <si>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</si>
  <si>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</si>
  <si>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</si>
  <si>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</si>
  <si>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</si>
  <si>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</si>
  <si>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</si>
  <si>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</si>
  <si>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</si>
  <si>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</si>
  <si>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</si>
  <si>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</si>
  <si>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</si>
  <si>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</si>
  <si>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</si>
  <si>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</si>
  <si>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</si>
  <si>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</si>
  <si>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</si>
  <si>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</si>
  <si>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</si>
  <si>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</si>
  <si>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</si>
  <si>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</si>
  <si>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</si>
  <si>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</si>
  <si>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</si>
  <si>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</si>
  <si>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</si>
  <si>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</si>
  <si>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</si>
  <si>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</si>
  <si>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</si>
  <si>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</si>
  <si>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</si>
  <si>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</si>
  <si>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</si>
  <si>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</si>
  <si>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</si>
  <si>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</si>
  <si>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</si>
  <si>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</si>
  <si>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</si>
  <si>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</si>
  <si>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</si>
  <si>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</si>
  <si>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</si>
  <si>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</si>
  <si>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</si>
  <si>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</si>
  <si>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</si>
  <si>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</si>
  <si>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</si>
  <si>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</si>
  <si>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</si>
  <si>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</si>
  <si>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</si>
  <si>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</si>
  <si>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</si>
  <si>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</si>
  <si>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</si>
  <si>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</si>
  <si>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</si>
  <si>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</si>
  <si>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</si>
  <si>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</si>
  <si>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</si>
  <si>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</si>
  <si>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</si>
  <si>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</si>
  <si>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</si>
  <si>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</si>
  <si>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</si>
  <si>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</si>
  <si>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</si>
  <si>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</si>
  <si>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</si>
  <si>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</si>
  <si>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</si>
  <si>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</si>
  <si>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</si>
  <si>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</si>
  <si>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</si>
  <si>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</si>
  <si>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</si>
  <si>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</si>
  <si>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</si>
  <si>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</si>
  <si>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</si>
  <si>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</si>
  <si>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</si>
  <si>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</si>
  <si>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</si>
  <si>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</si>
  <si>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</si>
  <si>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</si>
  <si>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</si>
  <si>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</si>
  <si>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</si>
  <si>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</si>
  <si>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</si>
  <si>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</si>
  <si>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</si>
  <si>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</si>
  <si>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</si>
  <si>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</si>
  <si>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</si>
  <si>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</si>
  <si>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</si>
  <si>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</si>
  <si>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</si>
  <si>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</si>
  <si>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</si>
  <si>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</si>
  <si>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</si>
  <si>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</si>
  <si>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</si>
  <si>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</si>
  <si>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</si>
  <si>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</si>
  <si>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</si>
  <si>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</si>
  <si>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</si>
  <si>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</si>
  <si>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</si>
  <si>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</si>
  <si>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</si>
  <si>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</si>
  <si>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</si>
  <si>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</si>
  <si>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</si>
  <si>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</si>
  <si>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</si>
  <si>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</si>
  <si>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</si>
  <si>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</si>
  <si>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</si>
  <si>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</si>
  <si>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</si>
  <si>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</si>
  <si>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</si>
  <si>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</si>
  <si>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</si>
  <si>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</si>
  <si>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</si>
  <si>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</si>
  <si>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</si>
  <si>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</si>
  <si>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</si>
  <si>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</si>
  <si>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</si>
  <si>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</si>
  <si>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</si>
  <si>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</si>
  <si>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</si>
  <si>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</si>
  <si>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</si>
  <si>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</si>
  <si>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</si>
  <si>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</si>
  <si>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</si>
  <si>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</si>
  <si>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</si>
  <si>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</si>
  <si>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</si>
  <si>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</si>
  <si>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</si>
  <si>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</si>
  <si>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</si>
  <si>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</si>
  <si>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</si>
  <si>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</si>
  <si>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</si>
  <si>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</si>
  <si>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</si>
  <si>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</si>
  <si>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</si>
  <si>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</si>
  <si>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</si>
  <si>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</si>
  <si>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</si>
  <si>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</si>
  <si>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</si>
  <si>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</si>
  <si>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</si>
  <si>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</si>
  <si>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</si>
  <si>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</si>
  <si>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</si>
  <si>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</si>
  <si>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</si>
  <si>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</si>
  <si>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</si>
  <si>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</si>
  <si>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</si>
  <si>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</si>
  <si>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</si>
  <si>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Tartalékok-cél</t>
  </si>
  <si>
    <t>K513</t>
  </si>
  <si>
    <t>Tartalékok-általános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</si>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</sst>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74" fontId="25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önkormányzat"/>
      <sheetName val="bevételek önkorm."/>
    </sheetNames>
    <sheetDataSet>
      <sheetData sheetId="0">
        <row r="19">
          <cell r="C19">
            <v>158753430</v>
          </cell>
        </row>
        <row r="23">
          <cell r="C23">
            <v>43275733</v>
          </cell>
        </row>
        <row r="25">
          <cell r="C25">
            <v>29252682</v>
          </cell>
          <cell r="D25">
            <v>3576682</v>
          </cell>
        </row>
        <row r="29">
          <cell r="C29">
            <v>30744555</v>
          </cell>
          <cell r="D29">
            <v>3450000</v>
          </cell>
          <cell r="E29">
            <v>335659</v>
          </cell>
        </row>
        <row r="32">
          <cell r="C32">
            <v>1938518</v>
          </cell>
          <cell r="E32">
            <v>39562</v>
          </cell>
        </row>
        <row r="40">
          <cell r="C40">
            <v>275066065</v>
          </cell>
          <cell r="D40">
            <v>12598031</v>
          </cell>
          <cell r="E40">
            <v>5047753</v>
          </cell>
        </row>
        <row r="43">
          <cell r="C43">
            <v>3566000</v>
          </cell>
        </row>
        <row r="49">
          <cell r="C49">
            <v>64810023</v>
          </cell>
          <cell r="D49">
            <v>4251969</v>
          </cell>
          <cell r="E49">
            <v>1130551</v>
          </cell>
        </row>
        <row r="75">
          <cell r="C75">
            <v>35457</v>
          </cell>
        </row>
        <row r="76">
          <cell r="C76">
            <v>1013811579</v>
          </cell>
        </row>
        <row r="78">
          <cell r="C78">
            <v>100547218</v>
          </cell>
        </row>
        <row r="81">
          <cell r="C81">
            <v>245708500</v>
          </cell>
        </row>
        <row r="83">
          <cell r="C83">
            <v>99100000</v>
          </cell>
        </row>
        <row r="86">
          <cell r="C86">
            <v>26757000</v>
          </cell>
        </row>
      </sheetData>
      <sheetData sheetId="1">
        <row r="43">
          <cell r="C43">
            <v>99106834</v>
          </cell>
        </row>
        <row r="67">
          <cell r="C67">
            <v>131859039</v>
          </cell>
          <cell r="D67">
            <v>-396100</v>
          </cell>
          <cell r="E67">
            <v>-160389</v>
          </cell>
          <cell r="F67">
            <v>131302550</v>
          </cell>
        </row>
        <row r="68">
          <cell r="C68">
            <v>-1485959754</v>
          </cell>
          <cell r="D68">
            <v>0</v>
          </cell>
          <cell r="E68">
            <v>0</v>
          </cell>
          <cell r="F68">
            <v>-1485959754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Bölcsőde"/>
      <sheetName val="bevételek műk.bölcsőde"/>
    </sheetNames>
    <sheetDataSet>
      <sheetData sheetId="0">
        <row r="19">
          <cell r="C19">
            <v>39150869</v>
          </cell>
        </row>
        <row r="23">
          <cell r="C23">
            <v>1353000</v>
          </cell>
        </row>
        <row r="25">
          <cell r="C25">
            <v>7077826</v>
          </cell>
        </row>
        <row r="29">
          <cell r="C29">
            <v>4537179</v>
          </cell>
        </row>
        <row r="32">
          <cell r="C32">
            <v>172000</v>
          </cell>
        </row>
        <row r="40">
          <cell r="C40">
            <v>4407615</v>
          </cell>
        </row>
        <row r="43">
          <cell r="C43">
            <v>70000</v>
          </cell>
        </row>
        <row r="49">
          <cell r="C49">
            <v>2717981</v>
          </cell>
        </row>
        <row r="78">
          <cell r="C78">
            <v>422819</v>
          </cell>
        </row>
        <row r="81">
          <cell r="C81">
            <v>19661</v>
          </cell>
        </row>
      </sheetData>
      <sheetData sheetId="1">
        <row r="43">
          <cell r="C43">
            <v>1763784</v>
          </cell>
        </row>
        <row r="62">
          <cell r="C62">
            <v>-57297686</v>
          </cell>
          <cell r="F62">
            <v>-57297686</v>
          </cell>
        </row>
        <row r="63">
          <cell r="C63">
            <v>-442480</v>
          </cell>
          <cell r="F63">
            <v>-442480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Könyvtár"/>
      <sheetName val="bevételek műk.könyvtár"/>
    </sheetNames>
    <sheetDataSet>
      <sheetData sheetId="0">
        <row r="19">
          <cell r="C19">
            <v>16428560</v>
          </cell>
        </row>
        <row r="25">
          <cell r="C25">
            <v>3180822</v>
          </cell>
        </row>
        <row r="29">
          <cell r="C29">
            <v>5070632</v>
          </cell>
        </row>
        <row r="32">
          <cell r="C32">
            <v>1339520</v>
          </cell>
        </row>
        <row r="40">
          <cell r="C40">
            <v>3935635</v>
          </cell>
        </row>
        <row r="43">
          <cell r="C43">
            <v>82000</v>
          </cell>
        </row>
        <row r="49">
          <cell r="C49">
            <v>2497931</v>
          </cell>
        </row>
        <row r="75">
          <cell r="C75">
            <v>243500</v>
          </cell>
        </row>
        <row r="78">
          <cell r="C78">
            <v>349500</v>
          </cell>
        </row>
        <row r="81">
          <cell r="C81">
            <v>160110</v>
          </cell>
        </row>
      </sheetData>
      <sheetData sheetId="1">
        <row r="43">
          <cell r="C43">
            <v>1430000</v>
          </cell>
        </row>
        <row r="62">
          <cell r="C62">
            <v>-31105100</v>
          </cell>
          <cell r="F62">
            <v>-31105100</v>
          </cell>
        </row>
        <row r="63">
          <cell r="C63">
            <v>-753110</v>
          </cell>
          <cell r="F63">
            <v>-753110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Zengő Óvoda"/>
      <sheetName val="bevételek zengő óvoda"/>
    </sheetNames>
    <sheetDataSet>
      <sheetData sheetId="0">
        <row r="19">
          <cell r="C19">
            <v>250529732</v>
          </cell>
        </row>
        <row r="23">
          <cell r="C23">
            <v>2390765</v>
          </cell>
        </row>
        <row r="25">
          <cell r="C25">
            <v>50222211</v>
          </cell>
        </row>
        <row r="29">
          <cell r="C29">
            <v>3590000</v>
          </cell>
        </row>
        <row r="32">
          <cell r="C32">
            <v>581710</v>
          </cell>
        </row>
        <row r="40">
          <cell r="C40">
            <v>64531355</v>
          </cell>
        </row>
        <row r="43">
          <cell r="C43">
            <v>135000</v>
          </cell>
        </row>
        <row r="49">
          <cell r="C49">
            <v>17603208</v>
          </cell>
        </row>
        <row r="77">
          <cell r="C77">
            <v>750000</v>
          </cell>
        </row>
        <row r="78">
          <cell r="C78">
            <v>2649180</v>
          </cell>
        </row>
        <row r="81">
          <cell r="C81">
            <v>917780</v>
          </cell>
        </row>
      </sheetData>
      <sheetData sheetId="1">
        <row r="43">
          <cell r="C43">
            <v>4305506</v>
          </cell>
        </row>
        <row r="67">
          <cell r="C67">
            <v>-385278475</v>
          </cell>
          <cell r="F67">
            <v>-385278475</v>
          </cell>
        </row>
        <row r="68">
          <cell r="C68">
            <v>-4316960</v>
          </cell>
          <cell r="F68">
            <v>-4316960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Polg.Hiv"/>
      <sheetName val="bevételek polg.hiv"/>
    </sheetNames>
    <sheetDataSet>
      <sheetData sheetId="0">
        <row r="19">
          <cell r="C19">
            <v>144125497</v>
          </cell>
          <cell r="E19">
            <v>42943684</v>
          </cell>
        </row>
        <row r="23">
          <cell r="C23">
            <v>900000</v>
          </cell>
        </row>
        <row r="25">
          <cell r="C25">
            <v>28040153</v>
          </cell>
          <cell r="E25">
            <v>8546530</v>
          </cell>
        </row>
        <row r="29">
          <cell r="C29">
            <v>2183420</v>
          </cell>
          <cell r="E29">
            <v>666985</v>
          </cell>
        </row>
        <row r="32">
          <cell r="C32">
            <v>1845000</v>
          </cell>
          <cell r="E32">
            <v>615000</v>
          </cell>
        </row>
        <row r="40">
          <cell r="C40">
            <v>23905600</v>
          </cell>
          <cell r="E40">
            <v>7635200</v>
          </cell>
        </row>
        <row r="43">
          <cell r="C43">
            <v>375000</v>
          </cell>
          <cell r="E43">
            <v>125000</v>
          </cell>
        </row>
        <row r="49">
          <cell r="C49">
            <v>5489511</v>
          </cell>
          <cell r="E49">
            <v>1813415</v>
          </cell>
        </row>
        <row r="75">
          <cell r="C75">
            <v>500000</v>
          </cell>
        </row>
        <row r="77">
          <cell r="C77">
            <v>1469000</v>
          </cell>
        </row>
        <row r="78">
          <cell r="C78">
            <v>2000000</v>
          </cell>
        </row>
        <row r="81">
          <cell r="C81">
            <v>1071630</v>
          </cell>
        </row>
      </sheetData>
      <sheetData sheetId="1">
        <row r="43">
          <cell r="C43">
            <v>12677000</v>
          </cell>
        </row>
        <row r="67">
          <cell r="C67">
            <v>-194187181</v>
          </cell>
          <cell r="E67">
            <v>-62645814</v>
          </cell>
          <cell r="F67">
            <v>-256832995</v>
          </cell>
        </row>
        <row r="68">
          <cell r="C68">
            <v>-5040630</v>
          </cell>
          <cell r="E68">
            <v>0</v>
          </cell>
          <cell r="F68">
            <v>-5040630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1">
      <selection activeCell="A72" sqref="A72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63" t="s">
        <v>0</v>
      </c>
      <c r="B1" s="64"/>
      <c r="C1" s="64"/>
      <c r="D1" s="64"/>
      <c r="E1" s="64"/>
      <c r="F1" s="65"/>
    </row>
    <row r="2" spans="1:6" ht="18.75" customHeight="1">
      <c r="A2" s="66" t="s">
        <v>184</v>
      </c>
      <c r="B2" s="64"/>
      <c r="C2" s="64"/>
      <c r="D2" s="64"/>
      <c r="E2" s="64"/>
      <c r="F2" s="65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f>SUM('[2]kiadások működés Bölcsőde'!C19+'[3]kiadások működés Könyvtár'!C19+'[4]kiadások működés Zengő Óvoda'!C19+'[5]kiadások működés Polg.Hiv'!C19+'[1]kiadások működés önkormányzat'!C19)</f>
        <v>608988088</v>
      </c>
      <c r="D19" s="39"/>
      <c r="E19" s="39">
        <f>SUM('[5]kiadások működés Polg.Hiv'!E19)</f>
        <v>42943684</v>
      </c>
      <c r="F19" s="13">
        <f>SUM(C19:E19)</f>
        <v>651931772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f>SUM('[1]kiadások működés önkormányzat'!C23+'[5]kiadások működés Polg.Hiv'!C23+'[4]kiadások működés Zengő Óvoda'!C23+'[2]kiadások működés Bölcsőde'!C23)</f>
        <v>47919498</v>
      </c>
      <c r="D23" s="40">
        <v>16462760</v>
      </c>
      <c r="E23" s="39">
        <v>300000</v>
      </c>
      <c r="F23" s="13">
        <f>SUM(C23:E23)</f>
        <v>64682258</v>
      </c>
    </row>
    <row r="24" spans="1:6" ht="15">
      <c r="A24" s="41" t="s">
        <v>223</v>
      </c>
      <c r="B24" s="42" t="s">
        <v>224</v>
      </c>
      <c r="C24" s="12">
        <f>SUM(C19:C23)</f>
        <v>656907586</v>
      </c>
      <c r="D24" s="12">
        <f>SUM(D23)</f>
        <v>16462760</v>
      </c>
      <c r="E24" s="12">
        <f>SUM(E19:E23)</f>
        <v>43243684</v>
      </c>
      <c r="F24" s="12">
        <f>SUM(C24:E24)</f>
        <v>716614030</v>
      </c>
    </row>
    <row r="25" spans="1:6" ht="15">
      <c r="A25" s="14" t="s">
        <v>225</v>
      </c>
      <c r="B25" s="42" t="s">
        <v>226</v>
      </c>
      <c r="C25" s="12">
        <f>SUM('[2]kiadások működés Bölcsőde'!C25+'[3]kiadások működés Könyvtár'!C25+'[4]kiadások működés Zengő Óvoda'!C25+'[5]kiadások működés Polg.Hiv'!C25+'[1]kiadások működés önkormányzat'!C25)</f>
        <v>117773694</v>
      </c>
      <c r="D25" s="12">
        <f>SUM('[1]kiadások működés önkormányzat'!D25)</f>
        <v>3576682</v>
      </c>
      <c r="E25" s="12">
        <f>SUM('[5]kiadások működés Polg.Hiv'!E25)</f>
        <v>8546530</v>
      </c>
      <c r="F25" s="12">
        <f>SUM(C25:E25)</f>
        <v>129896906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f>SUM('[2]kiadások működés Bölcsőde'!C29+'[3]kiadások működés Könyvtár'!C29+'[4]kiadások működés Zengő Óvoda'!C29+'[5]kiadások működés Polg.Hiv'!C29+'[1]kiadások működés önkormányzat'!C29)</f>
        <v>46125786</v>
      </c>
      <c r="D29" s="39">
        <f>SUM('[1]kiadások működés önkormányzat'!D29)</f>
        <v>3450000</v>
      </c>
      <c r="E29" s="39">
        <f>SUM('[5]kiadások működés Polg.Hiv'!E29+'[1]kiadások működés önkormányzat'!E29)</f>
        <v>1002644</v>
      </c>
      <c r="F29" s="13">
        <f>SUM(C29:E29)</f>
        <v>50578430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f>SUM('[2]kiadások működés Bölcsőde'!C32+'[3]kiadások működés Könyvtár'!C32+'[4]kiadások működés Zengő Óvoda'!C32+'[5]kiadások működés Polg.Hiv'!C32+'[1]kiadások működés önkormányzat'!C32)</f>
        <v>5876748</v>
      </c>
      <c r="D32" s="39"/>
      <c r="E32" s="39">
        <f>SUM('[1]kiadások működés önkormányzat'!E32+'[5]kiadások működés Polg.Hiv'!E32)</f>
        <v>654562</v>
      </c>
      <c r="F32" s="13">
        <f>SUM(C32:E32)</f>
        <v>6531310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3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f>SUM('[2]kiadások működés Bölcsőde'!C40+'[3]kiadások működés Könyvtár'!C40+'[4]kiadások működés Zengő Óvoda'!C40+'[5]kiadások működés Polg.Hiv'!C40+'[1]kiadások működés önkormányzat'!C40)</f>
        <v>371846270</v>
      </c>
      <c r="D40" s="40">
        <f>SUM('[1]kiadások működés önkormányzat'!D40)</f>
        <v>12598031</v>
      </c>
      <c r="E40" s="39">
        <f>SUM('[1]kiadások működés önkormányzat'!E40+'[5]kiadások működés Polg.Hiv'!E40)</f>
        <v>12682953</v>
      </c>
      <c r="F40" s="13">
        <f>SUM(C40:E40)</f>
        <v>397127254</v>
      </c>
    </row>
    <row r="41" spans="1:6" ht="15" hidden="1">
      <c r="A41" s="9" t="s">
        <v>257</v>
      </c>
      <c r="B41" s="36" t="s">
        <v>258</v>
      </c>
      <c r="C41" s="39"/>
      <c r="D41" s="40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40"/>
      <c r="E42" s="39"/>
      <c r="F42" s="13"/>
    </row>
    <row r="43" spans="1:6" ht="15">
      <c r="A43" s="10" t="s">
        <v>261</v>
      </c>
      <c r="B43" s="38" t="s">
        <v>262</v>
      </c>
      <c r="C43" s="39">
        <f>SUM('[2]kiadások működés Bölcsőde'!C43+'[3]kiadások működés Könyvtár'!C43+'[4]kiadások működés Zengő Óvoda'!C43+'[5]kiadások működés Polg.Hiv'!C43+'[1]kiadások működés önkormányzat'!C43)</f>
        <v>4228000</v>
      </c>
      <c r="D43" s="40"/>
      <c r="E43" s="39">
        <f>SUM('[1]kiadások működés önkormányzat'!E43+'[5]kiadások működés Polg.Hiv'!E43)</f>
        <v>125000</v>
      </c>
      <c r="F43" s="13">
        <f>SUM(C43:E43)</f>
        <v>4353000</v>
      </c>
    </row>
    <row r="44" spans="1:6" ht="15" hidden="1">
      <c r="A44" s="9" t="s">
        <v>263</v>
      </c>
      <c r="B44" s="36" t="s">
        <v>264</v>
      </c>
      <c r="C44" s="39"/>
      <c r="D44" s="40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40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40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40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40"/>
      <c r="E48" s="39"/>
      <c r="F48" s="13"/>
    </row>
    <row r="49" spans="1:6" ht="15">
      <c r="A49" s="10" t="s">
        <v>273</v>
      </c>
      <c r="B49" s="38" t="s">
        <v>274</v>
      </c>
      <c r="C49" s="39">
        <f>SUM('[2]kiadások működés Bölcsőde'!C49+'[3]kiadások működés Könyvtár'!C49+'[4]kiadások működés Zengő Óvoda'!C49+'[5]kiadások működés Polg.Hiv'!C49+'[1]kiadások működés önkormányzat'!C49)</f>
        <v>93118654</v>
      </c>
      <c r="D49" s="40">
        <f>SUM('[1]kiadások működés önkormányzat'!D49)</f>
        <v>4251969</v>
      </c>
      <c r="E49" s="39">
        <f>SUM('[1]kiadások működés önkormányzat'!E49+'[5]kiadások működés Polg.Hiv'!E49)</f>
        <v>2943966</v>
      </c>
      <c r="F49" s="13">
        <f>SUM(C49:E49)</f>
        <v>100314589</v>
      </c>
    </row>
    <row r="50" spans="1:6" ht="15">
      <c r="A50" s="14" t="s">
        <v>275</v>
      </c>
      <c r="B50" s="42" t="s">
        <v>276</v>
      </c>
      <c r="C50" s="12">
        <f>SUM(C29:C49)</f>
        <v>521195458</v>
      </c>
      <c r="D50" s="12">
        <f>SUM(D29:D49)</f>
        <v>20300000</v>
      </c>
      <c r="E50" s="12">
        <f>SUM(E29:E49)</f>
        <v>17409125</v>
      </c>
      <c r="F50" s="12">
        <f>SUM(F29:F49)</f>
        <v>558904583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4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4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4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2" t="s">
        <v>294</v>
      </c>
      <c r="C59" s="12">
        <v>40000000</v>
      </c>
      <c r="D59" s="12"/>
      <c r="E59" s="12"/>
      <c r="F59" s="12">
        <f>SUM(C59:E59)</f>
        <v>40000000</v>
      </c>
    </row>
    <row r="60" spans="1:6" ht="15">
      <c r="A60" s="45" t="s">
        <v>295</v>
      </c>
      <c r="B60" s="36" t="s">
        <v>296</v>
      </c>
      <c r="C60" s="40"/>
      <c r="D60" s="40"/>
      <c r="E60" s="40"/>
      <c r="F60" s="46">
        <f>SUM(C60:E60)</f>
        <v>0</v>
      </c>
    </row>
    <row r="61" spans="1:6" ht="15">
      <c r="A61" s="45" t="s">
        <v>297</v>
      </c>
      <c r="B61" s="36" t="s">
        <v>298</v>
      </c>
      <c r="C61" s="40">
        <v>2113147</v>
      </c>
      <c r="D61" s="40"/>
      <c r="E61" s="40"/>
      <c r="F61" s="46">
        <f>SUM(C61:E61)</f>
        <v>2113147</v>
      </c>
    </row>
    <row r="62" spans="1:6" ht="15">
      <c r="A62" s="45" t="s">
        <v>299</v>
      </c>
      <c r="B62" s="36" t="s">
        <v>300</v>
      </c>
      <c r="C62" s="40"/>
      <c r="D62" s="40"/>
      <c r="E62" s="40"/>
      <c r="F62" s="46"/>
    </row>
    <row r="63" spans="1:6" ht="15">
      <c r="A63" s="45" t="s">
        <v>301</v>
      </c>
      <c r="B63" s="36" t="s">
        <v>302</v>
      </c>
      <c r="C63" s="40"/>
      <c r="D63" s="40"/>
      <c r="E63" s="40"/>
      <c r="F63" s="46"/>
    </row>
    <row r="64" spans="1:6" ht="15">
      <c r="A64" s="45" t="s">
        <v>303</v>
      </c>
      <c r="B64" s="36" t="s">
        <v>304</v>
      </c>
      <c r="C64" s="40"/>
      <c r="D64" s="40"/>
      <c r="E64" s="40"/>
      <c r="F64" s="46"/>
    </row>
    <row r="65" spans="1:6" ht="15">
      <c r="A65" s="45" t="s">
        <v>305</v>
      </c>
      <c r="B65" s="36" t="s">
        <v>306</v>
      </c>
      <c r="C65" s="40">
        <v>286144972</v>
      </c>
      <c r="D65" s="40"/>
      <c r="E65" s="40"/>
      <c r="F65" s="46">
        <f>SUM(C65:E65)</f>
        <v>286144972</v>
      </c>
    </row>
    <row r="66" spans="1:6" ht="15">
      <c r="A66" s="45" t="s">
        <v>307</v>
      </c>
      <c r="B66" s="36" t="s">
        <v>308</v>
      </c>
      <c r="C66" s="40"/>
      <c r="D66" s="40"/>
      <c r="E66" s="40"/>
      <c r="F66" s="46"/>
    </row>
    <row r="67" spans="1:6" ht="15">
      <c r="A67" s="45" t="s">
        <v>309</v>
      </c>
      <c r="B67" s="36" t="s">
        <v>310</v>
      </c>
      <c r="C67" s="40"/>
      <c r="D67" s="40"/>
      <c r="E67" s="40"/>
      <c r="F67" s="46"/>
    </row>
    <row r="68" spans="1:6" ht="15">
      <c r="A68" s="45" t="s">
        <v>311</v>
      </c>
      <c r="B68" s="36" t="s">
        <v>312</v>
      </c>
      <c r="C68" s="40"/>
      <c r="D68" s="40"/>
      <c r="E68" s="40"/>
      <c r="F68" s="46"/>
    </row>
    <row r="69" spans="1:6" ht="15">
      <c r="A69" s="47" t="s">
        <v>313</v>
      </c>
      <c r="B69" s="36" t="s">
        <v>314</v>
      </c>
      <c r="C69" s="40"/>
      <c r="D69" s="40"/>
      <c r="E69" s="40"/>
      <c r="F69" s="46"/>
    </row>
    <row r="70" spans="1:6" ht="15">
      <c r="A70" s="45" t="s">
        <v>315</v>
      </c>
      <c r="B70" s="36" t="s">
        <v>316</v>
      </c>
      <c r="C70" s="40">
        <v>76421404</v>
      </c>
      <c r="D70" s="40">
        <v>10152160</v>
      </c>
      <c r="E70" s="40"/>
      <c r="F70" s="46">
        <f>SUM(C70:E70)</f>
        <v>86573564</v>
      </c>
    </row>
    <row r="71" spans="1:6" ht="15">
      <c r="A71" s="47" t="s">
        <v>317</v>
      </c>
      <c r="B71" s="36" t="s">
        <v>318</v>
      </c>
      <c r="C71" s="40"/>
      <c r="D71" s="40"/>
      <c r="E71" s="40"/>
      <c r="F71" s="46">
        <f>SUM(C71:E71)</f>
        <v>0</v>
      </c>
    </row>
    <row r="72" spans="1:6" ht="15">
      <c r="A72" s="47" t="s">
        <v>319</v>
      </c>
      <c r="B72" s="36" t="s">
        <v>318</v>
      </c>
      <c r="C72" s="40">
        <v>374469010</v>
      </c>
      <c r="D72" s="40"/>
      <c r="E72" s="40"/>
      <c r="F72" s="46">
        <f>SUM(C72:E72)</f>
        <v>374469010</v>
      </c>
    </row>
    <row r="73" spans="1:6" ht="15">
      <c r="A73" s="18" t="s">
        <v>320</v>
      </c>
      <c r="B73" s="42" t="s">
        <v>321</v>
      </c>
      <c r="C73" s="12">
        <f>SUM(C60:C72)</f>
        <v>739148533</v>
      </c>
      <c r="D73" s="12">
        <f>SUM(D60:D72)</f>
        <v>10152160</v>
      </c>
      <c r="E73" s="12"/>
      <c r="F73" s="12">
        <f>SUM(F60:F72)</f>
        <v>749300693</v>
      </c>
    </row>
    <row r="74" spans="1:6" ht="15.75">
      <c r="A74" s="19" t="s">
        <v>93</v>
      </c>
      <c r="B74" s="48"/>
      <c r="C74" s="12">
        <f>C73+C59+C50+C25+C24</f>
        <v>2075025271</v>
      </c>
      <c r="D74" s="12">
        <f>D73+D59+D50+D25+D24</f>
        <v>50491602</v>
      </c>
      <c r="E74" s="12">
        <f>E73+E59+E50+E25+E24</f>
        <v>69199339</v>
      </c>
      <c r="F74" s="12">
        <f>F73+F59+F50+F25+F24</f>
        <v>2194716212</v>
      </c>
    </row>
    <row r="75" spans="1:6" ht="15">
      <c r="A75" s="49" t="s">
        <v>322</v>
      </c>
      <c r="B75" s="36" t="s">
        <v>323</v>
      </c>
      <c r="C75" s="39">
        <f>SUM('[2]kiadások működés Bölcsőde'!C75+'[3]kiadások működés Könyvtár'!C75+'[4]kiadások működés Zengő Óvoda'!C75+'[5]kiadások működés Polg.Hiv'!C75+'[1]kiadások működés önkormányzat'!C75)</f>
        <v>778957</v>
      </c>
      <c r="D75" s="39"/>
      <c r="E75" s="39"/>
      <c r="F75" s="13">
        <f aca="true" t="shared" si="0" ref="F75:F81">SUM(C75:E75)</f>
        <v>778957</v>
      </c>
    </row>
    <row r="76" spans="1:6" ht="15">
      <c r="A76" s="49" t="s">
        <v>324</v>
      </c>
      <c r="B76" s="36" t="s">
        <v>325</v>
      </c>
      <c r="C76" s="39">
        <f>SUM('[2]kiadások működés Bölcsőde'!C76+'[3]kiadások működés Könyvtár'!C76+'[4]kiadások működés Zengő Óvoda'!C76+'[5]kiadások működés Polg.Hiv'!C76+'[1]kiadások működés önkormányzat'!C76)</f>
        <v>1013811579</v>
      </c>
      <c r="D76" s="39"/>
      <c r="E76" s="39"/>
      <c r="F76" s="13">
        <f t="shared" si="0"/>
        <v>1013811579</v>
      </c>
    </row>
    <row r="77" spans="1:6" ht="15">
      <c r="A77" s="49" t="s">
        <v>326</v>
      </c>
      <c r="B77" s="36" t="s">
        <v>327</v>
      </c>
      <c r="C77" s="39">
        <f>SUM('[2]kiadások működés Bölcsőde'!C77+'[3]kiadások működés Könyvtár'!C77+'[4]kiadások működés Zengő Óvoda'!C77+'[5]kiadások működés Polg.Hiv'!C77+'[1]kiadások működés önkormányzat'!C77)</f>
        <v>2219000</v>
      </c>
      <c r="D77" s="39"/>
      <c r="E77" s="39"/>
      <c r="F77" s="13">
        <f t="shared" si="0"/>
        <v>2219000</v>
      </c>
    </row>
    <row r="78" spans="1:6" ht="15">
      <c r="A78" s="49" t="s">
        <v>328</v>
      </c>
      <c r="B78" s="36" t="s">
        <v>329</v>
      </c>
      <c r="C78" s="39">
        <f>SUM('[2]kiadások működés Bölcsőde'!C78+'[3]kiadások működés Könyvtár'!C78+'[4]kiadások működés Zengő Óvoda'!C78+'[5]kiadások működés Polg.Hiv'!C78+'[1]kiadások működés önkormányzat'!C78)</f>
        <v>105968717</v>
      </c>
      <c r="D78" s="39"/>
      <c r="E78" s="39"/>
      <c r="F78" s="13">
        <f t="shared" si="0"/>
        <v>105968717</v>
      </c>
    </row>
    <row r="79" spans="1:6" ht="15">
      <c r="A79" s="7" t="s">
        <v>330</v>
      </c>
      <c r="B79" s="36" t="s">
        <v>331</v>
      </c>
      <c r="C79" s="39">
        <f>SUM('[2]kiadások működés Bölcsőde'!C79+'[3]kiadások működés Könyvtár'!C79+'[4]kiadások működés Zengő Óvoda'!C79+'[5]kiadások működés Polg.Hiv'!C79+'[1]kiadások működés önkormányzat'!C79)</f>
        <v>0</v>
      </c>
      <c r="D79" s="39"/>
      <c r="E79" s="39"/>
      <c r="F79" s="13">
        <f t="shared" si="0"/>
        <v>0</v>
      </c>
    </row>
    <row r="80" spans="1:6" ht="15">
      <c r="A80" s="7" t="s">
        <v>332</v>
      </c>
      <c r="B80" s="36" t="s">
        <v>333</v>
      </c>
      <c r="C80" s="39">
        <f>SUM('[2]kiadások működés Bölcsőde'!C80+'[3]kiadások működés Könyvtár'!C80+'[4]kiadások működés Zengő Óvoda'!C80+'[5]kiadások működés Polg.Hiv'!C80+'[1]kiadások működés önkormányzat'!C80)</f>
        <v>0</v>
      </c>
      <c r="D80" s="39"/>
      <c r="E80" s="39"/>
      <c r="F80" s="13">
        <f t="shared" si="0"/>
        <v>0</v>
      </c>
    </row>
    <row r="81" spans="1:6" ht="15">
      <c r="A81" s="7" t="s">
        <v>334</v>
      </c>
      <c r="B81" s="36" t="s">
        <v>335</v>
      </c>
      <c r="C81" s="39">
        <f>SUM('[2]kiadások működés Bölcsőde'!C81+'[3]kiadások működés Könyvtár'!C81+'[4]kiadások működés Zengő Óvoda'!C81+'[5]kiadások működés Polg.Hiv'!C81+'[1]kiadások működés önkormányzat'!C81)</f>
        <v>247877681</v>
      </c>
      <c r="D81" s="39"/>
      <c r="E81" s="39"/>
      <c r="F81" s="13">
        <f t="shared" si="0"/>
        <v>247877681</v>
      </c>
    </row>
    <row r="82" spans="1:6" ht="15">
      <c r="A82" s="15" t="s">
        <v>336</v>
      </c>
      <c r="B82" s="42" t="s">
        <v>337</v>
      </c>
      <c r="C82" s="12">
        <f>SUM(C75:C81)</f>
        <v>1370655934</v>
      </c>
      <c r="D82" s="12"/>
      <c r="E82" s="12"/>
      <c r="F82" s="12">
        <f>SUM(F75:F81)</f>
        <v>1370655934</v>
      </c>
    </row>
    <row r="83" spans="1:6" ht="15">
      <c r="A83" s="17" t="s">
        <v>338</v>
      </c>
      <c r="B83" s="36" t="s">
        <v>339</v>
      </c>
      <c r="C83" s="39">
        <f>SUM('[1]kiadások működés önkormányzat'!C83)</f>
        <v>99100000</v>
      </c>
      <c r="D83" s="39"/>
      <c r="E83" s="39"/>
      <c r="F83" s="13">
        <f>SUM(C83:E83)</f>
        <v>99100000</v>
      </c>
    </row>
    <row r="84" spans="1:6" ht="15">
      <c r="A84" s="17" t="s">
        <v>340</v>
      </c>
      <c r="B84" s="36" t="s">
        <v>341</v>
      </c>
      <c r="C84" s="39">
        <f>SUM('[1]kiadások működés önkormányzat'!C84)</f>
        <v>0</v>
      </c>
      <c r="D84" s="39"/>
      <c r="E84" s="39"/>
      <c r="F84" s="13"/>
    </row>
    <row r="85" spans="1:6" ht="15">
      <c r="A85" s="17" t="s">
        <v>342</v>
      </c>
      <c r="B85" s="36" t="s">
        <v>343</v>
      </c>
      <c r="C85" s="39">
        <f>SUM('[1]kiadások működés önkormányzat'!C85)</f>
        <v>0</v>
      </c>
      <c r="D85" s="39"/>
      <c r="E85" s="39"/>
      <c r="F85" s="13"/>
    </row>
    <row r="86" spans="1:6" ht="15">
      <c r="A86" s="17" t="s">
        <v>344</v>
      </c>
      <c r="B86" s="36" t="s">
        <v>345</v>
      </c>
      <c r="C86" s="39">
        <f>SUM('[1]kiadások működés önkormányzat'!C86)</f>
        <v>26757000</v>
      </c>
      <c r="D86" s="39"/>
      <c r="E86" s="39"/>
      <c r="F86" s="13">
        <f>SUM(C86:E86)</f>
        <v>26757000</v>
      </c>
    </row>
    <row r="87" spans="1:6" ht="15">
      <c r="A87" s="18" t="s">
        <v>346</v>
      </c>
      <c r="B87" s="42" t="s">
        <v>347</v>
      </c>
      <c r="C87" s="12">
        <f>SUM(C83:C86)</f>
        <v>125857000</v>
      </c>
      <c r="D87" s="12"/>
      <c r="E87" s="12"/>
      <c r="F87" s="12">
        <f>SUM(F83:F86)</f>
        <v>125857000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2" t="s">
        <v>365</v>
      </c>
      <c r="C96" s="12"/>
      <c r="D96" s="12"/>
      <c r="E96" s="12"/>
      <c r="F96" s="12"/>
    </row>
    <row r="97" spans="1:6" ht="15.75">
      <c r="A97" s="19" t="s">
        <v>126</v>
      </c>
      <c r="B97" s="48"/>
      <c r="C97" s="12">
        <f>C96+C87+C82</f>
        <v>1496512934</v>
      </c>
      <c r="D97" s="39">
        <f>D96+D87+D82</f>
        <v>0</v>
      </c>
      <c r="E97" s="39">
        <f>E96+E87+E82</f>
        <v>0</v>
      </c>
      <c r="F97" s="12">
        <f>F96+F87+F82</f>
        <v>1496512934</v>
      </c>
    </row>
    <row r="98" spans="1:6" ht="15.75">
      <c r="A98" s="22" t="s">
        <v>366</v>
      </c>
      <c r="B98" s="50" t="s">
        <v>367</v>
      </c>
      <c r="C98" s="12">
        <f>C96+C87+C82+C73+C59+C50+C25+C24</f>
        <v>3571538205</v>
      </c>
      <c r="D98" s="12">
        <f>D73+D50+D25+D24</f>
        <v>50491602</v>
      </c>
      <c r="E98" s="12">
        <f>E50+E25+E24</f>
        <v>69199339</v>
      </c>
      <c r="F98" s="12">
        <f>F96+F87+F82+F73+F59+F50+F25+F24</f>
        <v>3691229146</v>
      </c>
    </row>
    <row r="99" spans="1:25" ht="15">
      <c r="A99" s="17" t="s">
        <v>368</v>
      </c>
      <c r="B99" s="9" t="s">
        <v>369</v>
      </c>
      <c r="C99" s="51">
        <v>6668000</v>
      </c>
      <c r="D99" s="51"/>
      <c r="E99" s="51"/>
      <c r="F99" s="51">
        <f>SUM(C99:E99)</f>
        <v>6668000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7" t="s">
        <v>370</v>
      </c>
      <c r="B100" s="9" t="s">
        <v>371</v>
      </c>
      <c r="C100" s="51"/>
      <c r="D100" s="51"/>
      <c r="E100" s="51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7" t="s">
        <v>372</v>
      </c>
      <c r="B101" s="9" t="s">
        <v>373</v>
      </c>
      <c r="C101" s="51"/>
      <c r="D101" s="51"/>
      <c r="E101" s="51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374</v>
      </c>
      <c r="B102" s="10" t="s">
        <v>375</v>
      </c>
      <c r="C102" s="54">
        <v>6668000</v>
      </c>
      <c r="D102" s="54"/>
      <c r="E102" s="54"/>
      <c r="F102" s="54">
        <f>SUM(C102:E102)</f>
        <v>6668000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3"/>
      <c r="Y102" s="53"/>
    </row>
    <row r="103" spans="1:25" ht="15">
      <c r="A103" s="25" t="s">
        <v>376</v>
      </c>
      <c r="B103" s="9" t="s">
        <v>377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3"/>
      <c r="Y103" s="53"/>
    </row>
    <row r="104" spans="1:25" ht="15">
      <c r="A104" s="25" t="s">
        <v>378</v>
      </c>
      <c r="B104" s="9" t="s">
        <v>379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3"/>
      <c r="Y104" s="53"/>
    </row>
    <row r="105" spans="1:25" ht="15">
      <c r="A105" s="17" t="s">
        <v>380</v>
      </c>
      <c r="B105" s="9" t="s">
        <v>381</v>
      </c>
      <c r="C105" s="51"/>
      <c r="D105" s="51"/>
      <c r="E105" s="51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7" t="s">
        <v>382</v>
      </c>
      <c r="B106" s="9" t="s">
        <v>383</v>
      </c>
      <c r="C106" s="51"/>
      <c r="D106" s="51"/>
      <c r="E106" s="51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384</v>
      </c>
      <c r="B107" s="10" t="s">
        <v>385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3"/>
      <c r="Y107" s="53"/>
    </row>
    <row r="108" spans="1:25" ht="15">
      <c r="A108" s="25" t="s">
        <v>386</v>
      </c>
      <c r="B108" s="9" t="s">
        <v>387</v>
      </c>
      <c r="C108" s="60">
        <v>834916</v>
      </c>
      <c r="D108" s="60"/>
      <c r="E108" s="60"/>
      <c r="F108" s="60">
        <f>SUM(C108:E108)</f>
        <v>834916</v>
      </c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3"/>
      <c r="Y108" s="53"/>
    </row>
    <row r="109" spans="1:25" ht="15">
      <c r="A109" s="25" t="s">
        <v>388</v>
      </c>
      <c r="B109" s="9" t="s">
        <v>389</v>
      </c>
      <c r="C109" s="60">
        <v>37811001</v>
      </c>
      <c r="D109" s="60"/>
      <c r="E109" s="60"/>
      <c r="F109" s="60">
        <f>SUM(C109:E109)</f>
        <v>37811001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3"/>
      <c r="Y109" s="53"/>
    </row>
    <row r="110" spans="1:25" ht="15">
      <c r="A110" s="27" t="s">
        <v>390</v>
      </c>
      <c r="B110" s="10" t="s">
        <v>391</v>
      </c>
      <c r="C110" s="58"/>
      <c r="D110" s="58"/>
      <c r="E110" s="58"/>
      <c r="F110" s="58">
        <f>SUM(C110:E110)</f>
        <v>0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3"/>
      <c r="Y110" s="53"/>
    </row>
    <row r="111" spans="1:25" ht="15">
      <c r="A111" s="25" t="s">
        <v>392</v>
      </c>
      <c r="B111" s="9" t="s">
        <v>393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3"/>
      <c r="Y111" s="53"/>
    </row>
    <row r="112" spans="1:25" ht="15">
      <c r="A112" s="25" t="s">
        <v>394</v>
      </c>
      <c r="B112" s="9" t="s">
        <v>395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3"/>
      <c r="Y112" s="53"/>
    </row>
    <row r="113" spans="1:25" ht="15">
      <c r="A113" s="25" t="s">
        <v>396</v>
      </c>
      <c r="B113" s="9" t="s">
        <v>397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3"/>
      <c r="Y113" s="53"/>
    </row>
    <row r="114" spans="1:25" ht="15">
      <c r="A114" s="61" t="s">
        <v>398</v>
      </c>
      <c r="B114" s="14" t="s">
        <v>399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3"/>
      <c r="Y114" s="53"/>
    </row>
    <row r="115" spans="1:25" ht="15">
      <c r="A115" s="25" t="s">
        <v>400</v>
      </c>
      <c r="B115" s="9" t="s">
        <v>401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3"/>
      <c r="Y115" s="53"/>
    </row>
    <row r="116" spans="1:25" ht="15">
      <c r="A116" s="17" t="s">
        <v>402</v>
      </c>
      <c r="B116" s="9" t="s">
        <v>403</v>
      </c>
      <c r="C116" s="51"/>
      <c r="D116" s="51"/>
      <c r="E116" s="51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404</v>
      </c>
      <c r="B117" s="9" t="s">
        <v>405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3"/>
      <c r="Y117" s="53"/>
    </row>
    <row r="118" spans="1:25" ht="15">
      <c r="A118" s="25" t="s">
        <v>406</v>
      </c>
      <c r="B118" s="9" t="s">
        <v>407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3"/>
      <c r="Y118" s="53"/>
    </row>
    <row r="119" spans="1:25" ht="15">
      <c r="A119" s="61" t="s">
        <v>408</v>
      </c>
      <c r="B119" s="14" t="s">
        <v>409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3"/>
      <c r="Y119" s="53"/>
    </row>
    <row r="120" spans="1:25" ht="15">
      <c r="A120" s="17" t="s">
        <v>410</v>
      </c>
      <c r="B120" s="9" t="s">
        <v>411</v>
      </c>
      <c r="C120" s="51"/>
      <c r="D120" s="51"/>
      <c r="E120" s="51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412</v>
      </c>
      <c r="B121" s="29" t="s">
        <v>413</v>
      </c>
      <c r="C121" s="58">
        <f>SUM(C102:C120)</f>
        <v>45313917</v>
      </c>
      <c r="D121" s="58">
        <f>SUM(D102:D120)</f>
        <v>0</v>
      </c>
      <c r="E121" s="58">
        <f>SUM(E102:E120)</f>
        <v>0</v>
      </c>
      <c r="F121" s="58">
        <f>SUM(F102:F120)</f>
        <v>45313917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3"/>
      <c r="Y121" s="53"/>
    </row>
    <row r="122" spans="1:25" ht="15.75">
      <c r="A122" s="30" t="s">
        <v>414</v>
      </c>
      <c r="B122" s="31"/>
      <c r="C122" s="62">
        <f>SUM(C98+C121)</f>
        <v>3616852122</v>
      </c>
      <c r="D122" s="62">
        <f>SUM(D98+D121)</f>
        <v>50491602</v>
      </c>
      <c r="E122" s="62">
        <f>SUM(E98+E121)</f>
        <v>69199339</v>
      </c>
      <c r="F122" s="62">
        <f>SUM(F98+F121)</f>
        <v>3736543063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3/2020.(II. 27.)önkormányzati rendelethez*</oddHeader>
    <oddFooter>&amp;LMódosította: 25/2020. (XI. 9.)önkormányzati rendelet. Hatályos: 2020. XI. 10-től.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956253828</v>
      </c>
      <c r="D12" s="12"/>
      <c r="E12" s="12"/>
      <c r="F12" s="12">
        <f>SUM(C12:E12)</f>
        <v>956253828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222542554</v>
      </c>
      <c r="D17" s="13"/>
      <c r="E17" s="13"/>
      <c r="F17" s="13">
        <f>SUM(C17:E17)</f>
        <v>222542554</v>
      </c>
    </row>
    <row r="18" spans="1:6" ht="15" customHeight="1">
      <c r="A18" s="14" t="s">
        <v>33</v>
      </c>
      <c r="B18" s="15" t="s">
        <v>34</v>
      </c>
      <c r="C18" s="12">
        <f>SUM(C12:C17)</f>
        <v>1178796382</v>
      </c>
      <c r="D18" s="12"/>
      <c r="E18" s="12"/>
      <c r="F18" s="12">
        <f>SUM(F12:F17)</f>
        <v>1178796382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>
        <f>SUM(C28:E28)</f>
        <v>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233511362</v>
      </c>
      <c r="D30" s="16">
        <f>SUM(D25:D29)</f>
        <v>50095502</v>
      </c>
      <c r="E30" s="16">
        <f>SUM(E25:E29)</f>
        <v>6393136</v>
      </c>
      <c r="F30" s="16">
        <f>SUM(F25:F29)</f>
        <v>290000000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240511362</v>
      </c>
      <c r="D32" s="12">
        <f>SUM(D30:D31)</f>
        <v>50095502</v>
      </c>
      <c r="E32" s="12">
        <f>SUM(E30:E31)</f>
        <v>6393136</v>
      </c>
      <c r="F32" s="12">
        <f>SUM(F30:F31)</f>
        <v>297000000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f>SUM('[2]bevételek műk.bölcsőde'!C43+'[3]bevételek műk.könyvtár'!C43+'[4]bevételek zengő óvoda'!C43+'[5]bevételek polg.hiv'!C43+'[1]bevételek önkorm.'!C43)</f>
        <v>119283124</v>
      </c>
      <c r="D43" s="12"/>
      <c r="E43" s="12"/>
      <c r="F43" s="12">
        <f>SUM(C43:E43)</f>
        <v>119283124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>
        <v>425000</v>
      </c>
      <c r="D46" s="13"/>
      <c r="E46" s="13"/>
      <c r="F46" s="13">
        <f>SUM(C46:E46)</f>
        <v>425000</v>
      </c>
    </row>
    <row r="47" spans="1:6" ht="15" customHeight="1">
      <c r="A47" s="14" t="s">
        <v>91</v>
      </c>
      <c r="B47" s="15" t="s">
        <v>92</v>
      </c>
      <c r="C47" s="12">
        <f>SUM(C44:C46)</f>
        <v>425000</v>
      </c>
      <c r="D47" s="12"/>
      <c r="E47" s="12"/>
      <c r="F47" s="12">
        <f>SUM(F44:F46)</f>
        <v>425000</v>
      </c>
    </row>
    <row r="48" spans="1:6" ht="15" customHeight="1">
      <c r="A48" s="19" t="s">
        <v>93</v>
      </c>
      <c r="B48" s="20"/>
      <c r="C48" s="12">
        <f>C47+C43+C32+C18</f>
        <v>1539015868</v>
      </c>
      <c r="D48" s="12">
        <f>D47+D43+D32+D18</f>
        <v>50095502</v>
      </c>
      <c r="E48" s="12">
        <f>E43+E32+E18</f>
        <v>6393136</v>
      </c>
      <c r="F48" s="12">
        <f>F47+F43+F32+F18</f>
        <v>1595504506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>
        <f>SUM(C56:E56)</f>
        <v>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0</v>
      </c>
      <c r="D60" s="12"/>
      <c r="E60" s="12"/>
      <c r="F60" s="12">
        <f>SUM(F55:F59)</f>
        <v>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0</v>
      </c>
      <c r="D65" s="12">
        <f>D64+D60+D54</f>
        <v>0</v>
      </c>
      <c r="E65" s="12">
        <f>E64+E60+E54</f>
        <v>0</v>
      </c>
      <c r="F65" s="12">
        <f>F64+F60+F54</f>
        <v>0</v>
      </c>
    </row>
    <row r="66" spans="1:6" ht="15.75">
      <c r="A66" s="21" t="s">
        <v>127</v>
      </c>
      <c r="B66" s="22" t="s">
        <v>128</v>
      </c>
      <c r="C66" s="12">
        <f>C64+C47+C60+C43+C32+C18+C54</f>
        <v>1539015868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1595504506</v>
      </c>
    </row>
    <row r="67" spans="1:6" ht="15.75">
      <c r="A67" s="23" t="s">
        <v>129</v>
      </c>
      <c r="B67" s="24"/>
      <c r="C67" s="13">
        <f>SUM('[3]bevételek műk.könyvtár'!C62)+'[2]bevételek műk.bölcsőde'!C62+'[4]bevételek zengő óvoda'!C67+'[5]bevételek polg.hiv'!C67+'[1]bevételek önkorm.'!C67</f>
        <v>-536009403</v>
      </c>
      <c r="D67" s="13">
        <f>SUM('[3]bevételek műk.könyvtár'!D62)+'[2]bevételek műk.bölcsőde'!D62+'[4]bevételek zengő óvoda'!D67+'[5]bevételek polg.hiv'!D67+'[1]bevételek önkorm.'!D67</f>
        <v>-396100</v>
      </c>
      <c r="E67" s="13">
        <f>SUM('[3]bevételek műk.könyvtár'!E62)+'[2]bevételek műk.bölcsőde'!E62+'[4]bevételek zengő óvoda'!E67+'[5]bevételek polg.hiv'!E67+'[1]bevételek önkorm.'!E67</f>
        <v>-62806203</v>
      </c>
      <c r="F67" s="13">
        <f>SUM('[3]bevételek műk.könyvtár'!F62)+'[2]bevételek műk.bölcsőde'!F62+'[4]bevételek zengő óvoda'!F67+'[5]bevételek polg.hiv'!F67+'[1]bevételek önkorm.'!F67</f>
        <v>-599211706</v>
      </c>
    </row>
    <row r="68" spans="1:6" ht="15.75">
      <c r="A68" s="23" t="s">
        <v>130</v>
      </c>
      <c r="B68" s="24"/>
      <c r="C68" s="13">
        <f>SUM('[3]bevételek műk.könyvtár'!C63)+'[2]bevételek műk.bölcsőde'!C63+'[4]bevételek zengő óvoda'!C68+'[5]bevételek polg.hiv'!C68+'[1]bevételek önkorm.'!C68</f>
        <v>-1496512934</v>
      </c>
      <c r="D68" s="13">
        <f>SUM('[3]bevételek műk.könyvtár'!D63)+'[2]bevételek műk.bölcsőde'!D63+'[4]bevételek zengő óvoda'!D68+'[5]bevételek polg.hiv'!D68+'[1]bevételek önkorm.'!D68</f>
        <v>0</v>
      </c>
      <c r="E68" s="13">
        <f>SUM('[3]bevételek műk.könyvtár'!E63)+'[2]bevételek műk.bölcsőde'!E63+'[4]bevételek zengő óvoda'!E68+'[5]bevételek polg.hiv'!E68+'[1]bevételek önkorm.'!E68</f>
        <v>0</v>
      </c>
      <c r="F68" s="13">
        <f>SUM('[3]bevételek műk.könyvtár'!F63)+'[2]bevételek műk.bölcsőde'!F63+'[4]bevételek zengő óvoda'!F68+'[5]bevételek polg.hiv'!F68+'[1]bevételek önkorm.'!F68</f>
        <v>-1496512934</v>
      </c>
    </row>
    <row r="69" spans="1:6" ht="15" hidden="1">
      <c r="A69" s="25" t="s">
        <v>131</v>
      </c>
      <c r="B69" s="9" t="s">
        <v>132</v>
      </c>
      <c r="C69" s="13">
        <f>SUM('[3]bevételek műk.könyvtár'!C64)+'[2]bevételek műk.bölcsőde'!C64+'[4]bevételek zengő óvoda'!C69+'[5]bevételek polg.hiv'!C69+'[1]bevételek önkorm.'!C69</f>
        <v>0</v>
      </c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>
        <f>SUM('[3]bevételek műk.könyvtár'!C65)+'[2]bevételek műk.bölcsőde'!C65+'[4]bevételek zengő óvoda'!C70+'[5]bevételek polg.hiv'!C70+'[1]bevételek önkorm.'!C70</f>
        <v>0</v>
      </c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>
        <f>SUM('[3]bevételek műk.könyvtár'!C66)+'[2]bevételek műk.bölcsőde'!C66+'[4]bevételek zengő óvoda'!C71+'[5]bevételek polg.hiv'!C71+'[1]bevételek önkorm.'!C71</f>
        <v>0</v>
      </c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2140203641</v>
      </c>
      <c r="D82" s="13"/>
      <c r="E82" s="13"/>
      <c r="F82" s="13">
        <f>SUM(C82:E82)</f>
        <v>2140203641</v>
      </c>
    </row>
    <row r="83" spans="1:6" ht="15">
      <c r="A83" s="25" t="s">
        <v>157</v>
      </c>
      <c r="B83" s="9" t="s">
        <v>158</v>
      </c>
      <c r="C83" s="13">
        <v>834916</v>
      </c>
      <c r="D83" s="13"/>
      <c r="E83" s="13"/>
      <c r="F83" s="13">
        <f>SUM(C83:E83)</f>
        <v>834916</v>
      </c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2141038557</v>
      </c>
      <c r="D88" s="12">
        <f>SUM(D72:D87)</f>
        <v>0</v>
      </c>
      <c r="E88" s="12">
        <f>SUM(E72:E87)</f>
        <v>0</v>
      </c>
      <c r="F88" s="12">
        <f>SUM(C88:E88)</f>
        <v>2141038557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2141038557</v>
      </c>
      <c r="D95" s="12">
        <f>SUM(D72:D94)</f>
        <v>0</v>
      </c>
      <c r="E95" s="12">
        <f>SUM(E72:E94)</f>
        <v>0</v>
      </c>
      <c r="F95" s="12">
        <f>SUM(C95:E95)</f>
        <v>2141038557</v>
      </c>
    </row>
    <row r="96" spans="1:6" ht="15.75">
      <c r="A96" s="30" t="s">
        <v>183</v>
      </c>
      <c r="B96" s="31"/>
      <c r="C96" s="12">
        <f>C66+C95</f>
        <v>3680054425</v>
      </c>
      <c r="D96" s="12">
        <f>D95+D66</f>
        <v>50095502</v>
      </c>
      <c r="E96" s="12">
        <f>E95+E66</f>
        <v>6393136</v>
      </c>
      <c r="F96" s="12">
        <f>F95+F66</f>
        <v>3736543063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25/2020.(XI. 9.)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2020-11-10T12:53:26Z</dcterms:created>
  <dcterms:modified xsi:type="dcterms:W3CDTF">2020-11-13T12:12:38Z</dcterms:modified>
  <cp:category/>
  <cp:version/>
  <cp:contentType/>
  <cp:contentStatus/>
</cp:coreProperties>
</file>