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0" windowWidth="20730" windowHeight="9660" tabRatio="779" firstSheet="11" activeTab="17"/>
  </bookViews>
  <sheets>
    <sheet name=" 1. címrend" sheetId="1" r:id="rId1"/>
    <sheet name="2. maradvány" sheetId="16" r:id="rId2"/>
    <sheet name="3.finanszírozási c. műveletek" sheetId="17" r:id="rId3"/>
    <sheet name="4.Mérleg" sheetId="21" r:id="rId4"/>
    <sheet name="5.bev. forrásonként " sheetId="24" r:id="rId5"/>
    <sheet name="6. Kiadások" sheetId="25" r:id="rId6"/>
    <sheet name="7. lak. szolg. tám." sheetId="26" r:id="rId7"/>
    <sheet name="8. felújítás" sheetId="13" r:id="rId8"/>
    <sheet name="9.. Beruházások" sheetId="12" r:id="rId9"/>
    <sheet name="10. EU projekt " sheetId="28" r:id="rId10"/>
    <sheet name="11. létszám-előir." sheetId="11" r:id="rId11"/>
    <sheet name="12.közfogl." sheetId="18" r:id="rId12"/>
    <sheet name="13. adósság" sheetId="23" r:id="rId13"/>
    <sheet name="14. céltartalék" sheetId="9" r:id="rId14"/>
    <sheet name="15. többéves" sheetId="8" r:id="rId15"/>
    <sheet name="16. előir.- falhaszn. ütemterv" sheetId="4" r:id="rId16"/>
    <sheet name="17. közvetett támogatások" sheetId="15" r:id="rId17"/>
    <sheet name="18. egyéb működési tám" sheetId="22" r:id="rId18"/>
  </sheets>
  <definedNames>
    <definedName name="_xlnm.Print_Area" localSheetId="4">'5.bev. forrásonként '!$A$1:$H$131</definedName>
  </definedNames>
  <calcPr calcId="145621"/>
</workbook>
</file>

<file path=xl/calcChain.xml><?xml version="1.0" encoding="utf-8"?>
<calcChain xmlns="http://schemas.openxmlformats.org/spreadsheetml/2006/main">
  <c r="C15" i="18" l="1"/>
  <c r="F9" i="12"/>
  <c r="F8" i="12"/>
  <c r="C27" i="22" l="1"/>
  <c r="O29" i="4"/>
  <c r="O28" i="4"/>
  <c r="G17" i="13"/>
  <c r="D17" i="13"/>
  <c r="E17" i="13"/>
  <c r="C17" i="13"/>
  <c r="F17" i="13" s="1"/>
  <c r="F9" i="13"/>
  <c r="F10" i="13"/>
  <c r="F11" i="13"/>
  <c r="F12" i="13"/>
  <c r="F13" i="13"/>
  <c r="F14" i="13"/>
  <c r="F15" i="13"/>
  <c r="F16" i="13"/>
  <c r="D66" i="25"/>
  <c r="E66" i="25"/>
  <c r="F66" i="25"/>
  <c r="G66" i="25"/>
  <c r="H66" i="25"/>
  <c r="I66" i="25"/>
  <c r="J66" i="25"/>
  <c r="K66" i="25"/>
  <c r="C66" i="25"/>
  <c r="H7" i="24"/>
  <c r="E7" i="24"/>
  <c r="H16" i="24"/>
  <c r="C56" i="21" l="1"/>
  <c r="C57" i="21"/>
  <c r="C17" i="22" l="1"/>
  <c r="C32" i="4"/>
  <c r="D32" i="4"/>
  <c r="E32" i="4"/>
  <c r="F32" i="4"/>
  <c r="G32" i="4"/>
  <c r="H32" i="4"/>
  <c r="I32" i="4"/>
  <c r="J32" i="4"/>
  <c r="K32" i="4"/>
  <c r="L32" i="4"/>
  <c r="M32" i="4"/>
  <c r="N32" i="4"/>
  <c r="O31" i="4"/>
  <c r="C68" i="25"/>
  <c r="I68" i="25"/>
  <c r="L45" i="25"/>
  <c r="F38" i="25"/>
  <c r="F13" i="25"/>
  <c r="F12" i="25"/>
  <c r="F60" i="24"/>
  <c r="F54" i="24"/>
  <c r="G54" i="24"/>
  <c r="H54" i="24"/>
  <c r="E54" i="24"/>
  <c r="E60" i="24" s="1"/>
  <c r="C15" i="16"/>
  <c r="O11" i="4"/>
  <c r="F8" i="13"/>
  <c r="F7" i="13"/>
  <c r="E112" i="24"/>
  <c r="H20" i="24"/>
  <c r="C17" i="21"/>
  <c r="C10" i="16"/>
  <c r="C17" i="16" s="1"/>
  <c r="D27" i="22"/>
  <c r="D17" i="22"/>
  <c r="D28" i="22"/>
  <c r="C8" i="9"/>
  <c r="C16" i="23"/>
  <c r="C17" i="23" s="1"/>
  <c r="D15" i="28"/>
  <c r="E15" i="28"/>
  <c r="F15" i="28"/>
  <c r="G15" i="28"/>
  <c r="H15" i="28"/>
  <c r="C15" i="28"/>
  <c r="D11" i="28"/>
  <c r="E11" i="28"/>
  <c r="F11" i="28"/>
  <c r="G11" i="28"/>
  <c r="H11" i="28"/>
  <c r="C11" i="28"/>
  <c r="D11" i="12"/>
  <c r="E11" i="12"/>
  <c r="F10" i="12"/>
  <c r="F7" i="12"/>
  <c r="E101" i="24"/>
  <c r="E107" i="24"/>
  <c r="E114" i="24"/>
  <c r="F71" i="24"/>
  <c r="E71" i="24"/>
  <c r="F55" i="24"/>
  <c r="G55" i="24"/>
  <c r="E55" i="24"/>
  <c r="G60" i="24"/>
  <c r="G86" i="24"/>
  <c r="G115" i="24"/>
  <c r="F35" i="24"/>
  <c r="G35" i="24"/>
  <c r="E29" i="24"/>
  <c r="E35" i="24" s="1"/>
  <c r="E45" i="24"/>
  <c r="F45" i="24"/>
  <c r="E42" i="24"/>
  <c r="E24" i="24"/>
  <c r="F7" i="24"/>
  <c r="G7" i="24"/>
  <c r="E37" i="21"/>
  <c r="C26" i="21"/>
  <c r="E26" i="21"/>
  <c r="E57" i="21"/>
  <c r="E17" i="21"/>
  <c r="E55" i="21" s="1"/>
  <c r="C28" i="22"/>
  <c r="H34" i="24"/>
  <c r="H14" i="24"/>
  <c r="H19" i="24"/>
  <c r="C11" i="12"/>
  <c r="E15" i="18"/>
  <c r="D13" i="26"/>
  <c r="G16" i="25"/>
  <c r="G25" i="25"/>
  <c r="G32" i="25"/>
  <c r="O12" i="4"/>
  <c r="O13" i="4"/>
  <c r="O14" i="4"/>
  <c r="O15" i="4"/>
  <c r="O16" i="4"/>
  <c r="O17" i="4"/>
  <c r="O18" i="4"/>
  <c r="C13" i="26"/>
  <c r="K68" i="25"/>
  <c r="L46" i="25"/>
  <c r="L47" i="25"/>
  <c r="L48" i="25"/>
  <c r="L66" i="25" s="1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D32" i="25"/>
  <c r="E32" i="25"/>
  <c r="C32" i="25"/>
  <c r="D16" i="25"/>
  <c r="E16" i="25"/>
  <c r="E33" i="25"/>
  <c r="E39" i="25"/>
  <c r="C16" i="25"/>
  <c r="C33" i="25" s="1"/>
  <c r="C39" i="25" s="1"/>
  <c r="D25" i="25"/>
  <c r="E25" i="25"/>
  <c r="C25" i="25"/>
  <c r="F20" i="25"/>
  <c r="F21" i="25"/>
  <c r="F28" i="25"/>
  <c r="F32" i="25" s="1"/>
  <c r="F30" i="25"/>
  <c r="F36" i="25"/>
  <c r="F14" i="25"/>
  <c r="F15" i="25"/>
  <c r="F11" i="25"/>
  <c r="M66" i="25"/>
  <c r="M68" i="25" s="1"/>
  <c r="J68" i="25"/>
  <c r="H68" i="25"/>
  <c r="G68" i="25"/>
  <c r="F68" i="25"/>
  <c r="E68" i="25"/>
  <c r="D68" i="25"/>
  <c r="L65" i="25"/>
  <c r="F101" i="24"/>
  <c r="G101" i="24"/>
  <c r="H113" i="24"/>
  <c r="G112" i="24"/>
  <c r="F112" i="24"/>
  <c r="H111" i="24"/>
  <c r="H110" i="24"/>
  <c r="H109" i="24"/>
  <c r="H112" i="24"/>
  <c r="H108" i="24"/>
  <c r="H106" i="24"/>
  <c r="H105" i="24"/>
  <c r="H104" i="24"/>
  <c r="H103" i="24"/>
  <c r="H102" i="24"/>
  <c r="H100" i="24"/>
  <c r="H99" i="24"/>
  <c r="H98" i="24"/>
  <c r="H97" i="24"/>
  <c r="H101" i="24" s="1"/>
  <c r="H107" i="24" s="1"/>
  <c r="H114" i="24" s="1"/>
  <c r="H96" i="24"/>
  <c r="G95" i="24"/>
  <c r="F95" i="24"/>
  <c r="E95" i="24"/>
  <c r="H94" i="24"/>
  <c r="H93" i="24"/>
  <c r="H92" i="24"/>
  <c r="H95" i="24"/>
  <c r="H91" i="24"/>
  <c r="G90" i="24"/>
  <c r="G107" i="24"/>
  <c r="G114" i="24"/>
  <c r="F90" i="24"/>
  <c r="H90" i="24"/>
  <c r="E90" i="24"/>
  <c r="H89" i="24"/>
  <c r="H88" i="24"/>
  <c r="H87" i="24"/>
  <c r="G85" i="24"/>
  <c r="F85" i="24"/>
  <c r="E85" i="24"/>
  <c r="H84" i="24"/>
  <c r="H83" i="24"/>
  <c r="H82" i="24"/>
  <c r="H85" i="24"/>
  <c r="G81" i="24"/>
  <c r="F81" i="24"/>
  <c r="E81" i="24"/>
  <c r="H80" i="24"/>
  <c r="H79" i="24"/>
  <c r="H78" i="24"/>
  <c r="H81" i="24"/>
  <c r="G77" i="24"/>
  <c r="F77" i="24"/>
  <c r="E77" i="24"/>
  <c r="H76" i="24"/>
  <c r="H75" i="24"/>
  <c r="H74" i="24"/>
  <c r="H73" i="24"/>
  <c r="H72" i="24"/>
  <c r="H77" i="24"/>
  <c r="G71" i="24"/>
  <c r="H70" i="24"/>
  <c r="H69" i="24"/>
  <c r="H68" i="24"/>
  <c r="H67" i="24"/>
  <c r="H66" i="24"/>
  <c r="H65" i="24"/>
  <c r="H64" i="24"/>
  <c r="H63" i="24"/>
  <c r="H62" i="24"/>
  <c r="H61" i="24"/>
  <c r="H71" i="24"/>
  <c r="H59" i="24"/>
  <c r="H58" i="24"/>
  <c r="H57" i="24"/>
  <c r="H56" i="24"/>
  <c r="H55" i="24"/>
  <c r="H53" i="24"/>
  <c r="H52" i="24"/>
  <c r="H51" i="24"/>
  <c r="H50" i="24"/>
  <c r="H49" i="24"/>
  <c r="H48" i="24"/>
  <c r="H47" i="24"/>
  <c r="H46" i="24"/>
  <c r="G45" i="24"/>
  <c r="H44" i="24"/>
  <c r="H43" i="24"/>
  <c r="H45" i="24"/>
  <c r="G42" i="24"/>
  <c r="F42" i="24"/>
  <c r="H41" i="24"/>
  <c r="H40" i="24"/>
  <c r="H39" i="24"/>
  <c r="H38" i="24"/>
  <c r="H37" i="24"/>
  <c r="H42" i="24"/>
  <c r="H36" i="24"/>
  <c r="H33" i="24"/>
  <c r="H32" i="24"/>
  <c r="H31" i="24"/>
  <c r="H30" i="24"/>
  <c r="H28" i="24"/>
  <c r="H27" i="24"/>
  <c r="H26" i="24"/>
  <c r="H25" i="24"/>
  <c r="H23" i="24"/>
  <c r="H22" i="24"/>
  <c r="H21" i="24"/>
  <c r="H18" i="24"/>
  <c r="H17" i="24"/>
  <c r="H15" i="24"/>
  <c r="H13" i="24"/>
  <c r="H12" i="24"/>
  <c r="H11" i="24"/>
  <c r="H10" i="24"/>
  <c r="H9" i="24"/>
  <c r="H8" i="24"/>
  <c r="E31" i="21"/>
  <c r="C11" i="11"/>
  <c r="G14" i="8"/>
  <c r="F14" i="8"/>
  <c r="E14" i="8"/>
  <c r="D14" i="8"/>
  <c r="C14" i="8"/>
  <c r="O22" i="4"/>
  <c r="O23" i="4"/>
  <c r="O24" i="4"/>
  <c r="O25" i="4"/>
  <c r="O26" i="4"/>
  <c r="O27" i="4"/>
  <c r="O30" i="4"/>
  <c r="C19" i="4"/>
  <c r="D19" i="4"/>
  <c r="E19" i="4"/>
  <c r="F19" i="4"/>
  <c r="G19" i="4"/>
  <c r="H19" i="4"/>
  <c r="I19" i="4"/>
  <c r="J19" i="4"/>
  <c r="K19" i="4"/>
  <c r="L19" i="4"/>
  <c r="M19" i="4"/>
  <c r="N19" i="4"/>
  <c r="O10" i="4"/>
  <c r="O9" i="4"/>
  <c r="H29" i="24"/>
  <c r="H35" i="24" s="1"/>
  <c r="F107" i="24"/>
  <c r="F114" i="24" s="1"/>
  <c r="G33" i="25"/>
  <c r="G39" i="25"/>
  <c r="F11" i="12" l="1"/>
  <c r="O32" i="4"/>
  <c r="O19" i="4"/>
  <c r="L68" i="25"/>
  <c r="F25" i="25"/>
  <c r="D33" i="25"/>
  <c r="D39" i="25" s="1"/>
  <c r="F16" i="25"/>
  <c r="F33" i="25" s="1"/>
  <c r="F39" i="25" s="1"/>
  <c r="F86" i="24"/>
  <c r="F115" i="24" s="1"/>
  <c r="H60" i="24"/>
  <c r="E86" i="24"/>
  <c r="E115" i="24" s="1"/>
  <c r="H24" i="24"/>
  <c r="H86" i="24" s="1"/>
  <c r="H115" i="24" s="1"/>
  <c r="E56" i="21"/>
  <c r="E42" i="21"/>
  <c r="C42" i="21"/>
  <c r="C55" i="21" s="1"/>
</calcChain>
</file>

<file path=xl/sharedStrings.xml><?xml version="1.0" encoding="utf-8"?>
<sst xmlns="http://schemas.openxmlformats.org/spreadsheetml/2006/main" count="816" uniqueCount="596">
  <si>
    <t>Megnevezés</t>
  </si>
  <si>
    <t>Bevételek</t>
  </si>
  <si>
    <t>Kiadások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</si>
  <si>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</si>
  <si>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</si>
  <si>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</si>
  <si>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</si>
  <si>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</si>
  <si>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</si>
  <si>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</si>
  <si>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</si>
  <si>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</si>
  <si>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</si>
  <si>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</si>
  <si>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</si>
  <si>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</si>
  <si>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</si>
  <si>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</si>
  <si>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</si>
  <si>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</si>
  <si>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</si>
  <si>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</si>
  <si>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</si>
  <si>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</si>
  <si>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</si>
  <si>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</si>
  <si>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</si>
  <si>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</si>
  <si>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</si>
  <si>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</si>
  <si>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</si>
  <si>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</si>
  <si>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</si>
  <si>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</si>
  <si>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</si>
  <si>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</si>
  <si>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</si>
  <si>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</si>
  <si>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</si>
  <si>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</si>
  <si>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</si>
  <si>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</si>
  <si>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</si>
  <si>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</si>
  <si>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</si>
  <si>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</si>
  <si>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</si>
  <si>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</si>
  <si>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</si>
  <si>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</si>
  <si>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</si>
  <si>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</si>
  <si>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</si>
  <si>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</si>
  <si>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r>
      <t>A költségvetési hiány külső finanszírozására vagy a költségvetési többlet felhasználására szolgáló finanszírozási célú műveletek</t>
    </r>
    <r>
      <rPr>
        <sz val="10"/>
        <rFont val="Arial"/>
        <charset val="238"/>
      </rPr>
      <t xml:space="preserve"> </t>
    </r>
  </si>
  <si>
    <t xml:space="preserve">Összesen: </t>
  </si>
  <si>
    <t>Címrend</t>
  </si>
  <si>
    <t>A költségvetési hiány belső finanszírozására szolgáló előző évek pénzmaradványa</t>
  </si>
  <si>
    <t>előirányzat</t>
  </si>
  <si>
    <t xml:space="preserve"> - értékpapírból</t>
  </si>
  <si>
    <t xml:space="preserve">    - értékpapÍrból</t>
  </si>
  <si>
    <t>Hitelek</t>
  </si>
  <si>
    <t>Közhatalmi bevételek</t>
  </si>
  <si>
    <t xml:space="preserve">I. </t>
  </si>
  <si>
    <t>Felhalmozási bevételek</t>
  </si>
  <si>
    <t>1.</t>
  </si>
  <si>
    <r>
      <t>Az önkormányzat és költségvetési szervei felújítási előirányzatai célonként</t>
    </r>
    <r>
      <rPr>
        <sz val="10"/>
        <rFont val="Arial"/>
        <charset val="238"/>
      </rPr>
      <t xml:space="preserve"> </t>
    </r>
  </si>
  <si>
    <t>Létszám-előirányzat</t>
  </si>
  <si>
    <t>Közfoglalkoztatottak éves létszám-előirányzata</t>
  </si>
  <si>
    <t>EU támogatással megvalósuló programok, projektek, bevételei, kiadásai</t>
  </si>
  <si>
    <t>Céltartalék felosztása</t>
  </si>
  <si>
    <t xml:space="preserve">A többéves kihatással járó feladatok előirányzatai </t>
  </si>
  <si>
    <t>Évek</t>
  </si>
  <si>
    <t>Összesen:</t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</si>
  <si>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</si>
  <si>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</si>
  <si>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</si>
  <si>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</si>
  <si>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</si>
  <si>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</si>
  <si>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</si>
  <si>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</si>
  <si>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</si>
  <si>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</si>
  <si>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</si>
  <si>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</si>
  <si>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 xml:space="preserve">Önkormányzat </t>
  </si>
  <si>
    <t>Igazgatási tevékenység</t>
  </si>
  <si>
    <t>Művelődési házak tev.</t>
  </si>
  <si>
    <t>Védőnői szolgálat</t>
  </si>
  <si>
    <t>Feladatok</t>
  </si>
  <si>
    <t>Pénzforgalom nélküli kiadások</t>
  </si>
  <si>
    <t>KÖLCSÖNÖK, HITELEK</t>
  </si>
  <si>
    <t xml:space="preserve">Mindösszesen: </t>
  </si>
  <si>
    <t>Cím</t>
  </si>
  <si>
    <t xml:space="preserve"> - ebből folyószámlahitel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</si>
  <si>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</si>
  <si>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</si>
  <si>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</si>
  <si>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</si>
  <si>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</si>
  <si>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</si>
  <si>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</si>
  <si>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</si>
  <si>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</si>
  <si>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</si>
  <si>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</si>
  <si>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</si>
  <si>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</si>
  <si>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</si>
  <si>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</si>
  <si>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</si>
  <si>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</si>
  <si>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 xml:space="preserve">össz: 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</si>
  <si>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</si>
  <si>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</si>
  <si>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</si>
  <si>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</si>
  <si>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</si>
  <si>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</si>
  <si>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r>
      <t>Az önkormányzat és költségvetési szervei beruházásai</t>
    </r>
    <r>
      <rPr>
        <i/>
        <sz val="10"/>
        <rFont val="Arial"/>
        <family val="2"/>
        <charset val="238"/>
      </rPr>
      <t xml:space="preserve"> </t>
    </r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</si>
  <si>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</si>
  <si>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</si>
  <si>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</si>
  <si>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</si>
  <si>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Egyéb működési kiadások megoszlása</t>
  </si>
  <si>
    <t>Osztalék, koncsessziós díjak</t>
  </si>
  <si>
    <t>Helyi adók</t>
  </si>
  <si>
    <t>Részvények , részesedeések értékesítés</t>
  </si>
  <si>
    <t>Vállalat értékesítéséből, privazitációból származó bev.</t>
  </si>
  <si>
    <t>Saját bevételek összesen:</t>
  </si>
  <si>
    <t>Saját bevételek 50%-a</t>
  </si>
  <si>
    <t>Fejlesztési célok megnevezése</t>
  </si>
  <si>
    <t>Adósságot keletkeztető ügylet összege</t>
  </si>
  <si>
    <t>I. . A saját bevételek és az adósságot keletkeztető ügyletekből és kezességvállalásokból fennálló kötelezettségek aránya</t>
  </si>
  <si>
    <t>F</t>
  </si>
  <si>
    <t>G</t>
  </si>
  <si>
    <t>H</t>
  </si>
  <si>
    <t>Működési hitel felvétele, csak likvid hitel  van tervezte</t>
  </si>
  <si>
    <t xml:space="preserve"> I. Saját bevételek</t>
  </si>
  <si>
    <t>Központi támogatásra igény</t>
  </si>
  <si>
    <t xml:space="preserve"> - Eu támogatásmegelőlegezési hitelre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</si>
  <si>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</si>
  <si>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</si>
  <si>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</si>
  <si>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</si>
  <si>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</si>
  <si>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</si>
  <si>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</si>
  <si>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</si>
  <si>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</si>
  <si>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</si>
  <si>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</si>
  <si>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</si>
  <si>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</si>
  <si>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</si>
  <si>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</si>
  <si>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Önkormányzatnál</t>
  </si>
  <si>
    <t>Megállapított támogatás</t>
  </si>
  <si>
    <t>Kifizetés várható ez évben</t>
  </si>
  <si>
    <t>Felhalmozási támogatásértékű</t>
  </si>
  <si>
    <t>Felhalmozásra átvett</t>
  </si>
  <si>
    <t>Működési támogatás</t>
  </si>
  <si>
    <t>Kötelező</t>
  </si>
  <si>
    <t xml:space="preserve">Nincs tervezve fejlesztési hitel felvétele  </t>
  </si>
  <si>
    <t>Fogorvosi ügyeletre</t>
  </si>
  <si>
    <t>fizetési kötelezettséggel csökkentett saját bevétel 50%-a</t>
  </si>
  <si>
    <t xml:space="preserve"> 064010-841402 - Közvilágítás</t>
  </si>
  <si>
    <t xml:space="preserve"> 066020-841403 - Községgazdálkodás</t>
  </si>
  <si>
    <t xml:space="preserve"> 091220-852011 - általános iskola</t>
  </si>
  <si>
    <t xml:space="preserve"> 091140-851011-5 - Óvoda</t>
  </si>
  <si>
    <t xml:space="preserve"> 104042-889201-5 gyermekjóléti szolgáltatás</t>
  </si>
  <si>
    <t xml:space="preserve"> 107054-889924-  Családsegítés</t>
  </si>
  <si>
    <t xml:space="preserve"> 041231-890441- Rövid időtartamú közfoglalkoztatás</t>
  </si>
  <si>
    <t xml:space="preserve"> 041233-890442- Foglalk. hely.tám.ra jog. hosszabb közfoglalkoztatás</t>
  </si>
  <si>
    <t xml:space="preserve">  013320- 960302 - Köztemető fenntartás</t>
  </si>
  <si>
    <t xml:space="preserve"> 011130-841126 - Igazgatási tevékenység</t>
  </si>
  <si>
    <t xml:space="preserve"> 074031-869041 - Család-  és nővédelmi egészségügyi gondozás</t>
  </si>
  <si>
    <t xml:space="preserve"> 105010-882111 - Aktív korúak ellátása</t>
  </si>
  <si>
    <t xml:space="preserve"> 072111-862101 - Háziorvosi alapellátás</t>
  </si>
  <si>
    <t xml:space="preserve"> 106020-882113 - Lakásfenntartási támogatás</t>
  </si>
  <si>
    <t xml:space="preserve"> 105051-882119 - Óvodáztatási támogatás</t>
  </si>
  <si>
    <t xml:space="preserve"> 107060-882122 - önkormányzati segély</t>
  </si>
  <si>
    <t xml:space="preserve"> 103010-882123 - temetési segély </t>
  </si>
  <si>
    <t xml:space="preserve"> 107060-882129 - Egyéb önkormányzati eseti pénzbeli ellátások </t>
  </si>
  <si>
    <t xml:space="preserve"> 101150-882202 - Közgyógyellátás</t>
  </si>
  <si>
    <t xml:space="preserve"> 107060-882203 - Köztemetés</t>
  </si>
  <si>
    <t xml:space="preserve"> 041237    Mintaprogramok</t>
  </si>
  <si>
    <t xml:space="preserve"> 041232    Start közmunka, téli közfoglalkoztatás</t>
  </si>
  <si>
    <t xml:space="preserve"> 082044-910123 - Könyvtári szolgáltatás</t>
  </si>
  <si>
    <t xml:space="preserve"> 082092-910502 - Közművelődés</t>
  </si>
  <si>
    <t>Kormányzati funkciók és Szakfeladatok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</si>
  <si>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</si>
  <si>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</si>
  <si>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</si>
  <si>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</si>
  <si>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</si>
  <si>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</si>
  <si>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</si>
  <si>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</si>
  <si>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</si>
  <si>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</si>
  <si>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</si>
  <si>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</si>
  <si>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</si>
  <si>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</si>
  <si>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</si>
  <si>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</si>
  <si>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</si>
  <si>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</si>
  <si>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</si>
  <si>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</si>
  <si>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</si>
  <si>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</si>
  <si>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</si>
  <si>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</si>
  <si>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</si>
  <si>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</si>
  <si>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</si>
  <si>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</si>
  <si>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</si>
  <si>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</si>
  <si>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</si>
  <si>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</si>
  <si>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</si>
  <si>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</si>
  <si>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12- ből: Hivatalra átvett önkormányzatoktól</t>
  </si>
  <si>
    <t>12- ből: Védőnői szolgálatra MEP-től</t>
  </si>
  <si>
    <t>12-ből: Munkaügyi Központtól közfoglalkoztatásra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</si>
  <si>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</si>
  <si>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</si>
  <si>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</si>
  <si>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</si>
  <si>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</si>
  <si>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</si>
  <si>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</si>
  <si>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</si>
  <si>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</si>
  <si>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</si>
  <si>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</si>
  <si>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</si>
  <si>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</si>
  <si>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</si>
  <si>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</si>
  <si>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</si>
  <si>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</si>
  <si>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</si>
  <si>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</si>
  <si>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</si>
  <si>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</si>
  <si>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</si>
  <si>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</si>
  <si>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</si>
  <si>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</si>
  <si>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</si>
  <si>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</si>
  <si>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</si>
  <si>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</si>
  <si>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</si>
  <si>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</si>
  <si>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</si>
  <si>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</si>
  <si>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</si>
  <si>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</si>
  <si>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</si>
  <si>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</si>
  <si>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</si>
  <si>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</si>
  <si>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</si>
  <si>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</si>
  <si>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</si>
  <si>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</si>
  <si>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</si>
  <si>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</si>
  <si>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</si>
  <si>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</si>
  <si>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</si>
  <si>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</si>
  <si>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</si>
  <si>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</si>
  <si>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</si>
  <si>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</si>
  <si>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</si>
  <si>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</si>
  <si>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</si>
  <si>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</si>
  <si>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</si>
  <si>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</si>
  <si>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</si>
  <si>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</si>
  <si>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</si>
  <si>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</si>
  <si>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</si>
  <si>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</si>
  <si>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</si>
  <si>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</si>
  <si>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</si>
  <si>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</si>
  <si>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</si>
  <si>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</si>
  <si>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</si>
  <si>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</si>
  <si>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</si>
  <si>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</si>
  <si>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</si>
  <si>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</si>
  <si>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</si>
  <si>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</si>
  <si>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</si>
  <si>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</si>
  <si>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</si>
  <si>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</si>
  <si>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</si>
  <si>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</si>
  <si>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</si>
  <si>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</si>
  <si>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</si>
  <si>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</si>
  <si>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</si>
  <si>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</si>
  <si>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</si>
  <si>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</si>
  <si>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</si>
  <si>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</si>
  <si>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</si>
  <si>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</si>
  <si>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</si>
  <si>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</si>
  <si>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</si>
  <si>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</si>
  <si>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</si>
  <si>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</si>
  <si>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</si>
  <si>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</si>
  <si>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</si>
  <si>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</si>
  <si>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</si>
  <si>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</si>
  <si>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</si>
  <si>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</si>
  <si>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</si>
  <si>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</si>
  <si>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</si>
  <si>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</si>
  <si>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</si>
  <si>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</si>
  <si>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</si>
  <si>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</si>
  <si>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</si>
  <si>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</si>
  <si>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</si>
  <si>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</si>
  <si>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</si>
  <si>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</si>
  <si>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</si>
  <si>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</si>
  <si>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</si>
  <si>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</si>
  <si>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</si>
  <si>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</si>
  <si>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</si>
  <si>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</si>
  <si>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</si>
  <si>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</si>
  <si>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</si>
  <si>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</si>
  <si>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</si>
  <si>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</si>
  <si>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</si>
  <si>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</si>
  <si>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</si>
  <si>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</si>
  <si>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</si>
  <si>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</si>
  <si>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</si>
  <si>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>01.-12.</t>
  </si>
  <si>
    <t>Start mezőgazdasági-állattart.</t>
  </si>
  <si>
    <t xml:space="preserve">fő </t>
  </si>
  <si>
    <t>Áfa</t>
  </si>
  <si>
    <t>Mosdós</t>
  </si>
  <si>
    <t xml:space="preserve">Mosdós </t>
  </si>
  <si>
    <t>Díjak, pótlékok, bírságok</t>
  </si>
  <si>
    <t>Start mezőgazdasági-növényterm</t>
  </si>
  <si>
    <t>Helyi sajátosság - térkőgyártás</t>
  </si>
  <si>
    <t xml:space="preserve">Belterületi közutak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</si>
  <si>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</si>
  <si>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</si>
  <si>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</si>
  <si>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</si>
  <si>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</si>
  <si>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</si>
  <si>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</si>
  <si>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</si>
  <si>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12- ből egyes jövedelempótló támogatásokra vissza</t>
  </si>
  <si>
    <t>Nonprofit és egyéb civil szervezetektől átvett</t>
  </si>
  <si>
    <t>Zárolás 2015.06.30ig</t>
  </si>
  <si>
    <t>Ssz.</t>
  </si>
  <si>
    <t>Az önkormányzat költségvetésében szerepló nem intézményi kiadások külön alkotnak címet</t>
  </si>
  <si>
    <t xml:space="preserve">1. Működési célú maradvány igénybevétele </t>
  </si>
  <si>
    <t xml:space="preserve"> - ebből előző évi maradványból</t>
  </si>
  <si>
    <t>2. Felhalmozási célú maradvány igénybevétele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</si>
  <si>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</si>
  <si>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</si>
  <si>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</si>
  <si>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</si>
  <si>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</si>
  <si>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</si>
  <si>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</si>
  <si>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</si>
  <si>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</si>
  <si>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</si>
  <si>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</si>
  <si>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</si>
  <si>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</si>
  <si>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</si>
  <si>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</si>
  <si>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</si>
  <si>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</si>
  <si>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</si>
  <si>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</si>
  <si>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</si>
  <si>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</si>
  <si>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</si>
  <si>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</si>
  <si>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</si>
  <si>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</si>
  <si>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</si>
  <si>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</si>
  <si>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</si>
  <si>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</si>
  <si>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</si>
  <si>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</si>
  <si>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</si>
  <si>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</si>
  <si>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</si>
  <si>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</si>
  <si>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</si>
  <si>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</si>
  <si>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</si>
  <si>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</si>
  <si>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</si>
  <si>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</si>
  <si>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</si>
  <si>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</si>
  <si>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>107060 - Köztemetés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</si>
  <si>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</si>
  <si>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</si>
  <si>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</si>
  <si>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</si>
  <si>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</si>
  <si>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Lakosságnak juttatott támogatások, szociális támogatások</t>
  </si>
  <si>
    <t>Zárolás 2016.06.30-ig</t>
  </si>
  <si>
    <t>Összeg</t>
  </si>
  <si>
    <t>Felújítási cél megnevezése</t>
  </si>
  <si>
    <t>Beruházások összesen</t>
  </si>
  <si>
    <t>Tervezett</t>
  </si>
  <si>
    <t>Működésre</t>
  </si>
  <si>
    <t>Felújításra</t>
  </si>
  <si>
    <t>Beruházásra</t>
  </si>
  <si>
    <t>Hozzájárulás önkormányzaton kívüli projekthez</t>
  </si>
  <si>
    <t>Létszám (fő)</t>
  </si>
  <si>
    <t>Város-, és községgazdálkodás</t>
  </si>
  <si>
    <t>Mindösszesen</t>
  </si>
  <si>
    <t>Foglalkoztatás módja - programonként</t>
  </si>
  <si>
    <t>Fő</t>
  </si>
  <si>
    <t>Létszám</t>
  </si>
  <si>
    <t>Hónap</t>
  </si>
  <si>
    <t>Átlag létszám</t>
  </si>
  <si>
    <t>Év</t>
  </si>
  <si>
    <t>A kezességvállalással kapcsolatos megtérülés</t>
  </si>
  <si>
    <t>Tárgyi eszközök, immateriális javak, vagyoni értékű jog értékestése és hasznosítása, vagyonhasznosításból származó bevétel</t>
  </si>
  <si>
    <t>II. Adósságot keletkeztető ügyletek</t>
  </si>
  <si>
    <t>Hitel - előző években felvett</t>
  </si>
  <si>
    <t>Értékpapír</t>
  </si>
  <si>
    <t>Váltó</t>
  </si>
  <si>
    <t>Pénzügyi lízing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</si>
  <si>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</si>
  <si>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</si>
  <si>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</si>
  <si>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Fizetési kötelezettség összesen</t>
  </si>
  <si>
    <t xml:space="preserve">III. Az adósságot keletk. ügylet megkötését igénylő fejlesztési célok, valamint az adósságot kelet. ügyletek várható eü. összege </t>
  </si>
  <si>
    <t>Cél megnevezése</t>
  </si>
  <si>
    <t>Város- és Községgazdálkodás - Dologi kiadások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</si>
  <si>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</si>
  <si>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</si>
  <si>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</si>
  <si>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</si>
  <si>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</si>
  <si>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</si>
  <si>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</si>
  <si>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</si>
  <si>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</si>
  <si>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</si>
  <si>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</si>
  <si>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</si>
  <si>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</si>
  <si>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</si>
  <si>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</si>
  <si>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</si>
  <si>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</si>
  <si>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</si>
  <si>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</si>
  <si>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</si>
  <si>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</si>
  <si>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</si>
  <si>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</si>
  <si>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</si>
  <si>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</si>
  <si>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</si>
  <si>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</si>
  <si>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</si>
  <si>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</si>
  <si>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Közvetett és közvetlen támogatások</t>
  </si>
  <si>
    <t>Tám/fő</t>
  </si>
  <si>
    <t>Előirányzat</t>
  </si>
  <si>
    <t>I. Támogatások, támogatásértékű működési kiadások</t>
  </si>
  <si>
    <t>ÁH-on belüli pénzeszköz átadások</t>
  </si>
  <si>
    <t>ÁH-on kívüli pénzeszköz átadások</t>
  </si>
  <si>
    <t>Zselici Lámpások Vidékfejlesztési Egyesület</t>
  </si>
  <si>
    <t>ATEV</t>
  </si>
  <si>
    <t>Batéi Közös Hivatal</t>
  </si>
  <si>
    <t>Óvoda Mosdós</t>
  </si>
  <si>
    <t>Katasztrófavédelmi Ig. - polgárvédelem</t>
  </si>
  <si>
    <t>Munka- és Tűzvédelmi Társulás Megye</t>
  </si>
  <si>
    <t>Ivóvízminőség javító Társulásnak</t>
  </si>
  <si>
    <t>Ft</t>
  </si>
  <si>
    <t>Lekötött betét</t>
  </si>
  <si>
    <t>8.</t>
  </si>
  <si>
    <t>Önkormányzatok működési támogatásai (=1+…+8)</t>
  </si>
  <si>
    <t>Szünidei gyermekétkeztetés támogatása</t>
  </si>
  <si>
    <t>Bérkompenzáció 2015. évi - önkormányzat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</si>
  <si>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</si>
  <si>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</si>
  <si>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</si>
  <si>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</si>
  <si>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</si>
  <si>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</si>
  <si>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Kisértékű tárgyi eszköz beszerzés</t>
  </si>
  <si>
    <t>Előző évi maradvány</t>
  </si>
  <si>
    <t>Ellátotak pénzbeli juttatásai</t>
  </si>
  <si>
    <t>Iskolai étkezés finanszírozása</t>
  </si>
  <si>
    <t xml:space="preserve">Működési pénzeszköz átadás (belső ellenőrzésre) </t>
  </si>
  <si>
    <t>Alapítványok támogatása</t>
  </si>
  <si>
    <t>Kaposmenti Hulladékgazdálkodási Társulás tagdíj</t>
  </si>
  <si>
    <t>Igal Alapszolgáltató Központ finanszírozás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</si>
  <si>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</si>
  <si>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</si>
  <si>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</si>
  <si>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ÁH-on belüli megelőlehezések vissza</t>
  </si>
  <si>
    <t>104037 - Szünidei gyermekétkeztetés</t>
  </si>
  <si>
    <t>102031 - Házi segítségnyújtás</t>
  </si>
  <si>
    <t xml:space="preserve">      018010 - ÁH-on belüli megelőlegezés vissza</t>
  </si>
  <si>
    <t>Visszafiz.</t>
  </si>
  <si>
    <t>Lakásfenntartási támogatás</t>
  </si>
  <si>
    <t>Települési támogatás</t>
  </si>
  <si>
    <t>Beiskolázási támogatás</t>
  </si>
  <si>
    <t>Bursa Hungarica</t>
  </si>
  <si>
    <t>Idősek támogatása</t>
  </si>
  <si>
    <t>Ösztöndíj</t>
  </si>
  <si>
    <t>Képzéses</t>
  </si>
  <si>
    <t>i</t>
  </si>
  <si>
    <t>Polgármesteri illetmény támogatása</t>
  </si>
  <si>
    <t>Ifjúság utca útfelújítás</t>
  </si>
  <si>
    <t>Tóth Ilona utca járdafelújítás</t>
  </si>
  <si>
    <t>Temető útfelújítás</t>
  </si>
  <si>
    <t>VP külterületi útfelújítás</t>
  </si>
  <si>
    <t>TOP 4.1.1 orvosi</t>
  </si>
  <si>
    <t>TOP 4.1.1 orvosi önerő</t>
  </si>
  <si>
    <t>TOP 3.2.1 energetika</t>
  </si>
  <si>
    <t>TOP 1.4.1 óvoda</t>
  </si>
  <si>
    <t>TOP 1.4.1 óvoda önerő</t>
  </si>
  <si>
    <t>Kamerarendszer Közösségi ház</t>
  </si>
  <si>
    <t>Temető parkosítás</t>
  </si>
  <si>
    <t>ÁFA</t>
  </si>
  <si>
    <t>15. melléklet a(z) /2018.(II.15.) önkormányzati rendelethez</t>
  </si>
  <si>
    <t>Templom felújításhoz hozzájárulás</t>
  </si>
  <si>
    <t>1. melléklet a(z) 2/2018.(II.16.) önkormányzati rendelethez</t>
  </si>
  <si>
    <t>2. melléklet a(z) 2/2018.(II.16.) önkormányzati rendelethez</t>
  </si>
  <si>
    <t>3. melléklet a(z) 2/2018.(II.16.) önkormányzati rendelethez</t>
  </si>
  <si>
    <t>4. melléklet a(z) 2/2018.(II.16.) önkormányzati rendelethez</t>
  </si>
  <si>
    <t xml:space="preserve">5. melléklet a 2/2018.(II.16.) önkormányzati rendeletethez: Az önkormányzat és a Hivatal bevételei összesítve  </t>
  </si>
  <si>
    <t>6.  melléklet a(z) 2/2018.(II.16.) önkormányzati rendelethez</t>
  </si>
  <si>
    <t>Önkormányzat költségvetési kiadásai önkormányzati szakfeladatok szerinti bontásban, kiemelt előirányzatonként Ft-ban</t>
  </si>
  <si>
    <t>7.  melléklet a(z) 2/2018.(II.16.) önkormányzati rendelethez</t>
  </si>
  <si>
    <t>9. melléklet a(z) 2/2018.(II.16) önkormányzati rendelethez</t>
  </si>
  <si>
    <t>8. melléklet a(z) 2/2018.(II.16.) önkormányzati rendelethez</t>
  </si>
  <si>
    <t>10. melléklet a(z) 2/2018.(II.16.) önkormányzati rendelethez</t>
  </si>
  <si>
    <t>11. melléklet a(z) 2/2018.(II.16.) önkormányzati rendelethez</t>
  </si>
  <si>
    <t>Start mezőgazdasági továbbfogl</t>
  </si>
  <si>
    <t>12. melléklet a(z) 2/2018.(II.16.) önkormányzati rendelethez</t>
  </si>
  <si>
    <t>13. melléklet a(z) 2/2018.(II.16.) önkormányzati rendelethez</t>
  </si>
  <si>
    <t>14. melléklet a(z) 2/2018.(II.16.) önkormányzati rendelethez</t>
  </si>
  <si>
    <t>16. melléklet a(z) 2/2018.(II.16.) önkormányzati rendelethez</t>
  </si>
  <si>
    <t>17. mellkéklet a(z) 2/2018.(II.16.) önkormányzati rendelethez</t>
  </si>
  <si>
    <t>18.melléklet a 2/2018.(II.16.) önkormnyzati rendelethez</t>
  </si>
  <si>
    <t>Mosdósi Sportegyesület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</si>
</sst>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4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3" fillId="0" borderId="0"/>
    <xf numFmtId="0" fontId="10" fillId="0" borderId="0"/>
    <xf numFmtId="0" fontId="3" fillId="0" borderId="0" applyNumberForma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2" fillId="0" borderId="0" xfId="0" applyFont="1"/>
    <xf numFmtId="0" fontId="2" fillId="0" borderId="0" xfId="0" applyFont="1" applyAlignme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/>
    <xf numFmtId="0" fontId="2" fillId="0" borderId="1" xfId="0" applyFont="1" applyFill="1" applyBorder="1"/>
    <xf numFmtId="0" fontId="0" fillId="0" borderId="1" xfId="0" applyFill="1" applyBorder="1"/>
    <xf numFmtId="0" fontId="2" fillId="0" borderId="1" xfId="4" applyNumberFormat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3" fontId="4" fillId="0" borderId="1" xfId="1" applyNumberFormat="1" applyFont="1" applyFill="1" applyBorder="1"/>
    <xf numFmtId="0" fontId="13" fillId="0" borderId="1" xfId="1" applyFont="1" applyBorder="1"/>
    <xf numFmtId="3" fontId="20" fillId="0" borderId="1" xfId="1" applyNumberFormat="1" applyFont="1" applyFill="1" applyBorder="1"/>
    <xf numFmtId="0" fontId="14" fillId="0" borderId="1" xfId="1" applyFont="1" applyBorder="1"/>
    <xf numFmtId="3" fontId="7" fillId="0" borderId="1" xfId="1" applyNumberFormat="1" applyFont="1" applyFill="1" applyBorder="1"/>
    <xf numFmtId="0" fontId="3" fillId="0" borderId="1" xfId="3" applyFont="1" applyFill="1" applyBorder="1" applyAlignment="1"/>
    <xf numFmtId="3" fontId="3" fillId="0" borderId="1" xfId="1" applyNumberFormat="1" applyFont="1" applyFill="1" applyBorder="1"/>
    <xf numFmtId="0" fontId="15" fillId="0" borderId="1" xfId="1" applyFont="1" applyBorder="1"/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/>
    <xf numFmtId="3" fontId="17" fillId="0" borderId="1" xfId="1" applyNumberFormat="1" applyFont="1" applyFill="1" applyBorder="1"/>
    <xf numFmtId="0" fontId="18" fillId="0" borderId="1" xfId="1" applyFont="1" applyBorder="1"/>
    <xf numFmtId="0" fontId="0" fillId="0" borderId="2" xfId="0" applyBorder="1"/>
    <xf numFmtId="0" fontId="3" fillId="0" borderId="1" xfId="3" applyFont="1" applyFill="1" applyBorder="1" applyAlignment="1">
      <alignment horizontal="left"/>
    </xf>
    <xf numFmtId="0" fontId="0" fillId="0" borderId="3" xfId="0" applyBorder="1"/>
    <xf numFmtId="0" fontId="12" fillId="0" borderId="1" xfId="1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1" fillId="0" borderId="1" xfId="1" applyFont="1" applyBorder="1"/>
    <xf numFmtId="0" fontId="5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/>
    <xf numFmtId="0" fontId="2" fillId="0" borderId="1" xfId="0" applyFont="1" applyFill="1" applyBorder="1" applyAlignment="1">
      <alignment horizontal="justify"/>
    </xf>
    <xf numFmtId="16" fontId="2" fillId="0" borderId="1" xfId="0" applyNumberFormat="1" applyFont="1" applyBorder="1"/>
    <xf numFmtId="0" fontId="3" fillId="0" borderId="1" xfId="0" applyFont="1" applyFill="1" applyBorder="1"/>
    <xf numFmtId="0" fontId="0" fillId="0" borderId="1" xfId="0" applyFont="1" applyFill="1" applyBorder="1"/>
    <xf numFmtId="49" fontId="3" fillId="0" borderId="1" xfId="0" applyNumberFormat="1" applyFont="1" applyFill="1" applyBorder="1"/>
    <xf numFmtId="0" fontId="3" fillId="0" borderId="0" xfId="2"/>
    <xf numFmtId="0" fontId="8" fillId="0" borderId="0" xfId="2" applyFont="1"/>
    <xf numFmtId="0" fontId="3" fillId="0" borderId="0" xfId="2" applyFont="1" applyAlignment="1"/>
    <xf numFmtId="0" fontId="12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Fill="1" applyBorder="1"/>
    <xf numFmtId="0" fontId="12" fillId="0" borderId="1" xfId="2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2" fillId="2" borderId="1" xfId="2" quotePrefix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3" fontId="3" fillId="0" borderId="0" xfId="2" applyNumberFormat="1"/>
    <xf numFmtId="0" fontId="3" fillId="0" borderId="0" xfId="2" applyBorder="1"/>
    <xf numFmtId="0" fontId="6" fillId="0" borderId="0" xfId="2" applyFont="1" applyBorder="1" applyAlignment="1"/>
    <xf numFmtId="16" fontId="2" fillId="0" borderId="0" xfId="2" applyNumberFormat="1" applyFont="1" applyBorder="1"/>
    <xf numFmtId="0" fontId="6" fillId="0" borderId="0" xfId="4" applyNumberFormat="1" applyFont="1" applyFill="1" applyBorder="1" applyAlignment="1" applyProtection="1"/>
    <xf numFmtId="0" fontId="3" fillId="0" borderId="0" xfId="2" applyFont="1" applyBorder="1"/>
    <xf numFmtId="0" fontId="2" fillId="0" borderId="0" xfId="2" applyFont="1" applyBorder="1"/>
    <xf numFmtId="16" fontId="3" fillId="0" borderId="0" xfId="2" applyNumberFormat="1" applyBorder="1"/>
    <xf numFmtId="0" fontId="3" fillId="0" borderId="0" xfId="2" applyFont="1"/>
    <xf numFmtId="0" fontId="8" fillId="0" borderId="0" xfId="2" applyFont="1" applyBorder="1"/>
    <xf numFmtId="0" fontId="17" fillId="0" borderId="0" xfId="2" applyFont="1" applyBorder="1"/>
    <xf numFmtId="0" fontId="7" fillId="0" borderId="0" xfId="2" applyFont="1" applyBorder="1"/>
    <xf numFmtId="0" fontId="6" fillId="2" borderId="0" xfId="4" applyNumberFormat="1" applyFont="1" applyFill="1" applyBorder="1" applyAlignment="1" applyProtection="1"/>
    <xf numFmtId="0" fontId="3" fillId="2" borderId="0" xfId="2" applyFont="1" applyFill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3" fillId="0" borderId="0" xfId="2" applyFill="1" applyBorder="1"/>
    <xf numFmtId="0" fontId="2" fillId="0" borderId="0" xfId="2" applyFont="1" applyFill="1" applyBorder="1"/>
    <xf numFmtId="0" fontId="8" fillId="0" borderId="0" xfId="2" applyFont="1" applyFill="1" applyBorder="1"/>
    <xf numFmtId="0" fontId="2" fillId="0" borderId="0" xfId="2" applyFont="1"/>
    <xf numFmtId="0" fontId="3" fillId="0" borderId="1" xfId="2" applyBorder="1"/>
    <xf numFmtId="0" fontId="2" fillId="0" borderId="1" xfId="2" applyFont="1" applyBorder="1"/>
    <xf numFmtId="0" fontId="3" fillId="0" borderId="1" xfId="2" applyFill="1" applyBorder="1"/>
    <xf numFmtId="0" fontId="3" fillId="0" borderId="1" xfId="2" applyFont="1" applyBorder="1"/>
    <xf numFmtId="0" fontId="3" fillId="0" borderId="1" xfId="2" applyFont="1" applyFill="1" applyBorder="1"/>
    <xf numFmtId="0" fontId="3" fillId="0" borderId="0" xfId="2" applyFont="1" applyFill="1" applyBorder="1"/>
    <xf numFmtId="0" fontId="3" fillId="0" borderId="4" xfId="2" applyFont="1" applyFill="1" applyBorder="1"/>
    <xf numFmtId="0" fontId="3" fillId="0" borderId="2" xfId="2" applyFont="1" applyBorder="1"/>
    <xf numFmtId="0" fontId="2" fillId="0" borderId="1" xfId="2" applyFont="1" applyFill="1" applyBorder="1"/>
    <xf numFmtId="0" fontId="22" fillId="0" borderId="1" xfId="2" applyFont="1" applyBorder="1"/>
    <xf numFmtId="1" fontId="3" fillId="0" borderId="1" xfId="0" applyNumberFormat="1" applyFont="1" applyBorder="1"/>
    <xf numFmtId="0" fontId="2" fillId="0" borderId="3" xfId="0" applyFont="1" applyBorder="1"/>
    <xf numFmtId="0" fontId="3" fillId="0" borderId="1" xfId="2" applyBorder="1" applyAlignment="1">
      <alignment wrapText="1"/>
    </xf>
    <xf numFmtId="0" fontId="3" fillId="0" borderId="0" xfId="2" applyBorder="1" applyAlignment="1">
      <alignment wrapText="1"/>
    </xf>
    <xf numFmtId="0" fontId="2" fillId="0" borderId="0" xfId="2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0" fillId="0" borderId="5" xfId="0" applyBorder="1"/>
    <xf numFmtId="0" fontId="3" fillId="0" borderId="0" xfId="0" applyFont="1" applyAlignment="1">
      <alignment horizontal="right"/>
    </xf>
    <xf numFmtId="3" fontId="3" fillId="0" borderId="0" xfId="1" applyNumberFormat="1" applyFont="1" applyFill="1" applyBorder="1"/>
    <xf numFmtId="0" fontId="16" fillId="0" borderId="1" xfId="3" applyFont="1" applyFill="1" applyBorder="1" applyAlignment="1">
      <alignment horizontal="left"/>
    </xf>
    <xf numFmtId="3" fontId="2" fillId="0" borderId="1" xfId="1" applyNumberFormat="1" applyFont="1" applyFill="1" applyBorder="1"/>
    <xf numFmtId="0" fontId="2" fillId="0" borderId="1" xfId="3" applyFont="1" applyFill="1" applyBorder="1" applyAlignment="1"/>
    <xf numFmtId="0" fontId="11" fillId="0" borderId="1" xfId="1" applyFont="1" applyBorder="1"/>
    <xf numFmtId="0" fontId="3" fillId="0" borderId="0" xfId="2" applyAlignment="1">
      <alignment horizontal="right"/>
    </xf>
    <xf numFmtId="0" fontId="11" fillId="0" borderId="6" xfId="2" applyFont="1" applyFill="1" applyBorder="1" applyAlignment="1">
      <alignment horizontal="center"/>
    </xf>
    <xf numFmtId="0" fontId="12" fillId="0" borderId="6" xfId="2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2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0" fontId="2" fillId="0" borderId="7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3" fontId="2" fillId="0" borderId="1" xfId="2" applyNumberFormat="1" applyFont="1" applyBorder="1"/>
    <xf numFmtId="3" fontId="3" fillId="0" borderId="1" xfId="2" applyNumberFormat="1" applyFont="1" applyBorder="1"/>
    <xf numFmtId="3" fontId="2" fillId="0" borderId="1" xfId="4" applyNumberFormat="1" applyFont="1" applyFill="1" applyBorder="1" applyAlignment="1" applyProtection="1">
      <alignment horizontal="left"/>
    </xf>
    <xf numFmtId="3" fontId="3" fillId="0" borderId="1" xfId="2" applyNumberFormat="1" applyBorder="1"/>
    <xf numFmtId="3" fontId="2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2" fillId="0" borderId="1" xfId="4" applyNumberFormat="1" applyFont="1" applyFill="1" applyBorder="1" applyAlignment="1" applyProtection="1">
      <alignment horizontal="right"/>
    </xf>
    <xf numFmtId="3" fontId="3" fillId="0" borderId="1" xfId="2" applyNumberFormat="1" applyBorder="1" applyAlignment="1">
      <alignment horizontal="right"/>
    </xf>
    <xf numFmtId="3" fontId="3" fillId="0" borderId="1" xfId="2" applyNumberFormat="1" applyFont="1" applyFill="1" applyBorder="1" applyAlignment="1">
      <alignment horizontal="right"/>
    </xf>
    <xf numFmtId="3" fontId="3" fillId="0" borderId="2" xfId="2" applyNumberFormat="1" applyFont="1" applyBorder="1"/>
    <xf numFmtId="0" fontId="16" fillId="0" borderId="1" xfId="2" applyFont="1" applyBorder="1"/>
    <xf numFmtId="3" fontId="16" fillId="0" borderId="1" xfId="2" applyNumberFormat="1" applyFont="1" applyBorder="1"/>
    <xf numFmtId="3" fontId="3" fillId="0" borderId="1" xfId="2" applyNumberFormat="1" applyFill="1" applyBorder="1"/>
    <xf numFmtId="3" fontId="22" fillId="0" borderId="1" xfId="2" applyNumberFormat="1" applyFont="1" applyBorder="1"/>
    <xf numFmtId="0" fontId="3" fillId="0" borderId="1" xfId="2" applyBorder="1" applyAlignment="1">
      <alignment horizontal="left" indent="2"/>
    </xf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/>
    </xf>
    <xf numFmtId="0" fontId="3" fillId="0" borderId="1" xfId="0" applyFont="1" applyFill="1" applyBorder="1" applyAlignment="1">
      <alignment horizontal="justify"/>
    </xf>
    <xf numFmtId="3" fontId="0" fillId="0" borderId="1" xfId="0" applyNumberFormat="1" applyBorder="1"/>
    <xf numFmtId="0" fontId="2" fillId="0" borderId="2" xfId="0" applyFont="1" applyBorder="1"/>
    <xf numFmtId="3" fontId="0" fillId="0" borderId="2" xfId="0" applyNumberFormat="1" applyFill="1" applyBorder="1"/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2" applyBorder="1" applyAlignment="1">
      <alignment horizontal="center" wrapText="1"/>
    </xf>
    <xf numFmtId="0" fontId="3" fillId="0" borderId="1" xfId="2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9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Border="1" applyAlignment="1"/>
    <xf numFmtId="0" fontId="3" fillId="0" borderId="0" xfId="2" applyAlignment="1">
      <alignment horizontal="left"/>
    </xf>
    <xf numFmtId="0" fontId="11" fillId="0" borderId="0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3" fillId="0" borderId="0" xfId="2" applyAlignment="1">
      <alignment horizontal="center"/>
    </xf>
    <xf numFmtId="0" fontId="3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left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8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1" xfId="0" applyFont="1" applyBorder="1"/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sqref="A1:B1"/>
    </sheetView>
  </sheetViews>
  <sheetFormatPr defaultRowHeight="12.75" x14ac:dyDescent="0.2"/>
  <cols>
    <col min="1" max="1" width="4.28515625" customWidth="1"/>
    <col min="2" max="2" width="66.85546875" customWidth="1"/>
  </cols>
  <sheetData>
    <row r="1" spans="1:4" x14ac:dyDescent="0.2">
      <c r="A1" s="175" t="s">
        <v>576</v>
      </c>
      <c r="B1" s="176"/>
    </row>
    <row r="2" spans="1:4" x14ac:dyDescent="0.2">
      <c r="A2" s="177" t="s">
        <v>380</v>
      </c>
      <c r="B2" s="177"/>
    </row>
    <row r="3" spans="1:4" x14ac:dyDescent="0.2">
      <c r="A3" s="178" t="s">
        <v>56</v>
      </c>
      <c r="B3" s="178"/>
    </row>
    <row r="4" spans="1:4" x14ac:dyDescent="0.2">
      <c r="A4" s="8" t="s">
        <v>96</v>
      </c>
      <c r="B4" s="8" t="s">
        <v>97</v>
      </c>
    </row>
    <row r="5" spans="1:4" x14ac:dyDescent="0.2">
      <c r="A5" s="6" t="s">
        <v>396</v>
      </c>
      <c r="B5" s="6" t="s">
        <v>94</v>
      </c>
    </row>
    <row r="6" spans="1:4" x14ac:dyDescent="0.2">
      <c r="A6" s="179">
        <v>1</v>
      </c>
      <c r="B6" s="180" t="s">
        <v>397</v>
      </c>
      <c r="C6" s="5"/>
      <c r="D6" s="5"/>
    </row>
    <row r="7" spans="1:4" x14ac:dyDescent="0.2">
      <c r="A7" s="179"/>
      <c r="B7" s="180"/>
    </row>
    <row r="8" spans="1:4" x14ac:dyDescent="0.2">
      <c r="A8" s="6">
        <v>2</v>
      </c>
      <c r="B8" s="8" t="s">
        <v>191</v>
      </c>
    </row>
    <row r="9" spans="1:4" x14ac:dyDescent="0.2">
      <c r="A9" s="11">
        <v>3</v>
      </c>
      <c r="B9" s="45" t="s">
        <v>176</v>
      </c>
    </row>
    <row r="10" spans="1:4" x14ac:dyDescent="0.2">
      <c r="A10" s="11">
        <v>4</v>
      </c>
      <c r="B10" s="46" t="s">
        <v>167</v>
      </c>
    </row>
    <row r="11" spans="1:4" x14ac:dyDescent="0.2">
      <c r="A11" s="11">
        <v>5</v>
      </c>
      <c r="B11" s="45" t="s">
        <v>168</v>
      </c>
    </row>
    <row r="12" spans="1:4" x14ac:dyDescent="0.2">
      <c r="A12" s="11">
        <v>6</v>
      </c>
      <c r="B12" s="13" t="s">
        <v>170</v>
      </c>
    </row>
    <row r="13" spans="1:4" x14ac:dyDescent="0.2">
      <c r="A13" s="11">
        <v>7</v>
      </c>
      <c r="B13" s="13" t="s">
        <v>169</v>
      </c>
    </row>
    <row r="14" spans="1:4" x14ac:dyDescent="0.2">
      <c r="A14" s="11">
        <v>8</v>
      </c>
      <c r="B14" s="13" t="s">
        <v>171</v>
      </c>
    </row>
    <row r="15" spans="1:4" x14ac:dyDescent="0.2">
      <c r="A15" s="11">
        <v>9</v>
      </c>
      <c r="B15" s="13" t="s">
        <v>172</v>
      </c>
    </row>
    <row r="16" spans="1:4" x14ac:dyDescent="0.2">
      <c r="A16" s="11">
        <v>10</v>
      </c>
      <c r="B16" s="45" t="s">
        <v>179</v>
      </c>
    </row>
    <row r="17" spans="1:2" x14ac:dyDescent="0.2">
      <c r="A17" s="11">
        <v>11</v>
      </c>
      <c r="B17" s="45" t="s">
        <v>177</v>
      </c>
    </row>
    <row r="18" spans="1:2" x14ac:dyDescent="0.2">
      <c r="A18" s="11">
        <v>12</v>
      </c>
      <c r="B18" s="45" t="s">
        <v>178</v>
      </c>
    </row>
    <row r="19" spans="1:2" x14ac:dyDescent="0.2">
      <c r="A19" s="11">
        <v>13</v>
      </c>
      <c r="B19" s="45" t="s">
        <v>180</v>
      </c>
    </row>
    <row r="20" spans="1:2" x14ac:dyDescent="0.2">
      <c r="A20" s="11">
        <v>14</v>
      </c>
      <c r="B20" s="45" t="s">
        <v>181</v>
      </c>
    </row>
    <row r="21" spans="1:2" x14ac:dyDescent="0.2">
      <c r="A21" s="11">
        <v>15</v>
      </c>
      <c r="B21" s="45" t="s">
        <v>182</v>
      </c>
    </row>
    <row r="22" spans="1:2" x14ac:dyDescent="0.2">
      <c r="A22" s="11">
        <v>16</v>
      </c>
      <c r="B22" s="45" t="s">
        <v>183</v>
      </c>
    </row>
    <row r="23" spans="1:2" x14ac:dyDescent="0.2">
      <c r="A23" s="11">
        <v>17</v>
      </c>
      <c r="B23" s="45" t="s">
        <v>184</v>
      </c>
    </row>
    <row r="24" spans="1:2" x14ac:dyDescent="0.2">
      <c r="A24" s="11">
        <v>18</v>
      </c>
      <c r="B24" s="45" t="s">
        <v>185</v>
      </c>
    </row>
    <row r="25" spans="1:2" x14ac:dyDescent="0.2">
      <c r="A25" s="11">
        <v>19</v>
      </c>
      <c r="B25" s="45" t="s">
        <v>186</v>
      </c>
    </row>
    <row r="26" spans="1:2" x14ac:dyDescent="0.2">
      <c r="A26" s="11">
        <v>20</v>
      </c>
      <c r="B26" s="13" t="s">
        <v>173</v>
      </c>
    </row>
    <row r="27" spans="1:2" x14ac:dyDescent="0.2">
      <c r="A27" s="11">
        <v>21</v>
      </c>
      <c r="B27" s="13" t="s">
        <v>174</v>
      </c>
    </row>
    <row r="28" spans="1:2" x14ac:dyDescent="0.2">
      <c r="A28" s="11">
        <v>22</v>
      </c>
      <c r="B28" s="45" t="s">
        <v>188</v>
      </c>
    </row>
    <row r="29" spans="1:2" x14ac:dyDescent="0.2">
      <c r="A29" s="11">
        <v>23</v>
      </c>
      <c r="B29" s="47" t="s">
        <v>187</v>
      </c>
    </row>
    <row r="30" spans="1:2" x14ac:dyDescent="0.2">
      <c r="A30" s="11">
        <v>24</v>
      </c>
      <c r="B30" s="45" t="s">
        <v>189</v>
      </c>
    </row>
    <row r="31" spans="1:2" x14ac:dyDescent="0.2">
      <c r="A31" s="11">
        <v>25</v>
      </c>
      <c r="B31" s="45" t="s">
        <v>190</v>
      </c>
    </row>
    <row r="32" spans="1:2" x14ac:dyDescent="0.2">
      <c r="A32" s="11">
        <v>26</v>
      </c>
      <c r="B32" s="45" t="s">
        <v>175</v>
      </c>
    </row>
  </sheetData>
  <mergeCells count="5">
    <mergeCell ref="A1:B1"/>
    <mergeCell ref="A2:B2"/>
    <mergeCell ref="A3:B3"/>
    <mergeCell ref="A6:A7"/>
    <mergeCell ref="B6:B7"/>
  </mergeCells>
  <phoneticPr fontId="0" type="noConversion"/>
  <pageMargins left="0.75" right="0.75" top="1" bottom="1" header="0.5" footer="0.5"/>
  <pageSetup paperSize="9" scale="9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H1"/>
    </sheetView>
  </sheetViews>
  <sheetFormatPr defaultRowHeight="12.75" x14ac:dyDescent="0.2"/>
  <cols>
    <col min="1" max="1" width="4.7109375" style="48" bestFit="1" customWidth="1"/>
    <col min="2" max="2" width="16.5703125" style="48" customWidth="1"/>
    <col min="3" max="3" width="23.140625" style="48" customWidth="1"/>
    <col min="4" max="4" width="9.140625" style="48"/>
    <col min="5" max="5" width="12" style="48" customWidth="1"/>
    <col min="6" max="6" width="9.140625" style="48"/>
    <col min="7" max="7" width="12.5703125" style="48" customWidth="1"/>
    <col min="8" max="8" width="26.42578125" style="48" customWidth="1"/>
    <col min="9" max="16384" width="9.140625" style="48"/>
  </cols>
  <sheetData>
    <row r="1" spans="1:8" x14ac:dyDescent="0.2">
      <c r="A1" s="190" t="s">
        <v>586</v>
      </c>
      <c r="B1" s="190"/>
      <c r="C1" s="190"/>
      <c r="D1" s="190"/>
      <c r="E1" s="190"/>
      <c r="F1" s="190"/>
      <c r="G1" s="190"/>
      <c r="H1" s="190"/>
    </row>
    <row r="2" spans="1:8" x14ac:dyDescent="0.2">
      <c r="A2" s="194" t="s">
        <v>379</v>
      </c>
      <c r="B2" s="194"/>
      <c r="C2" s="194"/>
    </row>
    <row r="3" spans="1:8" x14ac:dyDescent="0.2">
      <c r="A3" s="192" t="s">
        <v>69</v>
      </c>
      <c r="B3" s="192"/>
      <c r="C3" s="192"/>
      <c r="D3" s="192"/>
      <c r="E3" s="192"/>
      <c r="F3" s="192"/>
      <c r="G3" s="192"/>
      <c r="H3" s="192"/>
    </row>
    <row r="4" spans="1:8" x14ac:dyDescent="0.2">
      <c r="H4" s="122" t="s">
        <v>525</v>
      </c>
    </row>
    <row r="5" spans="1:8" x14ac:dyDescent="0.2">
      <c r="A5" s="95" t="s">
        <v>96</v>
      </c>
      <c r="B5" s="95" t="s">
        <v>97</v>
      </c>
      <c r="C5" s="95" t="s">
        <v>98</v>
      </c>
      <c r="D5" s="95" t="s">
        <v>99</v>
      </c>
      <c r="E5" s="95" t="s">
        <v>144</v>
      </c>
      <c r="F5" s="95" t="s">
        <v>135</v>
      </c>
      <c r="G5" s="95" t="s">
        <v>136</v>
      </c>
      <c r="H5" s="95" t="s">
        <v>137</v>
      </c>
    </row>
    <row r="6" spans="1:8" x14ac:dyDescent="0.2">
      <c r="A6" s="199" t="s">
        <v>396</v>
      </c>
      <c r="B6" s="199" t="s">
        <v>0</v>
      </c>
      <c r="C6" s="199" t="s">
        <v>158</v>
      </c>
      <c r="D6" s="199" t="s">
        <v>455</v>
      </c>
      <c r="E6" s="196" t="s">
        <v>159</v>
      </c>
      <c r="F6" s="197"/>
      <c r="G6" s="198"/>
      <c r="H6" s="201" t="s">
        <v>459</v>
      </c>
    </row>
    <row r="7" spans="1:8" x14ac:dyDescent="0.2">
      <c r="A7" s="200"/>
      <c r="B7" s="200"/>
      <c r="C7" s="200"/>
      <c r="D7" s="200"/>
      <c r="E7" s="132" t="s">
        <v>456</v>
      </c>
      <c r="F7" s="132" t="s">
        <v>457</v>
      </c>
      <c r="G7" s="132" t="s">
        <v>458</v>
      </c>
      <c r="H7" s="202"/>
    </row>
    <row r="8" spans="1:8" x14ac:dyDescent="0.2">
      <c r="A8" s="95">
        <v>1</v>
      </c>
      <c r="B8" s="96" t="s">
        <v>1</v>
      </c>
      <c r="C8" s="95"/>
      <c r="D8" s="95"/>
      <c r="E8" s="95"/>
      <c r="F8" s="95"/>
      <c r="G8" s="95"/>
      <c r="H8" s="95"/>
    </row>
    <row r="9" spans="1:8" x14ac:dyDescent="0.2">
      <c r="A9" s="95">
        <v>2</v>
      </c>
      <c r="B9" s="98"/>
      <c r="C9" s="95"/>
      <c r="D9" s="95"/>
      <c r="E9" s="95"/>
      <c r="F9" s="95"/>
      <c r="G9" s="95"/>
      <c r="H9" s="95"/>
    </row>
    <row r="10" spans="1:8" x14ac:dyDescent="0.2">
      <c r="A10" s="95">
        <v>3</v>
      </c>
      <c r="B10" s="98"/>
      <c r="C10" s="95"/>
      <c r="D10" s="95"/>
      <c r="E10" s="95"/>
      <c r="F10" s="95"/>
      <c r="G10" s="95"/>
      <c r="H10" s="95"/>
    </row>
    <row r="11" spans="1:8" x14ac:dyDescent="0.2">
      <c r="A11" s="96">
        <v>4</v>
      </c>
      <c r="B11" s="96" t="s">
        <v>82</v>
      </c>
      <c r="C11" s="96">
        <f t="shared" ref="C11:H11" si="0">SUM(C9:C10)</f>
        <v>0</v>
      </c>
      <c r="D11" s="96">
        <f t="shared" si="0"/>
        <v>0</v>
      </c>
      <c r="E11" s="96">
        <f t="shared" si="0"/>
        <v>0</v>
      </c>
      <c r="F11" s="96">
        <f t="shared" si="0"/>
        <v>0</v>
      </c>
      <c r="G11" s="96">
        <f t="shared" si="0"/>
        <v>0</v>
      </c>
      <c r="H11" s="96">
        <f t="shared" si="0"/>
        <v>0</v>
      </c>
    </row>
    <row r="12" spans="1:8" x14ac:dyDescent="0.2">
      <c r="A12" s="95"/>
      <c r="B12" s="95"/>
      <c r="C12" s="95"/>
      <c r="D12" s="95"/>
      <c r="E12" s="95"/>
      <c r="F12" s="95"/>
      <c r="G12" s="95"/>
      <c r="H12" s="95"/>
    </row>
    <row r="13" spans="1:8" x14ac:dyDescent="0.2">
      <c r="A13" s="95">
        <v>5</v>
      </c>
      <c r="B13" s="96" t="s">
        <v>2</v>
      </c>
      <c r="C13" s="95"/>
      <c r="D13" s="95"/>
      <c r="E13" s="95"/>
      <c r="F13" s="95"/>
      <c r="G13" s="95"/>
      <c r="H13" s="95"/>
    </row>
    <row r="14" spans="1:8" x14ac:dyDescent="0.2">
      <c r="A14" s="95">
        <v>6</v>
      </c>
      <c r="B14" s="98"/>
      <c r="C14" s="95"/>
      <c r="D14" s="95"/>
      <c r="E14" s="95"/>
      <c r="F14" s="95"/>
      <c r="G14" s="95"/>
      <c r="H14" s="95"/>
    </row>
    <row r="15" spans="1:8" x14ac:dyDescent="0.2">
      <c r="A15" s="96">
        <v>7</v>
      </c>
      <c r="B15" s="96" t="s">
        <v>82</v>
      </c>
      <c r="C15" s="96">
        <f t="shared" ref="C15:H15" si="1">SUM(C14)</f>
        <v>0</v>
      </c>
      <c r="D15" s="96">
        <f t="shared" si="1"/>
        <v>0</v>
      </c>
      <c r="E15" s="96">
        <f t="shared" si="1"/>
        <v>0</v>
      </c>
      <c r="F15" s="96">
        <f t="shared" si="1"/>
        <v>0</v>
      </c>
      <c r="G15" s="96">
        <f t="shared" si="1"/>
        <v>0</v>
      </c>
      <c r="H15" s="96">
        <f t="shared" si="1"/>
        <v>0</v>
      </c>
    </row>
  </sheetData>
  <mergeCells count="9">
    <mergeCell ref="A1:H1"/>
    <mergeCell ref="A2:C2"/>
    <mergeCell ref="A3:H3"/>
    <mergeCell ref="E6:G6"/>
    <mergeCell ref="A6:A7"/>
    <mergeCell ref="B6:B7"/>
    <mergeCell ref="C6:C7"/>
    <mergeCell ref="D6:D7"/>
    <mergeCell ref="H6:H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20" sqref="I20"/>
    </sheetView>
  </sheetViews>
  <sheetFormatPr defaultRowHeight="12.75" x14ac:dyDescent="0.2"/>
  <cols>
    <col min="1" max="1" width="4.85546875" bestFit="1" customWidth="1"/>
    <col min="2" max="2" width="31.85546875" customWidth="1"/>
    <col min="3" max="3" width="11.85546875" customWidth="1"/>
  </cols>
  <sheetData>
    <row r="1" spans="1:9" x14ac:dyDescent="0.2">
      <c r="A1" s="175" t="s">
        <v>587</v>
      </c>
      <c r="B1" s="175"/>
      <c r="C1" s="175"/>
    </row>
    <row r="2" spans="1:9" x14ac:dyDescent="0.2">
      <c r="A2" s="177" t="s">
        <v>379</v>
      </c>
      <c r="B2" s="177"/>
    </row>
    <row r="3" spans="1:9" x14ac:dyDescent="0.2">
      <c r="A3" s="181" t="s">
        <v>67</v>
      </c>
      <c r="B3" s="181"/>
      <c r="C3" s="181"/>
    </row>
    <row r="4" spans="1:9" x14ac:dyDescent="0.2">
      <c r="A4" s="8" t="s">
        <v>96</v>
      </c>
      <c r="B4" s="7" t="s">
        <v>97</v>
      </c>
      <c r="C4" s="8" t="s">
        <v>98</v>
      </c>
    </row>
    <row r="5" spans="1:9" x14ac:dyDescent="0.2">
      <c r="A5" s="7" t="s">
        <v>396</v>
      </c>
      <c r="B5" s="7" t="s">
        <v>0</v>
      </c>
      <c r="C5" s="7" t="s">
        <v>460</v>
      </c>
      <c r="D5" s="4"/>
    </row>
    <row r="6" spans="1:9" x14ac:dyDescent="0.2">
      <c r="A6" s="6">
        <v>1</v>
      </c>
      <c r="B6" s="7" t="s">
        <v>86</v>
      </c>
      <c r="C6" s="6"/>
    </row>
    <row r="7" spans="1:9" x14ac:dyDescent="0.2">
      <c r="A7" s="6">
        <v>2</v>
      </c>
      <c r="B7" s="6" t="s">
        <v>87</v>
      </c>
      <c r="C7" s="6"/>
    </row>
    <row r="8" spans="1:9" x14ac:dyDescent="0.2">
      <c r="A8" s="6">
        <v>3</v>
      </c>
      <c r="B8" s="6" t="s">
        <v>88</v>
      </c>
      <c r="C8" s="6">
        <v>1</v>
      </c>
    </row>
    <row r="9" spans="1:9" x14ac:dyDescent="0.2">
      <c r="A9" s="6">
        <v>4</v>
      </c>
      <c r="B9" s="6" t="s">
        <v>89</v>
      </c>
      <c r="C9" s="6">
        <v>1</v>
      </c>
    </row>
    <row r="10" spans="1:9" x14ac:dyDescent="0.2">
      <c r="A10" s="6">
        <v>5</v>
      </c>
      <c r="B10" s="8" t="s">
        <v>461</v>
      </c>
      <c r="C10" s="6">
        <v>2</v>
      </c>
    </row>
    <row r="11" spans="1:9" x14ac:dyDescent="0.2">
      <c r="A11" s="6">
        <v>6</v>
      </c>
      <c r="B11" s="7" t="s">
        <v>82</v>
      </c>
      <c r="C11" s="7">
        <f>SUM(C7:C10)</f>
        <v>4</v>
      </c>
    </row>
    <row r="12" spans="1:9" x14ac:dyDescent="0.2">
      <c r="A12" s="6"/>
      <c r="B12" s="6"/>
      <c r="C12" s="6"/>
    </row>
    <row r="13" spans="1:9" x14ac:dyDescent="0.2">
      <c r="A13" s="6">
        <v>7</v>
      </c>
      <c r="B13" s="7" t="s">
        <v>462</v>
      </c>
      <c r="C13" s="7">
        <v>4</v>
      </c>
    </row>
    <row r="15" spans="1:9" x14ac:dyDescent="0.2">
      <c r="B15" s="4"/>
      <c r="C15" s="4"/>
      <c r="D15" s="4"/>
      <c r="E15" s="4"/>
      <c r="F15" s="4"/>
      <c r="G15" s="4"/>
      <c r="H15" s="4"/>
      <c r="I15" s="4"/>
    </row>
  </sheetData>
  <mergeCells count="3">
    <mergeCell ref="A1:C1"/>
    <mergeCell ref="A2:B2"/>
    <mergeCell ref="A3:C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E1"/>
    </sheetView>
  </sheetViews>
  <sheetFormatPr defaultRowHeight="12.75" x14ac:dyDescent="0.2"/>
  <cols>
    <col min="1" max="1" width="4.7109375" bestFit="1" customWidth="1"/>
    <col min="2" max="2" width="44.7109375" bestFit="1" customWidth="1"/>
    <col min="5" max="5" width="13.42578125" bestFit="1" customWidth="1"/>
  </cols>
  <sheetData>
    <row r="1" spans="1:5" x14ac:dyDescent="0.2">
      <c r="A1" s="175" t="s">
        <v>589</v>
      </c>
      <c r="B1" s="176"/>
      <c r="C1" s="176"/>
      <c r="D1" s="176"/>
      <c r="E1" s="176"/>
    </row>
    <row r="2" spans="1:5" x14ac:dyDescent="0.2">
      <c r="A2" s="177" t="s">
        <v>379</v>
      </c>
      <c r="B2" s="177"/>
    </row>
    <row r="3" spans="1:5" x14ac:dyDescent="0.2">
      <c r="A3" s="181" t="s">
        <v>68</v>
      </c>
      <c r="B3" s="181"/>
      <c r="C3" s="181"/>
      <c r="D3" s="181"/>
      <c r="E3" s="181"/>
    </row>
    <row r="4" spans="1:5" x14ac:dyDescent="0.2">
      <c r="A4" s="8" t="s">
        <v>96</v>
      </c>
      <c r="B4" s="8" t="s">
        <v>97</v>
      </c>
      <c r="C4" s="8" t="s">
        <v>98</v>
      </c>
      <c r="D4" s="8" t="s">
        <v>99</v>
      </c>
      <c r="E4" s="8" t="s">
        <v>144</v>
      </c>
    </row>
    <row r="5" spans="1:5" x14ac:dyDescent="0.2">
      <c r="A5" s="7" t="s">
        <v>396</v>
      </c>
      <c r="B5" s="7" t="s">
        <v>463</v>
      </c>
      <c r="C5" s="7" t="s">
        <v>465</v>
      </c>
      <c r="D5" s="7" t="s">
        <v>466</v>
      </c>
      <c r="E5" s="7" t="s">
        <v>467</v>
      </c>
    </row>
    <row r="6" spans="1:5" x14ac:dyDescent="0.2">
      <c r="A6" s="6">
        <v>1</v>
      </c>
      <c r="B6" s="7" t="s">
        <v>157</v>
      </c>
      <c r="C6" s="7"/>
      <c r="D6" s="44" t="s">
        <v>375</v>
      </c>
      <c r="E6" s="7"/>
    </row>
    <row r="7" spans="1:5" x14ac:dyDescent="0.2">
      <c r="A7" s="6">
        <v>2</v>
      </c>
      <c r="B7" s="8" t="s">
        <v>382</v>
      </c>
      <c r="C7" s="6">
        <v>5</v>
      </c>
      <c r="D7" s="8">
        <v>8</v>
      </c>
      <c r="E7" s="6">
        <v>3.33</v>
      </c>
    </row>
    <row r="8" spans="1:5" x14ac:dyDescent="0.2">
      <c r="A8" s="6">
        <v>3</v>
      </c>
      <c r="B8" s="8" t="s">
        <v>376</v>
      </c>
      <c r="C8" s="6">
        <v>7</v>
      </c>
      <c r="D8" s="8">
        <v>12</v>
      </c>
      <c r="E8" s="6">
        <v>7</v>
      </c>
    </row>
    <row r="9" spans="1:5" x14ac:dyDescent="0.2">
      <c r="A9" s="6">
        <v>4</v>
      </c>
      <c r="B9" s="8" t="s">
        <v>588</v>
      </c>
      <c r="C9" s="6">
        <v>6</v>
      </c>
      <c r="D9" s="105">
        <v>2</v>
      </c>
      <c r="E9" s="6">
        <v>1</v>
      </c>
    </row>
    <row r="10" spans="1:5" x14ac:dyDescent="0.2">
      <c r="A10" s="6">
        <v>6</v>
      </c>
      <c r="B10" s="8" t="s">
        <v>384</v>
      </c>
      <c r="C10" s="6">
        <v>5</v>
      </c>
      <c r="D10" s="8">
        <v>4</v>
      </c>
      <c r="E10" s="6">
        <v>1.67</v>
      </c>
    </row>
    <row r="11" spans="1:5" x14ac:dyDescent="0.2">
      <c r="A11" s="6">
        <v>7</v>
      </c>
      <c r="B11" s="8" t="s">
        <v>384</v>
      </c>
      <c r="C11" s="6">
        <v>5</v>
      </c>
      <c r="D11" s="8">
        <v>7</v>
      </c>
      <c r="E11" s="6">
        <v>5</v>
      </c>
    </row>
    <row r="12" spans="1:5" x14ac:dyDescent="0.2">
      <c r="A12" s="6">
        <v>8</v>
      </c>
      <c r="B12" s="45" t="s">
        <v>383</v>
      </c>
      <c r="C12" s="13">
        <v>12</v>
      </c>
      <c r="D12" s="8">
        <v>5</v>
      </c>
      <c r="E12" s="6">
        <v>5</v>
      </c>
    </row>
    <row r="13" spans="1:5" x14ac:dyDescent="0.2">
      <c r="A13" s="6">
        <v>9</v>
      </c>
      <c r="B13" s="45" t="s">
        <v>559</v>
      </c>
      <c r="C13" s="13">
        <v>6</v>
      </c>
      <c r="D13" s="8">
        <v>5</v>
      </c>
      <c r="E13" s="6">
        <v>2.5</v>
      </c>
    </row>
    <row r="14" spans="1:5" x14ac:dyDescent="0.2">
      <c r="A14" s="6"/>
      <c r="B14" s="45"/>
      <c r="C14" s="13"/>
      <c r="D14" s="105"/>
      <c r="E14" s="6"/>
    </row>
    <row r="15" spans="1:5" x14ac:dyDescent="0.2">
      <c r="A15" s="6">
        <v>10</v>
      </c>
      <c r="B15" s="12" t="s">
        <v>55</v>
      </c>
      <c r="C15" s="7">
        <f>SUM(C7:C14)</f>
        <v>46</v>
      </c>
      <c r="D15" s="7"/>
      <c r="E15" s="7">
        <f>SUM(E7:E14)</f>
        <v>25.5</v>
      </c>
    </row>
  </sheetData>
  <mergeCells count="3">
    <mergeCell ref="A1:E1"/>
    <mergeCell ref="A2:B2"/>
    <mergeCell ref="A3:E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5" workbookViewId="0">
      <selection sqref="A1:G1"/>
    </sheetView>
  </sheetViews>
  <sheetFormatPr defaultRowHeight="12.75" x14ac:dyDescent="0.2"/>
  <cols>
    <col min="1" max="1" width="4.7109375" bestFit="1" customWidth="1"/>
    <col min="2" max="2" width="46.28515625" customWidth="1"/>
    <col min="3" max="3" width="10.140625" bestFit="1" customWidth="1"/>
  </cols>
  <sheetData>
    <row r="1" spans="1:12" x14ac:dyDescent="0.2">
      <c r="A1" s="175" t="s">
        <v>590</v>
      </c>
      <c r="B1" s="176"/>
      <c r="C1" s="176"/>
      <c r="D1" s="176"/>
      <c r="E1" s="176"/>
      <c r="F1" s="176"/>
      <c r="G1" s="176"/>
    </row>
    <row r="3" spans="1:12" x14ac:dyDescent="0.2">
      <c r="A3" s="177" t="s">
        <v>379</v>
      </c>
      <c r="B3" s="177"/>
    </row>
    <row r="4" spans="1:12" ht="26.25" customHeight="1" x14ac:dyDescent="0.2">
      <c r="A4" s="182" t="s">
        <v>134</v>
      </c>
      <c r="B4" s="182"/>
      <c r="C4" s="182"/>
      <c r="D4" s="182"/>
      <c r="E4" s="182"/>
      <c r="F4" s="182"/>
      <c r="G4" s="182"/>
      <c r="L4" s="2"/>
    </row>
    <row r="5" spans="1:12" ht="13.5" customHeight="1" x14ac:dyDescent="0.2">
      <c r="A5" s="112"/>
      <c r="B5" s="112"/>
      <c r="C5" s="156" t="s">
        <v>525</v>
      </c>
      <c r="D5" s="112"/>
      <c r="E5" s="112"/>
      <c r="F5" s="112"/>
      <c r="G5" s="112"/>
      <c r="L5" s="2"/>
    </row>
    <row r="6" spans="1:12" ht="13.5" customHeight="1" x14ac:dyDescent="0.2">
      <c r="A6" s="17" t="s">
        <v>96</v>
      </c>
      <c r="B6" s="17" t="s">
        <v>97</v>
      </c>
      <c r="C6" s="17" t="s">
        <v>98</v>
      </c>
      <c r="D6" s="112"/>
      <c r="E6" s="112"/>
      <c r="F6" s="112"/>
      <c r="G6" s="112"/>
      <c r="L6" s="2"/>
    </row>
    <row r="7" spans="1:12" x14ac:dyDescent="0.2">
      <c r="A7" s="7" t="s">
        <v>396</v>
      </c>
      <c r="B7" s="7" t="s">
        <v>0</v>
      </c>
      <c r="C7" s="7" t="s">
        <v>468</v>
      </c>
    </row>
    <row r="8" spans="1:12" x14ac:dyDescent="0.2">
      <c r="A8" s="8">
        <v>1</v>
      </c>
      <c r="B8" s="7" t="s">
        <v>139</v>
      </c>
      <c r="C8" s="7">
        <v>2018</v>
      </c>
    </row>
    <row r="9" spans="1:12" x14ac:dyDescent="0.2">
      <c r="A9" s="6">
        <v>2</v>
      </c>
      <c r="B9" s="157" t="s">
        <v>127</v>
      </c>
      <c r="C9" s="160">
        <v>15640000</v>
      </c>
    </row>
    <row r="10" spans="1:12" x14ac:dyDescent="0.2">
      <c r="A10" s="6">
        <v>3</v>
      </c>
      <c r="B10" s="158" t="s">
        <v>126</v>
      </c>
      <c r="C10" s="160"/>
    </row>
    <row r="11" spans="1:12" x14ac:dyDescent="0.2">
      <c r="A11" s="6">
        <v>4</v>
      </c>
      <c r="B11" s="158" t="s">
        <v>381</v>
      </c>
      <c r="C11" s="160">
        <v>180000</v>
      </c>
    </row>
    <row r="12" spans="1:12" ht="44.25" customHeight="1" x14ac:dyDescent="0.2">
      <c r="A12" s="6">
        <v>5</v>
      </c>
      <c r="B12" s="158" t="s">
        <v>470</v>
      </c>
      <c r="C12" s="160"/>
    </row>
    <row r="13" spans="1:12" x14ac:dyDescent="0.2">
      <c r="A13" s="6">
        <v>6</v>
      </c>
      <c r="B13" s="158" t="s">
        <v>128</v>
      </c>
      <c r="C13" s="160">
        <v>0</v>
      </c>
    </row>
    <row r="14" spans="1:12" ht="25.5" x14ac:dyDescent="0.2">
      <c r="A14" s="6">
        <v>7</v>
      </c>
      <c r="B14" s="159" t="s">
        <v>129</v>
      </c>
      <c r="C14" s="160">
        <v>0</v>
      </c>
    </row>
    <row r="15" spans="1:12" x14ac:dyDescent="0.2">
      <c r="A15" s="6">
        <v>8</v>
      </c>
      <c r="B15" s="158" t="s">
        <v>469</v>
      </c>
      <c r="C15" s="160">
        <v>0</v>
      </c>
    </row>
    <row r="16" spans="1:12" x14ac:dyDescent="0.2">
      <c r="A16" s="6">
        <v>9</v>
      </c>
      <c r="B16" s="7" t="s">
        <v>130</v>
      </c>
      <c r="C16" s="160">
        <f>SUM(C9:C15)</f>
        <v>15820000</v>
      </c>
    </row>
    <row r="17" spans="1:8" x14ac:dyDescent="0.2">
      <c r="A17" s="33">
        <v>10</v>
      </c>
      <c r="B17" s="161" t="s">
        <v>131</v>
      </c>
      <c r="C17" s="162">
        <f>C16/2</f>
        <v>7910000</v>
      </c>
    </row>
    <row r="18" spans="1:8" x14ac:dyDescent="0.2">
      <c r="A18" s="6">
        <v>11</v>
      </c>
      <c r="B18" s="43" t="s">
        <v>471</v>
      </c>
      <c r="C18" s="12">
        <v>2018</v>
      </c>
      <c r="D18" s="12">
        <v>2019</v>
      </c>
      <c r="E18" s="12">
        <v>2020</v>
      </c>
      <c r="F18" s="12">
        <v>2021</v>
      </c>
      <c r="G18" s="12">
        <v>2022</v>
      </c>
      <c r="H18" s="110"/>
    </row>
    <row r="19" spans="1:8" x14ac:dyDescent="0.2">
      <c r="A19" s="6"/>
      <c r="B19" s="13"/>
      <c r="C19" s="13"/>
      <c r="D19" s="13"/>
      <c r="E19" s="13"/>
      <c r="F19" s="13"/>
      <c r="G19" s="13"/>
    </row>
    <row r="20" spans="1:8" x14ac:dyDescent="0.2">
      <c r="A20" s="6">
        <v>12</v>
      </c>
      <c r="B20" s="159" t="s">
        <v>472</v>
      </c>
      <c r="C20" s="13">
        <v>0</v>
      </c>
      <c r="D20" s="13">
        <v>0</v>
      </c>
      <c r="E20" s="13">
        <v>0</v>
      </c>
      <c r="F20" s="13">
        <v>0</v>
      </c>
      <c r="G20" s="13"/>
    </row>
    <row r="21" spans="1:8" x14ac:dyDescent="0.2">
      <c r="A21" s="6">
        <v>13</v>
      </c>
      <c r="B21" s="159" t="s">
        <v>473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8" x14ac:dyDescent="0.2">
      <c r="A22" s="6">
        <v>14</v>
      </c>
      <c r="B22" s="159" t="s">
        <v>474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8" x14ac:dyDescent="0.2">
      <c r="A23" s="6">
        <v>15</v>
      </c>
      <c r="B23" s="159" t="s">
        <v>475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8" ht="25.5" x14ac:dyDescent="0.2">
      <c r="A24" s="6">
        <v>16</v>
      </c>
      <c r="B24" s="159" t="s">
        <v>476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8" ht="38.25" x14ac:dyDescent="0.2">
      <c r="A25" s="6">
        <v>17</v>
      </c>
      <c r="B25" s="159" t="s">
        <v>477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8" ht="43.5" customHeight="1" x14ac:dyDescent="0.2">
      <c r="A26" s="6">
        <v>18</v>
      </c>
      <c r="B26" s="159" t="s">
        <v>478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8" x14ac:dyDescent="0.2">
      <c r="A27" s="6">
        <v>19</v>
      </c>
      <c r="B27" s="7" t="s">
        <v>82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8" x14ac:dyDescent="0.2">
      <c r="A28" s="6">
        <v>20</v>
      </c>
      <c r="B28" s="43" t="s">
        <v>479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</row>
    <row r="29" spans="1:8" x14ac:dyDescent="0.2">
      <c r="A29" s="6"/>
      <c r="B29" s="7"/>
      <c r="C29" s="7"/>
      <c r="D29" s="7">
        <v>0</v>
      </c>
      <c r="E29" s="7">
        <v>0</v>
      </c>
      <c r="F29" s="7">
        <v>0</v>
      </c>
      <c r="G29" s="7"/>
    </row>
    <row r="30" spans="1:8" ht="25.5" x14ac:dyDescent="0.2">
      <c r="A30" s="6">
        <v>21</v>
      </c>
      <c r="B30" s="43" t="s">
        <v>166</v>
      </c>
      <c r="C30" s="168">
        <v>7910000</v>
      </c>
      <c r="D30" s="7">
        <v>0</v>
      </c>
      <c r="E30" s="7">
        <v>0</v>
      </c>
      <c r="F30" s="7">
        <v>0</v>
      </c>
      <c r="G30" s="7">
        <v>0</v>
      </c>
    </row>
    <row r="34" spans="1:6" ht="25.5" customHeight="1" x14ac:dyDescent="0.2">
      <c r="A34" s="6">
        <v>22</v>
      </c>
      <c r="B34" s="203" t="s">
        <v>480</v>
      </c>
      <c r="C34" s="204"/>
      <c r="D34" s="204"/>
      <c r="E34" s="204"/>
      <c r="F34" s="205"/>
    </row>
    <row r="35" spans="1:6" x14ac:dyDescent="0.2">
      <c r="A35" s="6">
        <v>23</v>
      </c>
      <c r="B35" s="6" t="s">
        <v>132</v>
      </c>
      <c r="C35" s="206" t="s">
        <v>133</v>
      </c>
      <c r="D35" s="207"/>
      <c r="E35" s="207"/>
      <c r="F35" s="208"/>
    </row>
    <row r="36" spans="1:6" x14ac:dyDescent="0.2">
      <c r="A36" s="6">
        <v>24</v>
      </c>
      <c r="B36" s="8" t="s">
        <v>164</v>
      </c>
      <c r="C36" s="6">
        <v>0</v>
      </c>
      <c r="D36" s="6">
        <v>0</v>
      </c>
      <c r="E36" s="6">
        <v>0</v>
      </c>
      <c r="F36" s="6">
        <v>0</v>
      </c>
    </row>
    <row r="37" spans="1:6" x14ac:dyDescent="0.2">
      <c r="A37" s="6">
        <v>25</v>
      </c>
      <c r="B37" s="6" t="s">
        <v>138</v>
      </c>
      <c r="C37" s="6">
        <v>0</v>
      </c>
      <c r="D37" s="6">
        <v>0</v>
      </c>
      <c r="E37" s="6">
        <v>0</v>
      </c>
      <c r="F37" s="6">
        <v>0</v>
      </c>
    </row>
    <row r="38" spans="1:6" x14ac:dyDescent="0.2">
      <c r="A38" s="6">
        <v>26</v>
      </c>
      <c r="B38" s="6" t="s">
        <v>73</v>
      </c>
      <c r="C38" s="6">
        <v>0</v>
      </c>
      <c r="D38" s="6">
        <v>0</v>
      </c>
      <c r="E38" s="6">
        <v>0</v>
      </c>
      <c r="F38" s="6">
        <v>0</v>
      </c>
    </row>
  </sheetData>
  <mergeCells count="5">
    <mergeCell ref="A1:G1"/>
    <mergeCell ref="A3:B3"/>
    <mergeCell ref="A4:G4"/>
    <mergeCell ref="B34:F34"/>
    <mergeCell ref="C35:F3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defaultRowHeight="12.75" x14ac:dyDescent="0.2"/>
  <cols>
    <col min="1" max="1" width="4.85546875" bestFit="1" customWidth="1"/>
    <col min="2" max="2" width="42.28515625" bestFit="1" customWidth="1"/>
  </cols>
  <sheetData>
    <row r="1" spans="1:3" x14ac:dyDescent="0.2">
      <c r="A1" s="175" t="s">
        <v>591</v>
      </c>
      <c r="B1" s="176"/>
      <c r="C1" s="176"/>
    </row>
    <row r="2" spans="1:3" x14ac:dyDescent="0.2">
      <c r="A2" s="209" t="s">
        <v>379</v>
      </c>
      <c r="B2" s="209"/>
    </row>
    <row r="3" spans="1:3" x14ac:dyDescent="0.2">
      <c r="A3" s="210" t="s">
        <v>70</v>
      </c>
      <c r="B3" s="210"/>
      <c r="C3" s="210"/>
    </row>
    <row r="4" spans="1:3" x14ac:dyDescent="0.2">
      <c r="A4" s="9"/>
      <c r="B4" s="10"/>
      <c r="C4" s="163" t="s">
        <v>525</v>
      </c>
    </row>
    <row r="5" spans="1:3" x14ac:dyDescent="0.2">
      <c r="A5" s="8" t="s">
        <v>96</v>
      </c>
      <c r="B5" s="8" t="s">
        <v>97</v>
      </c>
      <c r="C5" s="8" t="s">
        <v>98</v>
      </c>
    </row>
    <row r="6" spans="1:3" x14ac:dyDescent="0.2">
      <c r="A6" s="8" t="s">
        <v>396</v>
      </c>
      <c r="B6" s="7" t="s">
        <v>481</v>
      </c>
      <c r="C6" s="7" t="s">
        <v>452</v>
      </c>
    </row>
    <row r="7" spans="1:3" x14ac:dyDescent="0.2">
      <c r="A7" s="6">
        <v>1</v>
      </c>
      <c r="B7" s="8" t="s">
        <v>482</v>
      </c>
      <c r="C7" s="6"/>
    </row>
    <row r="8" spans="1:3" x14ac:dyDescent="0.2">
      <c r="A8" s="7">
        <v>2</v>
      </c>
      <c r="B8" s="7" t="s">
        <v>82</v>
      </c>
      <c r="C8" s="7">
        <f>SUM(C7)</f>
        <v>0</v>
      </c>
    </row>
  </sheetData>
  <mergeCells count="3">
    <mergeCell ref="A1:C1"/>
    <mergeCell ref="A2:B2"/>
    <mergeCell ref="A3:C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I20" sqref="I20"/>
    </sheetView>
  </sheetViews>
  <sheetFormatPr defaultRowHeight="12.75" x14ac:dyDescent="0.2"/>
  <cols>
    <col min="1" max="1" width="4.7109375" bestFit="1" customWidth="1"/>
    <col min="2" max="2" width="36.28515625" customWidth="1"/>
  </cols>
  <sheetData>
    <row r="1" spans="1:7" x14ac:dyDescent="0.2">
      <c r="A1" s="175" t="s">
        <v>574</v>
      </c>
      <c r="B1" s="176"/>
      <c r="C1" s="176"/>
      <c r="D1" s="176"/>
      <c r="E1" s="176"/>
      <c r="F1" s="176"/>
      <c r="G1" s="176"/>
    </row>
    <row r="2" spans="1:7" x14ac:dyDescent="0.2">
      <c r="A2" s="177" t="s">
        <v>379</v>
      </c>
      <c r="B2" s="177"/>
    </row>
    <row r="3" spans="1:7" x14ac:dyDescent="0.2">
      <c r="A3" s="181" t="s">
        <v>71</v>
      </c>
      <c r="B3" s="181"/>
      <c r="C3" s="181"/>
      <c r="D3" s="181"/>
      <c r="E3" s="181"/>
      <c r="F3" s="181"/>
      <c r="G3" s="181"/>
    </row>
    <row r="4" spans="1:7" x14ac:dyDescent="0.2">
      <c r="A4" s="111"/>
      <c r="B4" s="111"/>
      <c r="C4" s="111"/>
      <c r="D4" s="111"/>
      <c r="E4" s="111"/>
      <c r="F4" s="111"/>
      <c r="G4" s="164" t="s">
        <v>525</v>
      </c>
    </row>
    <row r="5" spans="1:7" x14ac:dyDescent="0.2">
      <c r="A5" s="8" t="s">
        <v>96</v>
      </c>
      <c r="B5" s="8" t="s">
        <v>97</v>
      </c>
      <c r="C5" s="8" t="s">
        <v>98</v>
      </c>
      <c r="D5" s="8" t="s">
        <v>99</v>
      </c>
      <c r="E5" s="8" t="s">
        <v>144</v>
      </c>
      <c r="F5" s="8" t="s">
        <v>135</v>
      </c>
      <c r="G5" s="8" t="s">
        <v>136</v>
      </c>
    </row>
    <row r="6" spans="1:7" x14ac:dyDescent="0.2">
      <c r="A6" s="212" t="s">
        <v>396</v>
      </c>
      <c r="B6" s="212" t="s">
        <v>90</v>
      </c>
      <c r="C6" s="211" t="s">
        <v>72</v>
      </c>
      <c r="D6" s="211"/>
      <c r="E6" s="211"/>
      <c r="F6" s="211"/>
      <c r="G6" s="211"/>
    </row>
    <row r="7" spans="1:7" x14ac:dyDescent="0.2">
      <c r="A7" s="213"/>
      <c r="B7" s="213"/>
      <c r="C7" s="153">
        <v>2018</v>
      </c>
      <c r="D7" s="153">
        <v>2019</v>
      </c>
      <c r="E7" s="174">
        <v>2020</v>
      </c>
      <c r="F7" s="174">
        <v>2021</v>
      </c>
      <c r="G7" s="174">
        <v>2022</v>
      </c>
    </row>
    <row r="8" spans="1:7" x14ac:dyDescent="0.2">
      <c r="A8" s="6">
        <v>1</v>
      </c>
      <c r="B8" s="8" t="s">
        <v>483</v>
      </c>
      <c r="C8" s="6"/>
      <c r="D8" s="6"/>
      <c r="E8" s="6"/>
      <c r="F8" s="6"/>
      <c r="G8" s="6"/>
    </row>
    <row r="9" spans="1:7" ht="25.5" x14ac:dyDescent="0.2">
      <c r="A9" s="6">
        <v>2</v>
      </c>
      <c r="B9" s="165" t="s">
        <v>484</v>
      </c>
      <c r="C9" s="6"/>
      <c r="D9" s="6"/>
      <c r="E9" s="6"/>
      <c r="F9" s="6"/>
      <c r="G9" s="6"/>
    </row>
    <row r="10" spans="1:7" ht="25.5" x14ac:dyDescent="0.2">
      <c r="A10" s="6">
        <v>3</v>
      </c>
      <c r="B10" s="165" t="s">
        <v>485</v>
      </c>
      <c r="C10" s="6"/>
      <c r="D10" s="6"/>
      <c r="E10" s="6"/>
      <c r="F10" s="6"/>
      <c r="G10" s="6"/>
    </row>
    <row r="11" spans="1:7" x14ac:dyDescent="0.2">
      <c r="A11" s="6">
        <v>4</v>
      </c>
      <c r="B11" s="8" t="s">
        <v>486</v>
      </c>
      <c r="C11" s="6"/>
      <c r="D11" s="6"/>
      <c r="E11" s="6"/>
      <c r="F11" s="6"/>
      <c r="G11" s="6"/>
    </row>
    <row r="12" spans="1:7" x14ac:dyDescent="0.2">
      <c r="A12" s="6">
        <v>5</v>
      </c>
      <c r="B12" s="8" t="s">
        <v>487</v>
      </c>
      <c r="C12" s="6"/>
      <c r="D12" s="6"/>
      <c r="E12" s="6"/>
      <c r="F12" s="6"/>
      <c r="G12" s="6"/>
    </row>
    <row r="13" spans="1:7" x14ac:dyDescent="0.2">
      <c r="A13" s="6">
        <v>6</v>
      </c>
      <c r="B13" s="8" t="s">
        <v>488</v>
      </c>
      <c r="C13" s="6"/>
      <c r="D13" s="6"/>
      <c r="E13" s="6"/>
      <c r="F13" s="6"/>
      <c r="G13" s="6"/>
    </row>
    <row r="14" spans="1:7" x14ac:dyDescent="0.2">
      <c r="A14" s="7">
        <v>7</v>
      </c>
      <c r="B14" s="7" t="s">
        <v>82</v>
      </c>
      <c r="C14" s="7">
        <f>SUM(C11:C13)</f>
        <v>0</v>
      </c>
      <c r="D14" s="7">
        <f>SUM(D11:D13)</f>
        <v>0</v>
      </c>
      <c r="E14" s="7">
        <f>SUM(E11:E13)</f>
        <v>0</v>
      </c>
      <c r="F14" s="7">
        <f>SUM(F11:F13)</f>
        <v>0</v>
      </c>
      <c r="G14" s="7">
        <f>SUM(G11:G13)</f>
        <v>0</v>
      </c>
    </row>
  </sheetData>
  <mergeCells count="6">
    <mergeCell ref="A1:G1"/>
    <mergeCell ref="A2:B2"/>
    <mergeCell ref="A3:G3"/>
    <mergeCell ref="C6:G6"/>
    <mergeCell ref="A6:A7"/>
    <mergeCell ref="B6:B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sqref="A1:O1"/>
    </sheetView>
  </sheetViews>
  <sheetFormatPr defaultRowHeight="12.75" x14ac:dyDescent="0.2"/>
  <cols>
    <col min="1" max="1" width="4.85546875" bestFit="1" customWidth="1"/>
    <col min="2" max="2" width="40.85546875" customWidth="1"/>
    <col min="3" max="3" width="11.140625" bestFit="1" customWidth="1"/>
    <col min="4" max="14" width="10.7109375" customWidth="1"/>
    <col min="15" max="15" width="11.140625" bestFit="1" customWidth="1"/>
  </cols>
  <sheetData>
    <row r="1" spans="1:15" x14ac:dyDescent="0.2">
      <c r="A1" s="175" t="s">
        <v>592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3" spans="1:15" x14ac:dyDescent="0.2">
      <c r="A3" s="177" t="s">
        <v>379</v>
      </c>
      <c r="B3" s="177"/>
    </row>
    <row r="4" spans="1:15" x14ac:dyDescent="0.2">
      <c r="A4" s="181" t="s">
        <v>74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</row>
    <row r="5" spans="1:15" x14ac:dyDescent="0.2">
      <c r="C5" s="1"/>
      <c r="D5" s="1"/>
      <c r="E5" s="1"/>
      <c r="F5" s="1"/>
      <c r="G5" s="1"/>
      <c r="H5" s="1"/>
      <c r="I5" s="1"/>
      <c r="J5" s="1"/>
      <c r="K5" s="1"/>
      <c r="O5" s="116" t="s">
        <v>525</v>
      </c>
    </row>
    <row r="6" spans="1:15" x14ac:dyDescent="0.2">
      <c r="A6" s="8" t="s">
        <v>96</v>
      </c>
      <c r="B6" s="8" t="s">
        <v>97</v>
      </c>
      <c r="C6" s="8" t="s">
        <v>98</v>
      </c>
      <c r="D6" s="8" t="s">
        <v>99</v>
      </c>
      <c r="E6" s="8" t="s">
        <v>144</v>
      </c>
      <c r="F6" s="8" t="s">
        <v>135</v>
      </c>
      <c r="G6" s="8" t="s">
        <v>136</v>
      </c>
      <c r="H6" s="8" t="s">
        <v>137</v>
      </c>
      <c r="I6" s="8" t="s">
        <v>489</v>
      </c>
      <c r="J6" s="8" t="s">
        <v>490</v>
      </c>
      <c r="K6" s="8" t="s">
        <v>491</v>
      </c>
      <c r="L6" s="8" t="s">
        <v>492</v>
      </c>
      <c r="M6" s="8" t="s">
        <v>493</v>
      </c>
      <c r="N6" s="8" t="s">
        <v>494</v>
      </c>
      <c r="O6" s="8" t="s">
        <v>495</v>
      </c>
    </row>
    <row r="7" spans="1:15" x14ac:dyDescent="0.2">
      <c r="A7" s="7" t="s">
        <v>396</v>
      </c>
      <c r="B7" s="7" t="s">
        <v>0</v>
      </c>
      <c r="C7" s="7" t="s">
        <v>496</v>
      </c>
      <c r="D7" s="7" t="s">
        <v>497</v>
      </c>
      <c r="E7" s="7" t="s">
        <v>498</v>
      </c>
      <c r="F7" s="7" t="s">
        <v>499</v>
      </c>
      <c r="G7" s="7" t="s">
        <v>500</v>
      </c>
      <c r="H7" s="7" t="s">
        <v>501</v>
      </c>
      <c r="I7" s="7" t="s">
        <v>502</v>
      </c>
      <c r="J7" s="7" t="s">
        <v>503</v>
      </c>
      <c r="K7" s="7" t="s">
        <v>504</v>
      </c>
      <c r="L7" s="7" t="s">
        <v>505</v>
      </c>
      <c r="M7" s="7" t="s">
        <v>506</v>
      </c>
      <c r="N7" s="7" t="s">
        <v>507</v>
      </c>
      <c r="O7" s="7" t="s">
        <v>82</v>
      </c>
    </row>
    <row r="8" spans="1:15" x14ac:dyDescent="0.2">
      <c r="A8" s="6">
        <v>1</v>
      </c>
      <c r="B8" s="214" t="s">
        <v>20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</row>
    <row r="9" spans="1:15" x14ac:dyDescent="0.2">
      <c r="A9" s="6">
        <v>2</v>
      </c>
      <c r="B9" s="15" t="s">
        <v>510</v>
      </c>
      <c r="C9" s="167">
        <v>6661180</v>
      </c>
      <c r="D9" s="167">
        <v>6661180</v>
      </c>
      <c r="E9" s="167">
        <v>6661180</v>
      </c>
      <c r="F9" s="167">
        <v>6661180</v>
      </c>
      <c r="G9" s="167">
        <v>6661180</v>
      </c>
      <c r="H9" s="167">
        <v>6661181</v>
      </c>
      <c r="I9" s="167">
        <v>6661181</v>
      </c>
      <c r="J9" s="167">
        <v>6661181</v>
      </c>
      <c r="K9" s="167">
        <v>6661181</v>
      </c>
      <c r="L9" s="167">
        <v>6661181</v>
      </c>
      <c r="M9" s="167">
        <v>6661181</v>
      </c>
      <c r="N9" s="167">
        <v>6661181</v>
      </c>
      <c r="O9" s="167">
        <f>SUM(C9:N9)</f>
        <v>79934167</v>
      </c>
    </row>
    <row r="10" spans="1:15" x14ac:dyDescent="0.2">
      <c r="A10" s="6">
        <v>3</v>
      </c>
      <c r="B10" s="16" t="s">
        <v>123</v>
      </c>
      <c r="C10" s="167">
        <v>3028461</v>
      </c>
      <c r="D10" s="167">
        <v>3028461</v>
      </c>
      <c r="E10" s="167">
        <v>3028461</v>
      </c>
      <c r="F10" s="167">
        <v>3028461</v>
      </c>
      <c r="G10" s="167">
        <v>3028461</v>
      </c>
      <c r="H10" s="167">
        <v>3028461</v>
      </c>
      <c r="I10" s="167">
        <v>3028461</v>
      </c>
      <c r="J10" s="167">
        <v>3028461</v>
      </c>
      <c r="K10" s="167">
        <v>3028461</v>
      </c>
      <c r="L10" s="167">
        <v>3028460</v>
      </c>
      <c r="M10" s="167">
        <v>3028460</v>
      </c>
      <c r="N10" s="167">
        <v>3028460</v>
      </c>
      <c r="O10" s="167">
        <f>SUM(C10:N10)</f>
        <v>36341529</v>
      </c>
    </row>
    <row r="11" spans="1:15" x14ac:dyDescent="0.2">
      <c r="A11" s="6">
        <v>4</v>
      </c>
      <c r="B11" s="15" t="s">
        <v>62</v>
      </c>
      <c r="C11" s="167">
        <v>1318333</v>
      </c>
      <c r="D11" s="167">
        <v>1318333</v>
      </c>
      <c r="E11" s="167">
        <v>1318333</v>
      </c>
      <c r="F11" s="167">
        <v>1318333</v>
      </c>
      <c r="G11" s="167">
        <v>1318333</v>
      </c>
      <c r="H11" s="167">
        <v>1318333</v>
      </c>
      <c r="I11" s="167">
        <v>1318333</v>
      </c>
      <c r="J11" s="167">
        <v>1318333</v>
      </c>
      <c r="K11" s="167">
        <v>1318334</v>
      </c>
      <c r="L11" s="167">
        <v>1318334</v>
      </c>
      <c r="M11" s="167">
        <v>1318334</v>
      </c>
      <c r="N11" s="167">
        <v>1318334</v>
      </c>
      <c r="O11" s="167">
        <f>SUM(C11:N11)</f>
        <v>15820000</v>
      </c>
    </row>
    <row r="12" spans="1:15" x14ac:dyDescent="0.2">
      <c r="A12" s="6">
        <v>5</v>
      </c>
      <c r="B12" s="15" t="s">
        <v>112</v>
      </c>
      <c r="C12" s="167">
        <v>33333</v>
      </c>
      <c r="D12" s="167">
        <v>33333</v>
      </c>
      <c r="E12" s="167">
        <v>33333</v>
      </c>
      <c r="F12" s="167">
        <v>33333</v>
      </c>
      <c r="G12" s="167">
        <v>33333</v>
      </c>
      <c r="H12" s="167">
        <v>33333</v>
      </c>
      <c r="I12" s="167">
        <v>33333</v>
      </c>
      <c r="J12" s="167">
        <v>33333</v>
      </c>
      <c r="K12" s="167">
        <v>33334</v>
      </c>
      <c r="L12" s="167">
        <v>33334</v>
      </c>
      <c r="M12" s="167">
        <v>33334</v>
      </c>
      <c r="N12" s="167">
        <v>33334</v>
      </c>
      <c r="O12" s="167">
        <f t="shared" ref="O12:O18" si="0">SUM(C12:N12)</f>
        <v>400000</v>
      </c>
    </row>
    <row r="13" spans="1:15" x14ac:dyDescent="0.2">
      <c r="A13" s="6">
        <v>6</v>
      </c>
      <c r="B13" s="15" t="s">
        <v>511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f t="shared" si="0"/>
        <v>0</v>
      </c>
    </row>
    <row r="14" spans="1:15" x14ac:dyDescent="0.2">
      <c r="A14" s="6">
        <v>7</v>
      </c>
      <c r="B14" s="15" t="s">
        <v>64</v>
      </c>
      <c r="C14" s="167">
        <v>144511984</v>
      </c>
      <c r="D14" s="167">
        <v>0</v>
      </c>
      <c r="E14" s="167">
        <v>0</v>
      </c>
      <c r="F14" s="167">
        <v>0</v>
      </c>
      <c r="G14" s="167">
        <v>0</v>
      </c>
      <c r="H14" s="167">
        <v>0</v>
      </c>
      <c r="I14" s="167">
        <v>0</v>
      </c>
      <c r="J14" s="167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f t="shared" si="0"/>
        <v>144511984</v>
      </c>
    </row>
    <row r="15" spans="1:15" x14ac:dyDescent="0.2">
      <c r="A15" s="6">
        <v>8</v>
      </c>
      <c r="B15" s="166" t="s">
        <v>160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f t="shared" si="0"/>
        <v>0</v>
      </c>
    </row>
    <row r="16" spans="1:15" x14ac:dyDescent="0.2">
      <c r="A16" s="6">
        <v>9</v>
      </c>
      <c r="B16" s="166" t="s">
        <v>161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f t="shared" si="0"/>
        <v>0</v>
      </c>
    </row>
    <row r="17" spans="1:15" ht="27.75" customHeight="1" x14ac:dyDescent="0.2">
      <c r="A17" s="6">
        <v>10</v>
      </c>
      <c r="B17" s="15" t="s">
        <v>538</v>
      </c>
      <c r="C17" s="167">
        <v>0</v>
      </c>
      <c r="D17" s="167">
        <v>0</v>
      </c>
      <c r="E17" s="167">
        <v>9450912</v>
      </c>
      <c r="F17" s="167">
        <v>9450912</v>
      </c>
      <c r="G17" s="167">
        <v>9450912</v>
      </c>
      <c r="H17" s="167">
        <v>9450912</v>
      </c>
      <c r="I17" s="167">
        <v>9450912</v>
      </c>
      <c r="J17" s="167">
        <v>9450912</v>
      </c>
      <c r="K17" s="167">
        <v>9450912</v>
      </c>
      <c r="L17" s="167">
        <v>9450912</v>
      </c>
      <c r="M17" s="167">
        <v>9450912</v>
      </c>
      <c r="N17" s="167">
        <v>9450911</v>
      </c>
      <c r="O17" s="167">
        <f t="shared" si="0"/>
        <v>94509119</v>
      </c>
    </row>
    <row r="18" spans="1:15" x14ac:dyDescent="0.2">
      <c r="A18" s="6">
        <v>11</v>
      </c>
      <c r="B18" s="15" t="s">
        <v>124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f t="shared" si="0"/>
        <v>0</v>
      </c>
    </row>
    <row r="19" spans="1:15" x14ac:dyDescent="0.2">
      <c r="A19" s="6">
        <v>12</v>
      </c>
      <c r="B19" s="38" t="s">
        <v>508</v>
      </c>
      <c r="C19" s="168">
        <f t="shared" ref="C19:N19" si="1">SUM(C9:C18)</f>
        <v>155553291</v>
      </c>
      <c r="D19" s="168">
        <f t="shared" si="1"/>
        <v>11041307</v>
      </c>
      <c r="E19" s="168">
        <f t="shared" si="1"/>
        <v>20492219</v>
      </c>
      <c r="F19" s="168">
        <f t="shared" si="1"/>
        <v>20492219</v>
      </c>
      <c r="G19" s="168">
        <f t="shared" si="1"/>
        <v>20492219</v>
      </c>
      <c r="H19" s="168">
        <f t="shared" si="1"/>
        <v>20492220</v>
      </c>
      <c r="I19" s="168">
        <f t="shared" si="1"/>
        <v>20492220</v>
      </c>
      <c r="J19" s="168">
        <f t="shared" si="1"/>
        <v>20492220</v>
      </c>
      <c r="K19" s="168">
        <f t="shared" si="1"/>
        <v>20492222</v>
      </c>
      <c r="L19" s="168">
        <f t="shared" si="1"/>
        <v>20492221</v>
      </c>
      <c r="M19" s="168">
        <f t="shared" si="1"/>
        <v>20492221</v>
      </c>
      <c r="N19" s="168">
        <f t="shared" si="1"/>
        <v>20492220</v>
      </c>
      <c r="O19" s="168">
        <f>SUM(C19:N19)</f>
        <v>371516799</v>
      </c>
    </row>
    <row r="20" spans="1:15" x14ac:dyDescent="0.2">
      <c r="B20" s="3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6">
        <v>13</v>
      </c>
      <c r="B21" s="214" t="s">
        <v>21</v>
      </c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</row>
    <row r="22" spans="1:15" x14ac:dyDescent="0.2">
      <c r="A22" s="6">
        <v>14</v>
      </c>
      <c r="B22" s="17" t="s">
        <v>75</v>
      </c>
      <c r="C22" s="167">
        <v>3542919</v>
      </c>
      <c r="D22" s="167">
        <v>3542919</v>
      </c>
      <c r="E22" s="167">
        <v>3542919</v>
      </c>
      <c r="F22" s="167">
        <v>3542919</v>
      </c>
      <c r="G22" s="167">
        <v>3542919</v>
      </c>
      <c r="H22" s="167">
        <v>3542919</v>
      </c>
      <c r="I22" s="167">
        <v>3542919</v>
      </c>
      <c r="J22" s="167">
        <v>3542919</v>
      </c>
      <c r="K22" s="167">
        <v>3542919</v>
      </c>
      <c r="L22" s="167">
        <v>3542919</v>
      </c>
      <c r="M22" s="167">
        <v>3542919</v>
      </c>
      <c r="N22" s="167">
        <v>3542920</v>
      </c>
      <c r="O22" s="167">
        <f t="shared" ref="O22:O27" si="2">SUM(C22:N22)</f>
        <v>42515029</v>
      </c>
    </row>
    <row r="23" spans="1:15" x14ac:dyDescent="0.2">
      <c r="A23" s="6">
        <v>15</v>
      </c>
      <c r="B23" s="17" t="s">
        <v>76</v>
      </c>
      <c r="C23" s="167">
        <v>2131679</v>
      </c>
      <c r="D23" s="167">
        <v>2131679</v>
      </c>
      <c r="E23" s="167">
        <v>2131679</v>
      </c>
      <c r="F23" s="167">
        <v>2131679</v>
      </c>
      <c r="G23" s="167">
        <v>2131679</v>
      </c>
      <c r="H23" s="167">
        <v>2131679</v>
      </c>
      <c r="I23" s="167">
        <v>2131679</v>
      </c>
      <c r="J23" s="167">
        <v>2131679</v>
      </c>
      <c r="K23" s="167">
        <v>2131679</v>
      </c>
      <c r="L23" s="167">
        <v>2131679</v>
      </c>
      <c r="M23" s="167">
        <v>2131680</v>
      </c>
      <c r="N23" s="167">
        <v>2131680</v>
      </c>
      <c r="O23" s="167">
        <f t="shared" si="2"/>
        <v>25580150</v>
      </c>
    </row>
    <row r="24" spans="1:15" x14ac:dyDescent="0.2">
      <c r="A24" s="6">
        <v>16</v>
      </c>
      <c r="B24" s="17" t="s">
        <v>121</v>
      </c>
      <c r="C24" s="167">
        <v>4389821</v>
      </c>
      <c r="D24" s="167">
        <v>4389821</v>
      </c>
      <c r="E24" s="167">
        <v>4389821</v>
      </c>
      <c r="F24" s="167">
        <v>4389821</v>
      </c>
      <c r="G24" s="167">
        <v>4389821</v>
      </c>
      <c r="H24" s="167">
        <v>4389821</v>
      </c>
      <c r="I24" s="167">
        <v>4389821</v>
      </c>
      <c r="J24" s="167">
        <v>4389821</v>
      </c>
      <c r="K24" s="167">
        <v>4389821</v>
      </c>
      <c r="L24" s="167">
        <v>4389821</v>
      </c>
      <c r="M24" s="167">
        <v>4389821</v>
      </c>
      <c r="N24" s="167">
        <v>4389822</v>
      </c>
      <c r="O24" s="167">
        <f t="shared" si="2"/>
        <v>52677853</v>
      </c>
    </row>
    <row r="25" spans="1:15" ht="25.5" x14ac:dyDescent="0.2">
      <c r="A25" s="6">
        <v>17</v>
      </c>
      <c r="B25" s="17" t="s">
        <v>122</v>
      </c>
      <c r="C25" s="167">
        <v>0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f t="shared" si="2"/>
        <v>0</v>
      </c>
    </row>
    <row r="26" spans="1:15" x14ac:dyDescent="0.2">
      <c r="A26" s="6">
        <v>18</v>
      </c>
      <c r="B26" s="17" t="s">
        <v>539</v>
      </c>
      <c r="C26" s="167">
        <v>719833</v>
      </c>
      <c r="D26" s="167">
        <v>719833</v>
      </c>
      <c r="E26" s="167">
        <v>719833</v>
      </c>
      <c r="F26" s="167">
        <v>719833</v>
      </c>
      <c r="G26" s="167">
        <v>719833</v>
      </c>
      <c r="H26" s="167">
        <v>719833</v>
      </c>
      <c r="I26" s="167">
        <v>719833</v>
      </c>
      <c r="J26" s="167">
        <v>719833</v>
      </c>
      <c r="K26" s="167">
        <v>719834</v>
      </c>
      <c r="L26" s="167">
        <v>719834</v>
      </c>
      <c r="M26" s="167">
        <v>719834</v>
      </c>
      <c r="N26" s="167">
        <v>719834</v>
      </c>
      <c r="O26" s="167">
        <f t="shared" si="2"/>
        <v>8638000</v>
      </c>
    </row>
    <row r="27" spans="1:15" x14ac:dyDescent="0.2">
      <c r="A27" s="6">
        <v>19</v>
      </c>
      <c r="B27" s="17" t="s">
        <v>77</v>
      </c>
      <c r="C27" s="167">
        <v>2017951</v>
      </c>
      <c r="D27" s="167">
        <v>2017951</v>
      </c>
      <c r="E27" s="167">
        <v>2017951</v>
      </c>
      <c r="F27" s="167">
        <v>2017951</v>
      </c>
      <c r="G27" s="167">
        <v>2017951</v>
      </c>
      <c r="H27" s="167">
        <v>2017951</v>
      </c>
      <c r="I27" s="167">
        <v>2017951</v>
      </c>
      <c r="J27" s="167">
        <v>2017950</v>
      </c>
      <c r="K27" s="167">
        <v>2017950</v>
      </c>
      <c r="L27" s="167">
        <v>2017950</v>
      </c>
      <c r="M27" s="167">
        <v>0</v>
      </c>
      <c r="N27" s="167"/>
      <c r="O27" s="167">
        <f t="shared" si="2"/>
        <v>20179507</v>
      </c>
    </row>
    <row r="28" spans="1:15" x14ac:dyDescent="0.2">
      <c r="A28" s="6">
        <v>20</v>
      </c>
      <c r="B28" s="17" t="s">
        <v>26</v>
      </c>
      <c r="C28" s="167">
        <v>18178128</v>
      </c>
      <c r="D28" s="167">
        <v>18178128</v>
      </c>
      <c r="E28" s="167">
        <v>18178128</v>
      </c>
      <c r="F28" s="167">
        <v>18178128</v>
      </c>
      <c r="G28" s="167">
        <v>18178128</v>
      </c>
      <c r="H28" s="167">
        <v>18178128</v>
      </c>
      <c r="I28" s="167">
        <v>18178128</v>
      </c>
      <c r="J28" s="167">
        <v>18178128</v>
      </c>
      <c r="K28" s="167">
        <v>18178128</v>
      </c>
      <c r="L28" s="167">
        <v>18178128</v>
      </c>
      <c r="M28" s="167">
        <v>18178128</v>
      </c>
      <c r="N28" s="167">
        <v>18178128</v>
      </c>
      <c r="O28" s="167">
        <f>SUM(C28:N28)</f>
        <v>218137536</v>
      </c>
    </row>
    <row r="29" spans="1:15" x14ac:dyDescent="0.2">
      <c r="A29" s="6">
        <v>21</v>
      </c>
      <c r="B29" s="17" t="s">
        <v>14</v>
      </c>
      <c r="C29" s="167"/>
      <c r="D29" s="167">
        <v>110744</v>
      </c>
      <c r="E29" s="167">
        <v>110744</v>
      </c>
      <c r="F29" s="167">
        <v>110744</v>
      </c>
      <c r="G29" s="167">
        <v>110744</v>
      </c>
      <c r="H29" s="167">
        <v>110744</v>
      </c>
      <c r="I29" s="167">
        <v>110744</v>
      </c>
      <c r="J29" s="167">
        <v>110744</v>
      </c>
      <c r="K29" s="167">
        <v>110744</v>
      </c>
      <c r="L29" s="167">
        <v>110744</v>
      </c>
      <c r="M29" s="167">
        <v>110744</v>
      </c>
      <c r="N29" s="167">
        <v>0</v>
      </c>
      <c r="O29" s="167">
        <f>SUM(C29:N29)</f>
        <v>1107440</v>
      </c>
    </row>
    <row r="30" spans="1:15" x14ac:dyDescent="0.2">
      <c r="A30" s="6">
        <v>22</v>
      </c>
      <c r="B30" s="17" t="s">
        <v>92</v>
      </c>
      <c r="C30" s="167">
        <v>0</v>
      </c>
      <c r="D30" s="167">
        <v>0</v>
      </c>
      <c r="E30" s="167">
        <v>0</v>
      </c>
      <c r="F30" s="167">
        <v>0</v>
      </c>
      <c r="G30" s="167">
        <v>0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7">
        <v>0</v>
      </c>
      <c r="O30" s="167">
        <f>SUM(C30:N30)</f>
        <v>0</v>
      </c>
    </row>
    <row r="31" spans="1:15" x14ac:dyDescent="0.2">
      <c r="A31" s="6">
        <v>23</v>
      </c>
      <c r="B31" s="17" t="s">
        <v>546</v>
      </c>
      <c r="C31" s="167">
        <v>2681284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>
        <f>SUM(C31:N31)</f>
        <v>2681284</v>
      </c>
    </row>
    <row r="32" spans="1:15" x14ac:dyDescent="0.2">
      <c r="A32" s="7">
        <v>24</v>
      </c>
      <c r="B32" s="39" t="s">
        <v>509</v>
      </c>
      <c r="C32" s="168">
        <f t="shared" ref="C32:N32" si="3">SUM(C22:C31)</f>
        <v>33661615</v>
      </c>
      <c r="D32" s="168">
        <f t="shared" si="3"/>
        <v>31091075</v>
      </c>
      <c r="E32" s="168">
        <f t="shared" si="3"/>
        <v>31091075</v>
      </c>
      <c r="F32" s="168">
        <f t="shared" si="3"/>
        <v>31091075</v>
      </c>
      <c r="G32" s="168">
        <f t="shared" si="3"/>
        <v>31091075</v>
      </c>
      <c r="H32" s="168">
        <f t="shared" si="3"/>
        <v>31091075</v>
      </c>
      <c r="I32" s="168">
        <f t="shared" si="3"/>
        <v>31091075</v>
      </c>
      <c r="J32" s="168">
        <f t="shared" si="3"/>
        <v>31091074</v>
      </c>
      <c r="K32" s="168">
        <f t="shared" si="3"/>
        <v>31091075</v>
      </c>
      <c r="L32" s="168">
        <f t="shared" si="3"/>
        <v>31091075</v>
      </c>
      <c r="M32" s="168">
        <f t="shared" si="3"/>
        <v>29073126</v>
      </c>
      <c r="N32" s="168">
        <f t="shared" si="3"/>
        <v>28962384</v>
      </c>
      <c r="O32" s="168">
        <f>SUM(O22:O31)</f>
        <v>371516799</v>
      </c>
    </row>
  </sheetData>
  <mergeCells count="5">
    <mergeCell ref="B8:O8"/>
    <mergeCell ref="B21:O21"/>
    <mergeCell ref="A1:O1"/>
    <mergeCell ref="A3:B3"/>
    <mergeCell ref="A4:O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"/>
    </sheetView>
  </sheetViews>
  <sheetFormatPr defaultRowHeight="12.75" x14ac:dyDescent="0.2"/>
  <cols>
    <col min="1" max="1" width="4.5703125" bestFit="1" customWidth="1"/>
    <col min="2" max="2" width="89.42578125" customWidth="1"/>
  </cols>
  <sheetData>
    <row r="1" spans="1:4" x14ac:dyDescent="0.2">
      <c r="A1" s="175" t="s">
        <v>593</v>
      </c>
      <c r="B1" s="216"/>
      <c r="C1" s="216"/>
      <c r="D1" s="216"/>
    </row>
    <row r="2" spans="1:4" x14ac:dyDescent="0.2">
      <c r="A2" s="177" t="s">
        <v>379</v>
      </c>
      <c r="B2" s="177"/>
    </row>
    <row r="3" spans="1:4" x14ac:dyDescent="0.2">
      <c r="A3" s="181" t="s">
        <v>512</v>
      </c>
      <c r="B3" s="181"/>
      <c r="C3" s="181"/>
      <c r="D3" s="181"/>
    </row>
    <row r="4" spans="1:4" x14ac:dyDescent="0.2">
      <c r="B4" s="5"/>
      <c r="D4" s="116" t="s">
        <v>525</v>
      </c>
    </row>
    <row r="5" spans="1:4" x14ac:dyDescent="0.2">
      <c r="A5" s="8" t="s">
        <v>96</v>
      </c>
      <c r="B5" s="8" t="s">
        <v>97</v>
      </c>
      <c r="C5" s="8" t="s">
        <v>98</v>
      </c>
      <c r="D5" s="8" t="s">
        <v>99</v>
      </c>
    </row>
    <row r="6" spans="1:4" x14ac:dyDescent="0.2">
      <c r="A6" s="7" t="s">
        <v>396</v>
      </c>
      <c r="B6" s="7" t="s">
        <v>0</v>
      </c>
      <c r="C6" s="7" t="s">
        <v>513</v>
      </c>
      <c r="D6" s="7" t="s">
        <v>464</v>
      </c>
    </row>
    <row r="7" spans="1:4" x14ac:dyDescent="0.2">
      <c r="A7" s="6">
        <v>1</v>
      </c>
      <c r="B7" s="11" t="s">
        <v>8</v>
      </c>
      <c r="C7" s="6"/>
      <c r="D7" s="6"/>
    </row>
    <row r="8" spans="1:4" x14ac:dyDescent="0.2">
      <c r="A8" s="6">
        <v>2</v>
      </c>
      <c r="B8" s="11" t="s">
        <v>4</v>
      </c>
      <c r="C8" s="6"/>
      <c r="D8" s="6"/>
    </row>
    <row r="9" spans="1:4" x14ac:dyDescent="0.2">
      <c r="A9" s="6">
        <v>3</v>
      </c>
      <c r="B9" s="11" t="s">
        <v>5</v>
      </c>
      <c r="C9" s="6"/>
      <c r="D9" s="6"/>
    </row>
    <row r="10" spans="1:4" x14ac:dyDescent="0.2">
      <c r="A10" s="6">
        <v>4</v>
      </c>
      <c r="B10" s="11"/>
      <c r="C10" s="6"/>
      <c r="D10" s="6"/>
    </row>
    <row r="11" spans="1:4" x14ac:dyDescent="0.2">
      <c r="A11" s="6">
        <v>5</v>
      </c>
      <c r="B11" s="11" t="s">
        <v>6</v>
      </c>
      <c r="C11" s="6"/>
      <c r="D11" s="6"/>
    </row>
    <row r="12" spans="1:4" x14ac:dyDescent="0.2">
      <c r="A12" s="6">
        <v>6</v>
      </c>
      <c r="B12" s="11" t="s">
        <v>7</v>
      </c>
      <c r="C12" s="6"/>
      <c r="D12" s="6"/>
    </row>
    <row r="13" spans="1:4" x14ac:dyDescent="0.2">
      <c r="A13" s="6"/>
      <c r="B13" s="6" t="s">
        <v>3</v>
      </c>
      <c r="C13" s="6"/>
      <c r="D13" s="6"/>
    </row>
    <row r="14" spans="1:4" x14ac:dyDescent="0.2">
      <c r="A14" s="6">
        <v>7</v>
      </c>
      <c r="B14" s="7" t="s">
        <v>82</v>
      </c>
      <c r="C14" s="7">
        <v>0</v>
      </c>
      <c r="D14" s="7">
        <v>0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7" workbookViewId="0">
      <selection activeCell="A28" sqref="A28"/>
    </sheetView>
  </sheetViews>
  <sheetFormatPr defaultRowHeight="12.75" x14ac:dyDescent="0.2"/>
  <cols>
    <col min="1" max="1" width="4.7109375" bestFit="1" customWidth="1"/>
    <col min="2" max="2" width="51.5703125" customWidth="1"/>
    <col min="3" max="3" width="11.140625" bestFit="1" customWidth="1"/>
    <col min="4" max="4" width="19" customWidth="1"/>
  </cols>
  <sheetData>
    <row r="1" spans="1:4" x14ac:dyDescent="0.2">
      <c r="A1" s="175" t="s">
        <v>594</v>
      </c>
      <c r="B1" s="176"/>
      <c r="C1" s="176"/>
      <c r="D1" s="176"/>
    </row>
    <row r="2" spans="1:4" x14ac:dyDescent="0.2">
      <c r="A2" s="177" t="s">
        <v>379</v>
      </c>
      <c r="B2" s="177"/>
    </row>
    <row r="3" spans="1:4" x14ac:dyDescent="0.2">
      <c r="A3" s="181" t="s">
        <v>125</v>
      </c>
      <c r="B3" s="181"/>
      <c r="C3" s="181"/>
      <c r="D3" s="181"/>
    </row>
    <row r="4" spans="1:4" x14ac:dyDescent="0.2">
      <c r="D4" s="116" t="s">
        <v>525</v>
      </c>
    </row>
    <row r="5" spans="1:4" x14ac:dyDescent="0.2">
      <c r="A5" s="8" t="s">
        <v>96</v>
      </c>
      <c r="B5" s="8" t="s">
        <v>97</v>
      </c>
      <c r="C5" s="8" t="s">
        <v>98</v>
      </c>
      <c r="D5" s="8" t="s">
        <v>99</v>
      </c>
    </row>
    <row r="6" spans="1:4" x14ac:dyDescent="0.2">
      <c r="A6" s="7" t="s">
        <v>396</v>
      </c>
      <c r="B6" s="7" t="s">
        <v>0</v>
      </c>
      <c r="C6" s="7" t="s">
        <v>514</v>
      </c>
      <c r="D6" s="7" t="s">
        <v>451</v>
      </c>
    </row>
    <row r="7" spans="1:4" x14ac:dyDescent="0.2">
      <c r="A7" s="6">
        <v>1</v>
      </c>
      <c r="B7" s="7" t="s">
        <v>515</v>
      </c>
      <c r="C7" s="168"/>
      <c r="D7" s="167"/>
    </row>
    <row r="8" spans="1:4" x14ac:dyDescent="0.2">
      <c r="A8" s="6">
        <v>2</v>
      </c>
      <c r="B8" s="7" t="s">
        <v>516</v>
      </c>
      <c r="C8" s="160"/>
      <c r="D8" s="160"/>
    </row>
    <row r="9" spans="1:4" x14ac:dyDescent="0.2">
      <c r="A9" s="6">
        <v>3</v>
      </c>
      <c r="B9" s="8" t="s">
        <v>520</v>
      </c>
      <c r="C9" s="160">
        <v>1049000</v>
      </c>
      <c r="D9" s="160"/>
    </row>
    <row r="10" spans="1:4" x14ac:dyDescent="0.2">
      <c r="A10" s="6">
        <v>4</v>
      </c>
      <c r="B10" s="8" t="s">
        <v>521</v>
      </c>
      <c r="C10" s="160">
        <v>49321234</v>
      </c>
      <c r="D10" s="160"/>
    </row>
    <row r="11" spans="1:4" x14ac:dyDescent="0.2">
      <c r="A11" s="6">
        <v>5</v>
      </c>
      <c r="B11" s="8" t="s">
        <v>540</v>
      </c>
      <c r="C11" s="160">
        <v>576083</v>
      </c>
      <c r="D11" s="160"/>
    </row>
    <row r="12" spans="1:4" x14ac:dyDescent="0.2">
      <c r="A12" s="6">
        <v>6</v>
      </c>
      <c r="B12" s="8" t="s">
        <v>544</v>
      </c>
      <c r="C12" s="160">
        <v>0</v>
      </c>
      <c r="D12" s="160"/>
    </row>
    <row r="13" spans="1:4" x14ac:dyDescent="0.2">
      <c r="A13" s="6">
        <v>7</v>
      </c>
      <c r="B13" s="8" t="s">
        <v>541</v>
      </c>
      <c r="C13" s="160">
        <v>203971</v>
      </c>
      <c r="D13" s="160"/>
    </row>
    <row r="14" spans="1:4" x14ac:dyDescent="0.2">
      <c r="A14" s="6">
        <v>8</v>
      </c>
      <c r="B14" s="8" t="s">
        <v>522</v>
      </c>
      <c r="C14" s="160">
        <v>58620</v>
      </c>
      <c r="D14" s="160"/>
    </row>
    <row r="15" spans="1:4" x14ac:dyDescent="0.2">
      <c r="A15" s="6">
        <v>9</v>
      </c>
      <c r="B15" s="8" t="s">
        <v>523</v>
      </c>
      <c r="C15" s="160">
        <v>83210</v>
      </c>
      <c r="D15" s="160"/>
    </row>
    <row r="16" spans="1:4" x14ac:dyDescent="0.2">
      <c r="A16" s="6">
        <v>10</v>
      </c>
      <c r="B16" s="8" t="s">
        <v>524</v>
      </c>
      <c r="C16" s="160">
        <v>100000</v>
      </c>
      <c r="D16" s="160"/>
    </row>
    <row r="17" spans="1:4" x14ac:dyDescent="0.2">
      <c r="A17" s="6">
        <v>11</v>
      </c>
      <c r="B17" s="7" t="s">
        <v>82</v>
      </c>
      <c r="C17" s="168">
        <f>SUM(C9:C16)</f>
        <v>51392118</v>
      </c>
      <c r="D17" s="168">
        <f>SUM(D9:D16)</f>
        <v>0</v>
      </c>
    </row>
    <row r="18" spans="1:4" x14ac:dyDescent="0.2">
      <c r="A18" s="6"/>
      <c r="B18" s="6"/>
      <c r="C18" s="160"/>
      <c r="D18" s="160"/>
    </row>
    <row r="19" spans="1:4" x14ac:dyDescent="0.2">
      <c r="A19" s="6">
        <v>12</v>
      </c>
      <c r="B19" s="7" t="s">
        <v>517</v>
      </c>
      <c r="C19" s="160"/>
      <c r="D19" s="160"/>
    </row>
    <row r="20" spans="1:4" x14ac:dyDescent="0.2">
      <c r="A20" s="6">
        <v>13</v>
      </c>
      <c r="B20" s="8" t="s">
        <v>518</v>
      </c>
      <c r="C20" s="160">
        <v>70000</v>
      </c>
      <c r="D20" s="160"/>
    </row>
    <row r="21" spans="1:4" x14ac:dyDescent="0.2">
      <c r="A21" s="6">
        <v>14</v>
      </c>
      <c r="B21" s="8" t="s">
        <v>519</v>
      </c>
      <c r="C21" s="160">
        <v>39000</v>
      </c>
      <c r="D21" s="160"/>
    </row>
    <row r="22" spans="1:4" x14ac:dyDescent="0.2">
      <c r="A22" s="6">
        <v>15</v>
      </c>
      <c r="B22" s="6" t="s">
        <v>165</v>
      </c>
      <c r="C22" s="160">
        <v>43000</v>
      </c>
      <c r="D22" s="160"/>
    </row>
    <row r="23" spans="1:4" x14ac:dyDescent="0.2">
      <c r="A23" s="6">
        <v>16</v>
      </c>
      <c r="B23" s="8" t="s">
        <v>543</v>
      </c>
      <c r="C23" s="160">
        <v>53735</v>
      </c>
      <c r="D23" s="160"/>
    </row>
    <row r="24" spans="1:4" ht="15" x14ac:dyDescent="0.25">
      <c r="A24" s="6">
        <v>17</v>
      </c>
      <c r="B24" s="217" t="s">
        <v>595</v>
      </c>
      <c r="C24" s="160">
        <v>50000</v>
      </c>
      <c r="D24" s="160"/>
    </row>
    <row r="25" spans="1:4" x14ac:dyDescent="0.2">
      <c r="A25" s="6">
        <v>18</v>
      </c>
      <c r="B25" s="8" t="s">
        <v>542</v>
      </c>
      <c r="C25" s="160">
        <v>30000</v>
      </c>
      <c r="D25" s="160"/>
    </row>
    <row r="26" spans="1:4" x14ac:dyDescent="0.2">
      <c r="A26" s="6">
        <v>19</v>
      </c>
      <c r="B26" s="8" t="s">
        <v>575</v>
      </c>
      <c r="C26" s="160">
        <v>1000000</v>
      </c>
      <c r="D26" s="160"/>
    </row>
    <row r="27" spans="1:4" x14ac:dyDescent="0.2">
      <c r="A27" s="6">
        <v>20</v>
      </c>
      <c r="B27" s="7" t="s">
        <v>82</v>
      </c>
      <c r="C27" s="168">
        <f>SUM(C20:C26)</f>
        <v>1285735</v>
      </c>
      <c r="D27" s="168">
        <f>SUM(D20:D24)</f>
        <v>0</v>
      </c>
    </row>
    <row r="28" spans="1:4" x14ac:dyDescent="0.2">
      <c r="A28" s="7">
        <v>21</v>
      </c>
      <c r="B28" s="7" t="s">
        <v>462</v>
      </c>
      <c r="C28" s="168">
        <f>SUM(C17,C27)</f>
        <v>52677853</v>
      </c>
      <c r="D28" s="168">
        <f>SUM(D17,D27)</f>
        <v>0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B1"/>
    </sheetView>
  </sheetViews>
  <sheetFormatPr defaultRowHeight="12.75" x14ac:dyDescent="0.2"/>
  <cols>
    <col min="1" max="1" width="4.85546875" bestFit="1" customWidth="1"/>
    <col min="2" max="2" width="78.140625" bestFit="1" customWidth="1"/>
    <col min="3" max="3" width="10" bestFit="1" customWidth="1"/>
  </cols>
  <sheetData>
    <row r="1" spans="1:3" x14ac:dyDescent="0.2">
      <c r="A1" s="175" t="s">
        <v>577</v>
      </c>
      <c r="B1" s="176"/>
    </row>
    <row r="2" spans="1:3" x14ac:dyDescent="0.2">
      <c r="A2" s="177" t="s">
        <v>380</v>
      </c>
      <c r="B2" s="177"/>
    </row>
    <row r="3" spans="1:3" x14ac:dyDescent="0.2">
      <c r="A3" s="181" t="s">
        <v>57</v>
      </c>
      <c r="B3" s="181"/>
    </row>
    <row r="4" spans="1:3" x14ac:dyDescent="0.2">
      <c r="A4" s="111"/>
      <c r="B4" s="111"/>
      <c r="C4" s="169" t="s">
        <v>525</v>
      </c>
    </row>
    <row r="5" spans="1:3" x14ac:dyDescent="0.2">
      <c r="A5" s="8" t="s">
        <v>96</v>
      </c>
      <c r="B5" s="8" t="s">
        <v>97</v>
      </c>
      <c r="C5" s="8" t="s">
        <v>98</v>
      </c>
    </row>
    <row r="6" spans="1:3" x14ac:dyDescent="0.2">
      <c r="A6" s="6" t="s">
        <v>396</v>
      </c>
      <c r="B6" s="35" t="s">
        <v>0</v>
      </c>
      <c r="C6" s="6" t="s">
        <v>514</v>
      </c>
    </row>
    <row r="7" spans="1:3" x14ac:dyDescent="0.2">
      <c r="A7" s="6">
        <v>1</v>
      </c>
      <c r="B7" s="114" t="s">
        <v>398</v>
      </c>
      <c r="C7" s="160"/>
    </row>
    <row r="8" spans="1:3" x14ac:dyDescent="0.2">
      <c r="A8" s="6">
        <v>2</v>
      </c>
      <c r="B8" s="114" t="s">
        <v>399</v>
      </c>
      <c r="C8" s="160">
        <v>9776127</v>
      </c>
    </row>
    <row r="9" spans="1:3" x14ac:dyDescent="0.2">
      <c r="A9" s="6">
        <v>3</v>
      </c>
      <c r="B9" s="35" t="s">
        <v>59</v>
      </c>
      <c r="C9" s="160">
        <v>0</v>
      </c>
    </row>
    <row r="10" spans="1:3" x14ac:dyDescent="0.2">
      <c r="A10" s="6">
        <v>4</v>
      </c>
      <c r="B10" s="35" t="s">
        <v>55</v>
      </c>
      <c r="C10" s="168">
        <f>SUM(C8:C9)</f>
        <v>9776127</v>
      </c>
    </row>
    <row r="11" spans="1:3" x14ac:dyDescent="0.2">
      <c r="A11" s="6"/>
      <c r="B11" s="35"/>
      <c r="C11" s="160"/>
    </row>
    <row r="12" spans="1:3" x14ac:dyDescent="0.2">
      <c r="A12" s="6">
        <v>5</v>
      </c>
      <c r="B12" s="114" t="s">
        <v>400</v>
      </c>
      <c r="C12" s="160"/>
    </row>
    <row r="13" spans="1:3" x14ac:dyDescent="0.2">
      <c r="A13" s="6">
        <v>6</v>
      </c>
      <c r="B13" s="114" t="s">
        <v>399</v>
      </c>
      <c r="C13" s="160">
        <v>74732992</v>
      </c>
    </row>
    <row r="14" spans="1:3" x14ac:dyDescent="0.2">
      <c r="A14" s="6">
        <v>7</v>
      </c>
      <c r="B14" s="35" t="s">
        <v>60</v>
      </c>
      <c r="C14" s="160">
        <v>0</v>
      </c>
    </row>
    <row r="15" spans="1:3" x14ac:dyDescent="0.2">
      <c r="A15" s="6"/>
      <c r="B15" s="35" t="s">
        <v>73</v>
      </c>
      <c r="C15" s="168">
        <f>SUM(C13:C14)</f>
        <v>74732992</v>
      </c>
    </row>
    <row r="16" spans="1:3" x14ac:dyDescent="0.2">
      <c r="A16" s="6"/>
      <c r="B16" s="106"/>
      <c r="C16" s="168"/>
    </row>
    <row r="17" spans="1:3" x14ac:dyDescent="0.2">
      <c r="A17" s="6">
        <v>8</v>
      </c>
      <c r="B17" s="106" t="s">
        <v>93</v>
      </c>
      <c r="C17" s="168">
        <f>C10+C15</f>
        <v>84509119</v>
      </c>
    </row>
  </sheetData>
  <mergeCells count="3">
    <mergeCell ref="A1:B1"/>
    <mergeCell ref="A2:B2"/>
    <mergeCell ref="A3:B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"/>
    </sheetView>
  </sheetViews>
  <sheetFormatPr defaultRowHeight="12.75" x14ac:dyDescent="0.2"/>
  <cols>
    <col min="1" max="1" width="4.85546875" bestFit="1" customWidth="1"/>
    <col min="2" max="2" width="33.85546875" customWidth="1"/>
    <col min="3" max="3" width="13.42578125" customWidth="1"/>
    <col min="4" max="4" width="16.5703125" customWidth="1"/>
  </cols>
  <sheetData>
    <row r="1" spans="1:5" x14ac:dyDescent="0.2">
      <c r="A1" s="175" t="s">
        <v>578</v>
      </c>
      <c r="B1" s="176"/>
      <c r="C1" s="176"/>
      <c r="D1" s="176"/>
      <c r="E1" s="176"/>
    </row>
    <row r="2" spans="1:5" x14ac:dyDescent="0.2">
      <c r="A2" s="183" t="s">
        <v>379</v>
      </c>
      <c r="B2" s="183"/>
    </row>
    <row r="3" spans="1:5" x14ac:dyDescent="0.2">
      <c r="A3" s="182" t="s">
        <v>54</v>
      </c>
      <c r="B3" s="182"/>
      <c r="C3" s="182"/>
      <c r="D3" s="182"/>
      <c r="E3" s="182"/>
    </row>
    <row r="4" spans="1:5" x14ac:dyDescent="0.2">
      <c r="A4" s="182"/>
      <c r="B4" s="182"/>
      <c r="C4" s="182"/>
      <c r="D4" s="182"/>
      <c r="E4" s="182"/>
    </row>
    <row r="5" spans="1:5" x14ac:dyDescent="0.2">
      <c r="A5" s="112"/>
      <c r="B5" s="112"/>
      <c r="C5" s="112"/>
      <c r="D5" s="112"/>
      <c r="E5" s="156" t="s">
        <v>525</v>
      </c>
    </row>
    <row r="6" spans="1:5" x14ac:dyDescent="0.2">
      <c r="A6" s="8" t="s">
        <v>96</v>
      </c>
      <c r="B6" s="8" t="s">
        <v>97</v>
      </c>
      <c r="C6" s="8" t="s">
        <v>98</v>
      </c>
      <c r="D6" s="8" t="s">
        <v>99</v>
      </c>
      <c r="E6" s="8" t="s">
        <v>144</v>
      </c>
    </row>
    <row r="7" spans="1:5" x14ac:dyDescent="0.2">
      <c r="A7" s="8" t="s">
        <v>396</v>
      </c>
      <c r="B7" s="8" t="s">
        <v>0</v>
      </c>
      <c r="C7" s="6" t="s">
        <v>18</v>
      </c>
      <c r="D7" s="6" t="s">
        <v>19</v>
      </c>
      <c r="E7" s="6" t="s">
        <v>113</v>
      </c>
    </row>
    <row r="8" spans="1:5" x14ac:dyDescent="0.2">
      <c r="A8" s="6">
        <v>1</v>
      </c>
      <c r="B8" s="7" t="s">
        <v>1</v>
      </c>
      <c r="C8" s="8"/>
      <c r="D8" s="6"/>
      <c r="E8" s="6"/>
    </row>
    <row r="9" spans="1:5" x14ac:dyDescent="0.2">
      <c r="A9" s="6">
        <v>2</v>
      </c>
      <c r="B9" s="6" t="s">
        <v>140</v>
      </c>
      <c r="C9" s="6"/>
      <c r="D9" s="6"/>
      <c r="E9" s="6"/>
    </row>
    <row r="10" spans="1:5" x14ac:dyDescent="0.2">
      <c r="A10" s="6">
        <v>3</v>
      </c>
      <c r="B10" s="6" t="s">
        <v>95</v>
      </c>
      <c r="C10" s="6">
        <v>0</v>
      </c>
      <c r="D10" s="6"/>
      <c r="E10" s="6">
        <v>0</v>
      </c>
    </row>
    <row r="11" spans="1:5" x14ac:dyDescent="0.2">
      <c r="A11" s="6"/>
      <c r="B11" s="6"/>
      <c r="C11" s="6"/>
      <c r="D11" s="6"/>
      <c r="E11" s="6"/>
    </row>
    <row r="12" spans="1:5" x14ac:dyDescent="0.2">
      <c r="A12" s="6">
        <v>4</v>
      </c>
      <c r="B12" s="7" t="s">
        <v>2</v>
      </c>
      <c r="C12" s="6">
        <v>0</v>
      </c>
      <c r="D12" s="6">
        <v>0</v>
      </c>
      <c r="E12" s="6">
        <v>0</v>
      </c>
    </row>
    <row r="13" spans="1:5" x14ac:dyDescent="0.2">
      <c r="A13" s="6">
        <v>5</v>
      </c>
      <c r="B13" s="6" t="s">
        <v>61</v>
      </c>
      <c r="C13" s="6">
        <v>0</v>
      </c>
      <c r="D13" s="6">
        <v>0</v>
      </c>
      <c r="E13" s="6">
        <v>0</v>
      </c>
    </row>
    <row r="14" spans="1:5" x14ac:dyDescent="0.2">
      <c r="A14" s="6">
        <v>6</v>
      </c>
      <c r="B14" s="6" t="s">
        <v>141</v>
      </c>
      <c r="C14" s="6">
        <v>0</v>
      </c>
      <c r="D14" s="6">
        <v>0</v>
      </c>
      <c r="E14" s="6">
        <v>0</v>
      </c>
    </row>
    <row r="15" spans="1:5" x14ac:dyDescent="0.2">
      <c r="A15" s="33">
        <v>7</v>
      </c>
      <c r="B15" s="33" t="s">
        <v>73</v>
      </c>
      <c r="C15" s="33">
        <v>0</v>
      </c>
      <c r="D15" s="33">
        <v>0</v>
      </c>
      <c r="E15" s="33">
        <v>0</v>
      </c>
    </row>
    <row r="16" spans="1:5" x14ac:dyDescent="0.2">
      <c r="A16" s="115"/>
      <c r="B16" s="115"/>
      <c r="C16" s="115"/>
      <c r="D16" s="115"/>
      <c r="E16" s="115"/>
    </row>
  </sheetData>
  <mergeCells count="3">
    <mergeCell ref="A1:E1"/>
    <mergeCell ref="A3:E4"/>
    <mergeCell ref="A2:B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43" workbookViewId="0">
      <selection activeCell="B13" sqref="B13"/>
    </sheetView>
  </sheetViews>
  <sheetFormatPr defaultRowHeight="12.75" x14ac:dyDescent="0.2"/>
  <cols>
    <col min="1" max="1" width="4.85546875" customWidth="1"/>
    <col min="2" max="2" width="46.7109375" customWidth="1"/>
    <col min="3" max="3" width="17.85546875" customWidth="1"/>
    <col min="4" max="4" width="52.42578125" customWidth="1"/>
    <col min="5" max="5" width="17.85546875" customWidth="1"/>
  </cols>
  <sheetData>
    <row r="1" spans="1:9" x14ac:dyDescent="0.2">
      <c r="A1" s="175" t="s">
        <v>579</v>
      </c>
      <c r="B1" s="176"/>
      <c r="C1" s="176"/>
      <c r="D1" s="176"/>
    </row>
    <row r="3" spans="1:9" x14ac:dyDescent="0.2">
      <c r="A3" s="177" t="s">
        <v>379</v>
      </c>
      <c r="B3" s="177"/>
    </row>
    <row r="4" spans="1:9" ht="15.75" x14ac:dyDescent="0.25">
      <c r="A4" s="185" t="s">
        <v>111</v>
      </c>
      <c r="B4" s="185"/>
      <c r="C4" s="185"/>
      <c r="D4" s="185"/>
      <c r="E4" s="185"/>
    </row>
    <row r="5" spans="1:9" x14ac:dyDescent="0.2">
      <c r="E5" s="116" t="s">
        <v>525</v>
      </c>
      <c r="H5" s="1"/>
      <c r="I5" s="1"/>
    </row>
    <row r="6" spans="1:9" x14ac:dyDescent="0.2">
      <c r="A6" s="8" t="s">
        <v>96</v>
      </c>
      <c r="B6" s="8" t="s">
        <v>97</v>
      </c>
      <c r="C6" s="8" t="s">
        <v>98</v>
      </c>
      <c r="D6" s="8" t="s">
        <v>99</v>
      </c>
      <c r="E6" s="8" t="s">
        <v>144</v>
      </c>
      <c r="H6" s="1"/>
      <c r="I6" s="1"/>
    </row>
    <row r="7" spans="1:9" ht="18" x14ac:dyDescent="0.25">
      <c r="A7" s="8" t="s">
        <v>396</v>
      </c>
      <c r="B7" s="184" t="s">
        <v>20</v>
      </c>
      <c r="C7" s="184"/>
      <c r="D7" s="184" t="s">
        <v>21</v>
      </c>
      <c r="E7" s="184"/>
    </row>
    <row r="8" spans="1:9" x14ac:dyDescent="0.2">
      <c r="A8" s="6"/>
      <c r="B8" s="18" t="s">
        <v>0</v>
      </c>
      <c r="C8" s="19" t="s">
        <v>58</v>
      </c>
      <c r="D8" s="18" t="s">
        <v>0</v>
      </c>
      <c r="E8" s="19" t="s">
        <v>58</v>
      </c>
    </row>
    <row r="9" spans="1:9" ht="18" x14ac:dyDescent="0.25">
      <c r="A9" s="6">
        <v>1</v>
      </c>
      <c r="B9" s="20" t="s">
        <v>47</v>
      </c>
      <c r="C9" s="21"/>
      <c r="D9" s="20" t="s">
        <v>22</v>
      </c>
      <c r="E9" s="21"/>
    </row>
    <row r="10" spans="1:9" ht="16.5" x14ac:dyDescent="0.25">
      <c r="A10" s="6">
        <v>2</v>
      </c>
      <c r="B10" s="22" t="s">
        <v>23</v>
      </c>
      <c r="C10" s="23"/>
      <c r="D10" s="22" t="s">
        <v>24</v>
      </c>
      <c r="E10" s="23"/>
    </row>
    <row r="11" spans="1:9" ht="15.75" x14ac:dyDescent="0.25">
      <c r="A11" s="6">
        <v>3</v>
      </c>
      <c r="B11" s="24" t="s">
        <v>10</v>
      </c>
      <c r="C11" s="25"/>
      <c r="D11" s="24" t="s">
        <v>10</v>
      </c>
      <c r="E11" s="25"/>
    </row>
    <row r="12" spans="1:9" x14ac:dyDescent="0.2">
      <c r="A12" s="6">
        <v>4</v>
      </c>
      <c r="B12" s="26" t="s">
        <v>162</v>
      </c>
      <c r="C12" s="27">
        <v>79934167</v>
      </c>
      <c r="D12" s="26" t="s">
        <v>13</v>
      </c>
      <c r="E12" s="27">
        <v>37379744</v>
      </c>
    </row>
    <row r="13" spans="1:9" x14ac:dyDescent="0.2">
      <c r="A13" s="6">
        <v>5</v>
      </c>
      <c r="B13" s="34" t="s">
        <v>100</v>
      </c>
      <c r="C13" s="27">
        <v>36341529</v>
      </c>
      <c r="D13" s="26" t="s">
        <v>104</v>
      </c>
      <c r="E13" s="27">
        <v>5135285</v>
      </c>
    </row>
    <row r="14" spans="1:9" x14ac:dyDescent="0.2">
      <c r="A14" s="6">
        <v>6</v>
      </c>
      <c r="B14" s="34" t="s">
        <v>101</v>
      </c>
      <c r="C14" s="27">
        <v>15820000</v>
      </c>
      <c r="D14" s="26" t="s">
        <v>76</v>
      </c>
      <c r="E14" s="27">
        <v>25580150</v>
      </c>
    </row>
    <row r="15" spans="1:9" x14ac:dyDescent="0.2">
      <c r="A15" s="6">
        <v>7</v>
      </c>
      <c r="B15" s="26" t="s">
        <v>102</v>
      </c>
      <c r="C15" s="27">
        <v>400000</v>
      </c>
      <c r="D15" s="26" t="s">
        <v>25</v>
      </c>
      <c r="E15" s="27">
        <v>8638000</v>
      </c>
    </row>
    <row r="16" spans="1:9" x14ac:dyDescent="0.2">
      <c r="A16" s="6">
        <v>8</v>
      </c>
      <c r="B16" s="26" t="s">
        <v>103</v>
      </c>
      <c r="C16" s="27">
        <v>0</v>
      </c>
      <c r="D16" s="26" t="s">
        <v>105</v>
      </c>
      <c r="E16" s="27">
        <v>52677853</v>
      </c>
    </row>
    <row r="17" spans="1:5" ht="15" x14ac:dyDescent="0.25">
      <c r="A17" s="7">
        <v>9</v>
      </c>
      <c r="B17" s="118" t="s">
        <v>82</v>
      </c>
      <c r="C17" s="119">
        <f>SUM(C12:C16)</f>
        <v>132495696</v>
      </c>
      <c r="D17" s="120" t="s">
        <v>55</v>
      </c>
      <c r="E17" s="119">
        <f>SUM(E12:E16)</f>
        <v>129411032</v>
      </c>
    </row>
    <row r="18" spans="1:5" x14ac:dyDescent="0.2">
      <c r="A18" s="6"/>
      <c r="B18" s="26"/>
      <c r="C18" s="27"/>
      <c r="D18" s="26"/>
      <c r="E18" s="27"/>
    </row>
    <row r="19" spans="1:5" ht="15.75" x14ac:dyDescent="0.25">
      <c r="A19" s="6">
        <v>10</v>
      </c>
      <c r="B19" s="24" t="s">
        <v>11</v>
      </c>
      <c r="C19" s="25"/>
      <c r="D19" s="24" t="s">
        <v>48</v>
      </c>
      <c r="E19" s="25"/>
    </row>
    <row r="20" spans="1:5" x14ac:dyDescent="0.2">
      <c r="A20" s="6">
        <v>11</v>
      </c>
      <c r="B20" s="26" t="s">
        <v>64</v>
      </c>
      <c r="C20" s="27">
        <v>144511984</v>
      </c>
      <c r="D20" s="26" t="s">
        <v>108</v>
      </c>
      <c r="E20" s="27">
        <v>1107440</v>
      </c>
    </row>
    <row r="21" spans="1:5" x14ac:dyDescent="0.2">
      <c r="A21" s="6">
        <v>12</v>
      </c>
      <c r="B21" s="26" t="s">
        <v>106</v>
      </c>
      <c r="C21" s="27"/>
      <c r="D21" s="26" t="s">
        <v>26</v>
      </c>
      <c r="E21" s="27">
        <v>218137536</v>
      </c>
    </row>
    <row r="22" spans="1:5" x14ac:dyDescent="0.2">
      <c r="A22" s="6">
        <v>13</v>
      </c>
      <c r="B22" s="26" t="s">
        <v>107</v>
      </c>
      <c r="C22" s="27"/>
      <c r="D22" s="26" t="s">
        <v>109</v>
      </c>
      <c r="E22" s="27"/>
    </row>
    <row r="23" spans="1:5" x14ac:dyDescent="0.2">
      <c r="A23" s="6">
        <v>14</v>
      </c>
      <c r="B23" s="6"/>
      <c r="C23" s="6"/>
      <c r="D23" s="26" t="s">
        <v>16</v>
      </c>
      <c r="E23" s="27"/>
    </row>
    <row r="24" spans="1:5" x14ac:dyDescent="0.2">
      <c r="A24" s="6">
        <v>15</v>
      </c>
      <c r="B24" s="6"/>
      <c r="C24" s="6"/>
      <c r="D24" s="26" t="s">
        <v>17</v>
      </c>
      <c r="E24" s="27"/>
    </row>
    <row r="25" spans="1:5" ht="14.25" x14ac:dyDescent="0.2">
      <c r="A25" s="6">
        <v>16</v>
      </c>
      <c r="B25" s="28"/>
      <c r="C25" s="27"/>
      <c r="D25" s="26" t="s">
        <v>110</v>
      </c>
      <c r="E25" s="27"/>
    </row>
    <row r="26" spans="1:5" x14ac:dyDescent="0.2">
      <c r="A26" s="7">
        <v>17</v>
      </c>
      <c r="B26" s="121" t="s">
        <v>82</v>
      </c>
      <c r="C26" s="119">
        <f>SUM(C20:C22)</f>
        <v>144511984</v>
      </c>
      <c r="D26" s="120" t="s">
        <v>82</v>
      </c>
      <c r="E26" s="119">
        <f>SUM(E20:E25)</f>
        <v>219244976</v>
      </c>
    </row>
    <row r="27" spans="1:5" ht="16.5" x14ac:dyDescent="0.25">
      <c r="A27" s="6">
        <v>18</v>
      </c>
      <c r="B27" s="40"/>
      <c r="C27" s="27"/>
      <c r="D27" s="22" t="s">
        <v>91</v>
      </c>
      <c r="E27" s="23"/>
    </row>
    <row r="28" spans="1:5" ht="15.75" x14ac:dyDescent="0.25">
      <c r="A28" s="6">
        <v>19</v>
      </c>
      <c r="B28" s="24"/>
      <c r="C28" s="27"/>
      <c r="D28" s="24" t="s">
        <v>27</v>
      </c>
      <c r="E28" s="25"/>
    </row>
    <row r="29" spans="1:5" ht="15.75" x14ac:dyDescent="0.25">
      <c r="A29" s="6">
        <v>20</v>
      </c>
      <c r="B29" s="24"/>
      <c r="C29" s="27"/>
      <c r="D29" s="36" t="s">
        <v>9</v>
      </c>
      <c r="E29" s="27">
        <v>20179507</v>
      </c>
    </row>
    <row r="30" spans="1:5" ht="14.25" x14ac:dyDescent="0.2">
      <c r="A30" s="6">
        <v>21</v>
      </c>
      <c r="B30" s="28"/>
      <c r="C30" s="27"/>
      <c r="D30" s="26" t="s">
        <v>28</v>
      </c>
      <c r="E30" s="27"/>
    </row>
    <row r="31" spans="1:5" ht="14.25" x14ac:dyDescent="0.2">
      <c r="A31" s="6">
        <v>22</v>
      </c>
      <c r="B31" s="28"/>
      <c r="C31" s="27"/>
      <c r="D31" s="26" t="s">
        <v>401</v>
      </c>
      <c r="E31" s="27">
        <f>SUM(E29:E30)</f>
        <v>20179507</v>
      </c>
    </row>
    <row r="32" spans="1:5" ht="15.75" x14ac:dyDescent="0.25">
      <c r="A32" s="6">
        <v>23</v>
      </c>
      <c r="B32" s="24"/>
      <c r="C32" s="27"/>
      <c r="D32" s="24" t="s">
        <v>29</v>
      </c>
      <c r="E32" s="25"/>
    </row>
    <row r="33" spans="1:5" ht="14.25" x14ac:dyDescent="0.2">
      <c r="A33" s="6">
        <v>24</v>
      </c>
      <c r="B33" s="28"/>
      <c r="C33" s="27"/>
      <c r="D33" s="26" t="s">
        <v>30</v>
      </c>
      <c r="E33" s="27">
        <v>0</v>
      </c>
    </row>
    <row r="34" spans="1:5" ht="18" x14ac:dyDescent="0.25">
      <c r="A34" s="6">
        <v>25</v>
      </c>
      <c r="B34" s="20"/>
      <c r="C34" s="27"/>
      <c r="D34" s="20" t="s">
        <v>31</v>
      </c>
      <c r="E34" s="21"/>
    </row>
    <row r="35" spans="1:5" ht="14.25" x14ac:dyDescent="0.2">
      <c r="A35" s="6">
        <v>26</v>
      </c>
      <c r="B35" s="28"/>
      <c r="C35" s="27"/>
      <c r="D35" s="26" t="s">
        <v>32</v>
      </c>
      <c r="E35" s="27">
        <v>0</v>
      </c>
    </row>
    <row r="36" spans="1:5" ht="14.25" x14ac:dyDescent="0.2">
      <c r="A36" s="6">
        <v>27</v>
      </c>
      <c r="B36" s="28"/>
      <c r="C36" s="27"/>
      <c r="D36" s="26" t="s">
        <v>33</v>
      </c>
      <c r="E36" s="27">
        <v>0</v>
      </c>
    </row>
    <row r="37" spans="1:5" ht="14.25" x14ac:dyDescent="0.2">
      <c r="A37" s="6">
        <v>28</v>
      </c>
      <c r="B37" s="28"/>
      <c r="C37" s="27"/>
      <c r="D37" s="26" t="s">
        <v>82</v>
      </c>
      <c r="E37" s="27">
        <f>SUM(E35:E36)</f>
        <v>0</v>
      </c>
    </row>
    <row r="38" spans="1:5" ht="14.25" x14ac:dyDescent="0.2">
      <c r="A38" s="6">
        <v>29</v>
      </c>
      <c r="B38" s="28"/>
      <c r="C38" s="27"/>
      <c r="D38" s="26"/>
      <c r="E38" s="27"/>
    </row>
    <row r="39" spans="1:5" ht="18" x14ac:dyDescent="0.25">
      <c r="A39" s="6">
        <v>30</v>
      </c>
      <c r="B39" s="20"/>
      <c r="C39" s="27"/>
      <c r="D39" s="20" t="s">
        <v>34</v>
      </c>
      <c r="E39" s="21"/>
    </row>
    <row r="40" spans="1:5" ht="14.25" x14ac:dyDescent="0.2">
      <c r="A40" s="6">
        <v>31</v>
      </c>
      <c r="B40" s="28"/>
      <c r="C40" s="27"/>
      <c r="D40" s="26" t="s">
        <v>35</v>
      </c>
      <c r="E40" s="27">
        <v>0</v>
      </c>
    </row>
    <row r="41" spans="1:5" ht="14.25" x14ac:dyDescent="0.2">
      <c r="A41" s="6">
        <v>32</v>
      </c>
      <c r="B41" s="28"/>
      <c r="C41" s="27"/>
      <c r="D41" s="26" t="s">
        <v>36</v>
      </c>
      <c r="E41" s="27">
        <v>0</v>
      </c>
    </row>
    <row r="42" spans="1:5" ht="68.25" customHeight="1" x14ac:dyDescent="0.25">
      <c r="A42" s="6">
        <v>33</v>
      </c>
      <c r="B42" s="29" t="s">
        <v>49</v>
      </c>
      <c r="C42" s="21">
        <f>SUM(C17,C26)</f>
        <v>277007680</v>
      </c>
      <c r="D42" s="20" t="s">
        <v>37</v>
      </c>
      <c r="E42" s="21">
        <f>SUM(E17,E26,E31,E41)</f>
        <v>368835515</v>
      </c>
    </row>
    <row r="43" spans="1:5" ht="18" x14ac:dyDescent="0.25">
      <c r="A43" s="6">
        <v>34</v>
      </c>
      <c r="B43" s="30"/>
      <c r="C43" s="27"/>
      <c r="D43" s="20" t="s">
        <v>38</v>
      </c>
      <c r="E43" s="21"/>
    </row>
    <row r="44" spans="1:5" ht="14.25" x14ac:dyDescent="0.2">
      <c r="A44" s="6">
        <v>35</v>
      </c>
      <c r="B44" s="28"/>
      <c r="C44" s="27"/>
      <c r="D44" s="26" t="s">
        <v>32</v>
      </c>
      <c r="E44" s="27">
        <v>0</v>
      </c>
    </row>
    <row r="45" spans="1:5" ht="14.25" x14ac:dyDescent="0.2">
      <c r="A45" s="6">
        <v>36</v>
      </c>
      <c r="B45" s="28"/>
      <c r="C45" s="27"/>
      <c r="D45" s="26" t="s">
        <v>33</v>
      </c>
      <c r="E45" s="27">
        <v>0</v>
      </c>
    </row>
    <row r="46" spans="1:5" ht="18" x14ac:dyDescent="0.25">
      <c r="A46" s="6">
        <v>37</v>
      </c>
      <c r="B46" s="20" t="s">
        <v>39</v>
      </c>
      <c r="C46" s="21"/>
      <c r="D46" s="20"/>
      <c r="E46" s="31"/>
    </row>
    <row r="47" spans="1:5" ht="15.75" x14ac:dyDescent="0.25">
      <c r="A47" s="6">
        <v>38</v>
      </c>
      <c r="B47" s="24" t="s">
        <v>40</v>
      </c>
      <c r="C47" s="25"/>
      <c r="D47" s="36" t="s">
        <v>546</v>
      </c>
      <c r="E47" s="27">
        <v>2681284</v>
      </c>
    </row>
    <row r="48" spans="1:5" ht="18" x14ac:dyDescent="0.25">
      <c r="A48" s="6">
        <v>39</v>
      </c>
      <c r="B48" s="36" t="s">
        <v>50</v>
      </c>
      <c r="C48" s="27">
        <v>9776127</v>
      </c>
      <c r="D48" s="26"/>
      <c r="E48" s="31"/>
    </row>
    <row r="49" spans="1:5" ht="18" x14ac:dyDescent="0.25">
      <c r="A49" s="6">
        <v>40</v>
      </c>
      <c r="B49" s="36" t="s">
        <v>51</v>
      </c>
      <c r="C49" s="27">
        <v>74732992</v>
      </c>
      <c r="D49" s="26"/>
      <c r="E49" s="31"/>
    </row>
    <row r="50" spans="1:5" ht="18" x14ac:dyDescent="0.25">
      <c r="A50" s="6">
        <v>41</v>
      </c>
      <c r="B50" s="36" t="s">
        <v>526</v>
      </c>
      <c r="C50" s="27">
        <v>10000000</v>
      </c>
      <c r="D50" s="26"/>
      <c r="E50" s="31"/>
    </row>
    <row r="51" spans="1:5" ht="18" x14ac:dyDescent="0.25">
      <c r="A51" s="6">
        <v>42</v>
      </c>
      <c r="B51" s="24" t="s">
        <v>41</v>
      </c>
      <c r="C51" s="25"/>
      <c r="D51" s="32"/>
      <c r="E51" s="31"/>
    </row>
    <row r="52" spans="1:5" ht="18" x14ac:dyDescent="0.25">
      <c r="A52" s="6">
        <v>43</v>
      </c>
      <c r="B52" s="36" t="s">
        <v>52</v>
      </c>
      <c r="C52" s="27">
        <v>0</v>
      </c>
      <c r="D52" s="26"/>
      <c r="E52" s="31"/>
    </row>
    <row r="53" spans="1:5" ht="18" x14ac:dyDescent="0.25">
      <c r="A53" s="6">
        <v>44</v>
      </c>
      <c r="B53" s="36" t="s">
        <v>42</v>
      </c>
      <c r="C53" s="27">
        <v>0</v>
      </c>
      <c r="D53" s="26"/>
      <c r="E53" s="31"/>
    </row>
    <row r="54" spans="1:5" ht="18" x14ac:dyDescent="0.25">
      <c r="A54" s="6"/>
      <c r="B54" s="28"/>
      <c r="C54" s="27"/>
      <c r="D54" s="26"/>
      <c r="E54" s="31"/>
    </row>
    <row r="55" spans="1:5" ht="18" x14ac:dyDescent="0.25">
      <c r="A55" s="6">
        <v>45</v>
      </c>
      <c r="B55" s="20" t="s">
        <v>12</v>
      </c>
      <c r="C55" s="21">
        <f>SUM(C42,C48,C49,C50,C53)</f>
        <v>371516799</v>
      </c>
      <c r="D55" s="20" t="s">
        <v>43</v>
      </c>
      <c r="E55" s="21">
        <f>SUM(E17,E26,E31,E41,E47)</f>
        <v>371516799</v>
      </c>
    </row>
    <row r="56" spans="1:5" x14ac:dyDescent="0.2">
      <c r="A56" s="6">
        <v>46</v>
      </c>
      <c r="B56" s="36" t="s">
        <v>44</v>
      </c>
      <c r="C56" s="27">
        <f>C17+C48+C50</f>
        <v>152271823</v>
      </c>
      <c r="D56" s="26" t="s">
        <v>45</v>
      </c>
      <c r="E56" s="27">
        <f>E17+E31+E47</f>
        <v>152271823</v>
      </c>
    </row>
    <row r="57" spans="1:5" x14ac:dyDescent="0.2">
      <c r="A57" s="6">
        <v>47</v>
      </c>
      <c r="B57" s="36" t="s">
        <v>46</v>
      </c>
      <c r="C57" s="27">
        <f>C26+C49</f>
        <v>219244976</v>
      </c>
      <c r="D57" s="26" t="s">
        <v>53</v>
      </c>
      <c r="E57" s="27">
        <f>E26</f>
        <v>219244976</v>
      </c>
    </row>
    <row r="58" spans="1:5" x14ac:dyDescent="0.2">
      <c r="C58" s="117"/>
    </row>
  </sheetData>
  <mergeCells count="5">
    <mergeCell ref="B7:C7"/>
    <mergeCell ref="D7:E7"/>
    <mergeCell ref="A1:D1"/>
    <mergeCell ref="A3:B3"/>
    <mergeCell ref="A4:E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topLeftCell="A106" zoomScaleNormal="100" workbookViewId="0">
      <selection activeCell="J9" sqref="J9"/>
    </sheetView>
  </sheetViews>
  <sheetFormatPr defaultRowHeight="12.75" x14ac:dyDescent="0.2"/>
  <cols>
    <col min="1" max="1" width="4.42578125" style="48" customWidth="1"/>
    <col min="2" max="2" width="5.28515625" style="50" bestFit="1" customWidth="1"/>
    <col min="3" max="3" width="64.85546875" style="48" bestFit="1" customWidth="1"/>
    <col min="4" max="4" width="6.140625" style="48" bestFit="1" customWidth="1"/>
    <col min="5" max="8" width="12.140625" style="48" customWidth="1"/>
    <col min="9" max="16384" width="9.140625" style="48"/>
  </cols>
  <sheetData>
    <row r="1" spans="1:9" x14ac:dyDescent="0.2">
      <c r="A1" s="186" t="s">
        <v>580</v>
      </c>
      <c r="B1" s="186"/>
      <c r="C1" s="186"/>
      <c r="D1" s="186"/>
      <c r="E1" s="186"/>
      <c r="F1" s="186"/>
      <c r="G1" s="186"/>
      <c r="H1" s="186"/>
    </row>
    <row r="2" spans="1:9" ht="15" x14ac:dyDescent="0.2">
      <c r="A2" s="187" t="s">
        <v>379</v>
      </c>
      <c r="B2" s="187"/>
      <c r="I2" s="49"/>
    </row>
    <row r="3" spans="1:9" ht="15" x14ac:dyDescent="0.2">
      <c r="A3" s="188" t="s">
        <v>402</v>
      </c>
      <c r="B3" s="188"/>
      <c r="C3" s="188"/>
      <c r="D3" s="188"/>
      <c r="E3" s="188"/>
      <c r="F3" s="188"/>
      <c r="G3" s="188"/>
      <c r="H3" s="188"/>
      <c r="I3" s="49"/>
    </row>
    <row r="4" spans="1:9" ht="15" x14ac:dyDescent="0.2">
      <c r="A4" s="123"/>
      <c r="B4" s="123"/>
      <c r="C4" s="123"/>
      <c r="D4" s="123"/>
      <c r="E4" s="123"/>
      <c r="F4" s="123"/>
      <c r="G4" s="123"/>
      <c r="H4" s="124" t="s">
        <v>525</v>
      </c>
      <c r="I4" s="49"/>
    </row>
    <row r="5" spans="1:9" x14ac:dyDescent="0.2">
      <c r="A5" s="125" t="s">
        <v>96</v>
      </c>
      <c r="B5" s="125" t="s">
        <v>97</v>
      </c>
      <c r="C5" s="59" t="s">
        <v>98</v>
      </c>
      <c r="D5" s="59" t="s">
        <v>99</v>
      </c>
      <c r="E5" s="59" t="s">
        <v>144</v>
      </c>
      <c r="F5" s="59" t="s">
        <v>135</v>
      </c>
      <c r="G5" s="59" t="s">
        <v>136</v>
      </c>
      <c r="H5" s="61" t="s">
        <v>137</v>
      </c>
    </row>
    <row r="6" spans="1:9" ht="26.25" customHeight="1" x14ac:dyDescent="0.2">
      <c r="A6" s="52" t="s">
        <v>396</v>
      </c>
      <c r="B6" s="52" t="s">
        <v>404</v>
      </c>
      <c r="C6" s="53" t="s">
        <v>192</v>
      </c>
      <c r="D6" s="54" t="s">
        <v>403</v>
      </c>
      <c r="E6" s="54" t="s">
        <v>163</v>
      </c>
      <c r="F6" s="54" t="s">
        <v>142</v>
      </c>
      <c r="G6" s="54" t="s">
        <v>432</v>
      </c>
      <c r="H6" s="55" t="s">
        <v>82</v>
      </c>
    </row>
    <row r="7" spans="1:9" x14ac:dyDescent="0.2">
      <c r="A7" s="60">
        <v>1</v>
      </c>
      <c r="B7" s="57" t="s">
        <v>65</v>
      </c>
      <c r="C7" s="58" t="s">
        <v>193</v>
      </c>
      <c r="D7" s="59" t="s">
        <v>194</v>
      </c>
      <c r="E7" s="127">
        <f>SUM(E8:E16)</f>
        <v>19385726</v>
      </c>
      <c r="F7" s="127">
        <f>SUM(F8:F15)</f>
        <v>0</v>
      </c>
      <c r="G7" s="127">
        <f>SUM(G8:G15)</f>
        <v>0</v>
      </c>
      <c r="H7" s="127">
        <f>SUM(H8:H16)</f>
        <v>19385726</v>
      </c>
    </row>
    <row r="8" spans="1:9" x14ac:dyDescent="0.2">
      <c r="A8" s="60">
        <v>2</v>
      </c>
      <c r="B8" s="51" t="s">
        <v>195</v>
      </c>
      <c r="C8" s="60" t="s">
        <v>196</v>
      </c>
      <c r="D8" s="59"/>
      <c r="E8" s="126"/>
      <c r="F8" s="126"/>
      <c r="G8" s="126"/>
      <c r="H8" s="126">
        <f>SUM(E8:G8)</f>
        <v>0</v>
      </c>
    </row>
    <row r="9" spans="1:9" x14ac:dyDescent="0.2">
      <c r="A9" s="60">
        <v>3</v>
      </c>
      <c r="B9" s="51" t="s">
        <v>197</v>
      </c>
      <c r="C9" s="60" t="s">
        <v>386</v>
      </c>
      <c r="D9" s="59"/>
      <c r="E9" s="127">
        <v>2925760</v>
      </c>
      <c r="F9" s="127"/>
      <c r="G9" s="127"/>
      <c r="H9" s="127">
        <f t="shared" ref="H9:H24" si="0">SUM(E9:G9)</f>
        <v>2925760</v>
      </c>
    </row>
    <row r="10" spans="1:9" x14ac:dyDescent="0.2">
      <c r="A10" s="60">
        <v>4</v>
      </c>
      <c r="B10" s="51" t="s">
        <v>198</v>
      </c>
      <c r="C10" s="60" t="s">
        <v>199</v>
      </c>
      <c r="D10" s="59"/>
      <c r="E10" s="127">
        <v>2816000</v>
      </c>
      <c r="F10" s="127"/>
      <c r="G10" s="127"/>
      <c r="H10" s="127">
        <f t="shared" si="0"/>
        <v>2816000</v>
      </c>
    </row>
    <row r="11" spans="1:9" x14ac:dyDescent="0.2">
      <c r="A11" s="60">
        <v>5</v>
      </c>
      <c r="B11" s="51" t="s">
        <v>200</v>
      </c>
      <c r="C11" s="60" t="s">
        <v>201</v>
      </c>
      <c r="D11" s="59"/>
      <c r="E11" s="127">
        <v>555864</v>
      </c>
      <c r="F11" s="127"/>
      <c r="G11" s="127"/>
      <c r="H11" s="127">
        <f t="shared" si="0"/>
        <v>555864</v>
      </c>
    </row>
    <row r="12" spans="1:9" x14ac:dyDescent="0.2">
      <c r="A12" s="60">
        <v>6</v>
      </c>
      <c r="B12" s="51" t="s">
        <v>202</v>
      </c>
      <c r="C12" s="60" t="s">
        <v>203</v>
      </c>
      <c r="D12" s="59"/>
      <c r="E12" s="127">
        <v>1262120</v>
      </c>
      <c r="F12" s="127"/>
      <c r="G12" s="127"/>
      <c r="H12" s="127">
        <f t="shared" si="0"/>
        <v>1262120</v>
      </c>
    </row>
    <row r="13" spans="1:9" x14ac:dyDescent="0.2">
      <c r="A13" s="60">
        <v>7</v>
      </c>
      <c r="B13" s="51" t="s">
        <v>204</v>
      </c>
      <c r="C13" s="60" t="s">
        <v>205</v>
      </c>
      <c r="D13" s="59"/>
      <c r="E13" s="127">
        <v>5000000</v>
      </c>
      <c r="F13" s="127"/>
      <c r="G13" s="127"/>
      <c r="H13" s="127">
        <f t="shared" si="0"/>
        <v>5000000</v>
      </c>
    </row>
    <row r="14" spans="1:9" x14ac:dyDescent="0.2">
      <c r="A14" s="60">
        <v>8</v>
      </c>
      <c r="B14" s="51" t="s">
        <v>206</v>
      </c>
      <c r="C14" s="60" t="s">
        <v>392</v>
      </c>
      <c r="D14" s="59"/>
      <c r="E14" s="127">
        <v>2550</v>
      </c>
      <c r="F14" s="127"/>
      <c r="G14" s="127"/>
      <c r="H14" s="127">
        <f t="shared" si="0"/>
        <v>2550</v>
      </c>
    </row>
    <row r="15" spans="1:9" x14ac:dyDescent="0.2">
      <c r="A15" s="60">
        <v>9</v>
      </c>
      <c r="B15" s="51" t="s">
        <v>391</v>
      </c>
      <c r="C15" s="60" t="s">
        <v>387</v>
      </c>
      <c r="D15" s="59"/>
      <c r="E15" s="127">
        <v>5653032</v>
      </c>
      <c r="F15" s="127"/>
      <c r="G15" s="127"/>
      <c r="H15" s="127">
        <f t="shared" si="0"/>
        <v>5653032</v>
      </c>
    </row>
    <row r="16" spans="1:9" x14ac:dyDescent="0.2">
      <c r="A16" s="60">
        <v>10</v>
      </c>
      <c r="B16" s="51" t="s">
        <v>560</v>
      </c>
      <c r="C16" s="60" t="s">
        <v>561</v>
      </c>
      <c r="D16" s="59"/>
      <c r="E16" s="127">
        <v>1170400</v>
      </c>
      <c r="F16" s="127"/>
      <c r="G16" s="127"/>
      <c r="H16" s="127">
        <f t="shared" si="0"/>
        <v>1170400</v>
      </c>
    </row>
    <row r="17" spans="1:8" ht="19.5" customHeight="1" x14ac:dyDescent="0.2">
      <c r="A17" s="60">
        <v>11</v>
      </c>
      <c r="B17" s="57" t="s">
        <v>83</v>
      </c>
      <c r="C17" s="61" t="s">
        <v>207</v>
      </c>
      <c r="D17" s="59" t="s">
        <v>208</v>
      </c>
      <c r="E17" s="127">
        <v>37708884</v>
      </c>
      <c r="F17" s="127"/>
      <c r="G17" s="127"/>
      <c r="H17" s="127">
        <f t="shared" si="0"/>
        <v>37708884</v>
      </c>
    </row>
    <row r="18" spans="1:8" x14ac:dyDescent="0.2">
      <c r="A18" s="60">
        <v>12</v>
      </c>
      <c r="B18" s="57" t="s">
        <v>84</v>
      </c>
      <c r="C18" s="61" t="s">
        <v>388</v>
      </c>
      <c r="D18" s="59" t="s">
        <v>209</v>
      </c>
      <c r="E18" s="127">
        <v>8638000</v>
      </c>
      <c r="F18" s="127"/>
      <c r="G18" s="127"/>
      <c r="H18" s="127">
        <f t="shared" si="0"/>
        <v>8638000</v>
      </c>
    </row>
    <row r="19" spans="1:8" x14ac:dyDescent="0.2">
      <c r="A19" s="60">
        <v>13</v>
      </c>
      <c r="B19" s="57" t="s">
        <v>85</v>
      </c>
      <c r="C19" s="61" t="s">
        <v>389</v>
      </c>
      <c r="D19" s="59"/>
      <c r="E19" s="127">
        <v>11531167</v>
      </c>
      <c r="F19" s="127"/>
      <c r="G19" s="127"/>
      <c r="H19" s="127">
        <f t="shared" si="0"/>
        <v>11531167</v>
      </c>
    </row>
    <row r="20" spans="1:8" x14ac:dyDescent="0.2">
      <c r="A20" s="60">
        <v>14</v>
      </c>
      <c r="B20" s="57" t="s">
        <v>385</v>
      </c>
      <c r="C20" s="61" t="s">
        <v>529</v>
      </c>
      <c r="D20" s="59"/>
      <c r="E20" s="127">
        <v>870390</v>
      </c>
      <c r="F20" s="127"/>
      <c r="G20" s="127"/>
      <c r="H20" s="127">
        <f t="shared" si="0"/>
        <v>870390</v>
      </c>
    </row>
    <row r="21" spans="1:8" x14ac:dyDescent="0.2">
      <c r="A21" s="60">
        <v>15</v>
      </c>
      <c r="B21" s="57" t="s">
        <v>410</v>
      </c>
      <c r="C21" s="61" t="s">
        <v>210</v>
      </c>
      <c r="D21" s="59" t="s">
        <v>211</v>
      </c>
      <c r="E21" s="127">
        <v>1800000</v>
      </c>
      <c r="F21" s="127"/>
      <c r="G21" s="127"/>
      <c r="H21" s="127">
        <f t="shared" si="0"/>
        <v>1800000</v>
      </c>
    </row>
    <row r="22" spans="1:8" x14ac:dyDescent="0.2">
      <c r="A22" s="60">
        <v>16</v>
      </c>
      <c r="B22" s="57" t="s">
        <v>411</v>
      </c>
      <c r="C22" s="61" t="s">
        <v>530</v>
      </c>
      <c r="D22" s="59" t="s">
        <v>212</v>
      </c>
      <c r="E22" s="127">
        <v>0</v>
      </c>
      <c r="F22" s="127"/>
      <c r="G22" s="127"/>
      <c r="H22" s="127">
        <f t="shared" si="0"/>
        <v>0</v>
      </c>
    </row>
    <row r="23" spans="1:8" x14ac:dyDescent="0.2">
      <c r="A23" s="60">
        <v>17</v>
      </c>
      <c r="B23" s="57" t="s">
        <v>527</v>
      </c>
      <c r="C23" s="61" t="s">
        <v>213</v>
      </c>
      <c r="D23" s="59" t="s">
        <v>214</v>
      </c>
      <c r="E23" s="127">
        <v>0</v>
      </c>
      <c r="F23" s="127"/>
      <c r="G23" s="127"/>
      <c r="H23" s="127">
        <f t="shared" si="0"/>
        <v>0</v>
      </c>
    </row>
    <row r="24" spans="1:8" x14ac:dyDescent="0.2">
      <c r="A24" s="60">
        <v>18</v>
      </c>
      <c r="B24" s="53" t="s">
        <v>63</v>
      </c>
      <c r="C24" s="62" t="s">
        <v>528</v>
      </c>
      <c r="D24" s="63" t="s">
        <v>215</v>
      </c>
      <c r="E24" s="128">
        <f>SUM(E9:E23)</f>
        <v>79934167</v>
      </c>
      <c r="F24" s="128"/>
      <c r="G24" s="128"/>
      <c r="H24" s="128">
        <f t="shared" si="0"/>
        <v>79934167</v>
      </c>
    </row>
    <row r="25" spans="1:8" x14ac:dyDescent="0.2">
      <c r="A25" s="60">
        <v>19</v>
      </c>
      <c r="B25" s="57">
        <v>1</v>
      </c>
      <c r="C25" s="61" t="s">
        <v>216</v>
      </c>
      <c r="D25" s="59" t="s">
        <v>217</v>
      </c>
      <c r="E25" s="127"/>
      <c r="F25" s="127"/>
      <c r="G25" s="127"/>
      <c r="H25" s="127">
        <f>SUM(E25:G25)</f>
        <v>0</v>
      </c>
    </row>
    <row r="26" spans="1:8" ht="25.5" x14ac:dyDescent="0.2">
      <c r="A26" s="60">
        <v>20</v>
      </c>
      <c r="B26" s="57">
        <v>2</v>
      </c>
      <c r="C26" s="61" t="s">
        <v>218</v>
      </c>
      <c r="D26" s="59" t="s">
        <v>219</v>
      </c>
      <c r="E26" s="127"/>
      <c r="F26" s="127"/>
      <c r="G26" s="127"/>
      <c r="H26" s="127">
        <f t="shared" ref="H26:H84" si="1">SUM(E26:G26)</f>
        <v>0</v>
      </c>
    </row>
    <row r="27" spans="1:8" ht="25.5" x14ac:dyDescent="0.2">
      <c r="A27" s="60">
        <v>21</v>
      </c>
      <c r="B27" s="57">
        <v>3</v>
      </c>
      <c r="C27" s="61" t="s">
        <v>220</v>
      </c>
      <c r="D27" s="59" t="s">
        <v>221</v>
      </c>
      <c r="E27" s="127"/>
      <c r="F27" s="127"/>
      <c r="G27" s="127"/>
      <c r="H27" s="127">
        <f t="shared" si="1"/>
        <v>0</v>
      </c>
    </row>
    <row r="28" spans="1:8" ht="25.5" x14ac:dyDescent="0.2">
      <c r="A28" s="60">
        <v>22</v>
      </c>
      <c r="B28" s="57">
        <v>4</v>
      </c>
      <c r="C28" s="61" t="s">
        <v>222</v>
      </c>
      <c r="D28" s="59" t="s">
        <v>223</v>
      </c>
      <c r="E28" s="127"/>
      <c r="F28" s="127"/>
      <c r="G28" s="127"/>
      <c r="H28" s="127">
        <f t="shared" si="1"/>
        <v>0</v>
      </c>
    </row>
    <row r="29" spans="1:8" x14ac:dyDescent="0.2">
      <c r="A29" s="60">
        <v>23</v>
      </c>
      <c r="B29" s="57">
        <v>5</v>
      </c>
      <c r="C29" s="61" t="s">
        <v>224</v>
      </c>
      <c r="D29" s="59" t="s">
        <v>225</v>
      </c>
      <c r="E29" s="127">
        <f>SUM(E30:E34)</f>
        <v>36341529</v>
      </c>
      <c r="F29" s="127"/>
      <c r="G29" s="127"/>
      <c r="H29" s="127">
        <f t="shared" si="1"/>
        <v>36341529</v>
      </c>
    </row>
    <row r="30" spans="1:8" x14ac:dyDescent="0.2">
      <c r="A30" s="60">
        <v>24</v>
      </c>
      <c r="B30" s="51" t="s">
        <v>195</v>
      </c>
      <c r="C30" s="60" t="s">
        <v>226</v>
      </c>
      <c r="D30" s="59"/>
      <c r="E30" s="127"/>
      <c r="F30" s="127"/>
      <c r="G30" s="127"/>
      <c r="H30" s="127">
        <f t="shared" si="1"/>
        <v>0</v>
      </c>
    </row>
    <row r="31" spans="1:8" x14ac:dyDescent="0.2">
      <c r="A31" s="60">
        <v>25</v>
      </c>
      <c r="B31" s="51" t="s">
        <v>197</v>
      </c>
      <c r="C31" s="60" t="s">
        <v>227</v>
      </c>
      <c r="D31" s="59"/>
      <c r="E31" s="127">
        <v>4084800</v>
      </c>
      <c r="F31" s="127"/>
      <c r="G31" s="127"/>
      <c r="H31" s="127">
        <f t="shared" si="1"/>
        <v>4084800</v>
      </c>
    </row>
    <row r="32" spans="1:8" x14ac:dyDescent="0.2">
      <c r="A32" s="60">
        <v>26</v>
      </c>
      <c r="B32" s="51" t="s">
        <v>198</v>
      </c>
      <c r="C32" s="60" t="s">
        <v>228</v>
      </c>
      <c r="D32" s="59"/>
      <c r="E32" s="127">
        <v>32256729</v>
      </c>
      <c r="F32" s="127"/>
      <c r="G32" s="127"/>
      <c r="H32" s="127">
        <f t="shared" si="1"/>
        <v>32256729</v>
      </c>
    </row>
    <row r="33" spans="1:8" x14ac:dyDescent="0.2">
      <c r="A33" s="60">
        <v>27</v>
      </c>
      <c r="B33" s="51" t="s">
        <v>200</v>
      </c>
      <c r="C33" s="60" t="s">
        <v>393</v>
      </c>
      <c r="D33" s="59"/>
      <c r="E33" s="127"/>
      <c r="F33" s="127"/>
      <c r="G33" s="127"/>
      <c r="H33" s="127">
        <f t="shared" si="1"/>
        <v>0</v>
      </c>
    </row>
    <row r="34" spans="1:8" x14ac:dyDescent="0.2">
      <c r="A34" s="60">
        <v>28</v>
      </c>
      <c r="B34" s="51" t="s">
        <v>202</v>
      </c>
      <c r="C34" s="60" t="s">
        <v>394</v>
      </c>
      <c r="D34" s="59"/>
      <c r="E34" s="127"/>
      <c r="F34" s="127"/>
      <c r="G34" s="127"/>
      <c r="H34" s="127">
        <f t="shared" si="1"/>
        <v>0</v>
      </c>
    </row>
    <row r="35" spans="1:8" x14ac:dyDescent="0.2">
      <c r="A35" s="60">
        <v>29</v>
      </c>
      <c r="B35" s="53" t="s">
        <v>229</v>
      </c>
      <c r="C35" s="62" t="s">
        <v>409</v>
      </c>
      <c r="D35" s="63" t="s">
        <v>230</v>
      </c>
      <c r="E35" s="128">
        <f>SUM(E25:E29)</f>
        <v>36341529</v>
      </c>
      <c r="F35" s="128">
        <f>SUM(F25:F29)</f>
        <v>0</v>
      </c>
      <c r="G35" s="128">
        <f>SUM(G25:G29)</f>
        <v>0</v>
      </c>
      <c r="H35" s="128">
        <f>SUM(H25:H29)</f>
        <v>36341529</v>
      </c>
    </row>
    <row r="36" spans="1:8" x14ac:dyDescent="0.2">
      <c r="A36" s="60">
        <v>30</v>
      </c>
      <c r="B36" s="57">
        <v>1</v>
      </c>
      <c r="C36" s="61" t="s">
        <v>231</v>
      </c>
      <c r="D36" s="59" t="s">
        <v>232</v>
      </c>
      <c r="E36" s="127">
        <v>144511984</v>
      </c>
      <c r="F36" s="127"/>
      <c r="G36" s="127"/>
      <c r="H36" s="127">
        <f t="shared" si="1"/>
        <v>144511984</v>
      </c>
    </row>
    <row r="37" spans="1:8" ht="25.5" x14ac:dyDescent="0.2">
      <c r="A37" s="60">
        <v>31</v>
      </c>
      <c r="B37" s="57">
        <v>2</v>
      </c>
      <c r="C37" s="61" t="s">
        <v>233</v>
      </c>
      <c r="D37" s="59" t="s">
        <v>234</v>
      </c>
      <c r="E37" s="127"/>
      <c r="F37" s="127"/>
      <c r="G37" s="127"/>
      <c r="H37" s="127">
        <f t="shared" si="1"/>
        <v>0</v>
      </c>
    </row>
    <row r="38" spans="1:8" ht="25.5" x14ac:dyDescent="0.2">
      <c r="A38" s="60">
        <v>32</v>
      </c>
      <c r="B38" s="57">
        <v>3</v>
      </c>
      <c r="C38" s="61" t="s">
        <v>235</v>
      </c>
      <c r="D38" s="59" t="s">
        <v>236</v>
      </c>
      <c r="E38" s="127"/>
      <c r="F38" s="127"/>
      <c r="G38" s="127"/>
      <c r="H38" s="127">
        <f t="shared" si="1"/>
        <v>0</v>
      </c>
    </row>
    <row r="39" spans="1:8" ht="25.5" x14ac:dyDescent="0.2">
      <c r="A39" s="60">
        <v>33</v>
      </c>
      <c r="B39" s="57">
        <v>4</v>
      </c>
      <c r="C39" s="61" t="s">
        <v>237</v>
      </c>
      <c r="D39" s="59" t="s">
        <v>238</v>
      </c>
      <c r="E39" s="127"/>
      <c r="F39" s="127"/>
      <c r="G39" s="127"/>
      <c r="H39" s="127">
        <f t="shared" si="1"/>
        <v>0</v>
      </c>
    </row>
    <row r="40" spans="1:8" x14ac:dyDescent="0.2">
      <c r="A40" s="60">
        <v>34</v>
      </c>
      <c r="B40" s="57">
        <v>5</v>
      </c>
      <c r="C40" s="61" t="s">
        <v>239</v>
      </c>
      <c r="D40" s="59" t="s">
        <v>240</v>
      </c>
      <c r="E40" s="127"/>
      <c r="F40" s="127"/>
      <c r="G40" s="127"/>
      <c r="H40" s="127">
        <f t="shared" si="1"/>
        <v>0</v>
      </c>
    </row>
    <row r="41" spans="1:8" ht="24.75" customHeight="1" x14ac:dyDescent="0.2">
      <c r="A41" s="60">
        <v>35</v>
      </c>
      <c r="B41" s="51" t="s">
        <v>195</v>
      </c>
      <c r="C41" s="60" t="s">
        <v>241</v>
      </c>
      <c r="D41" s="59"/>
      <c r="E41" s="127"/>
      <c r="F41" s="127"/>
      <c r="G41" s="127"/>
      <c r="H41" s="127">
        <f t="shared" si="1"/>
        <v>0</v>
      </c>
    </row>
    <row r="42" spans="1:8" x14ac:dyDescent="0.2">
      <c r="A42" s="60">
        <v>36</v>
      </c>
      <c r="B42" s="53" t="s">
        <v>390</v>
      </c>
      <c r="C42" s="62" t="s">
        <v>408</v>
      </c>
      <c r="D42" s="63" t="s">
        <v>242</v>
      </c>
      <c r="E42" s="128">
        <f>SUM(E36:E41)</f>
        <v>144511984</v>
      </c>
      <c r="F42" s="128">
        <f>SUM(F36:F41)</f>
        <v>0</v>
      </c>
      <c r="G42" s="128">
        <f>SUM(G36:G41)</f>
        <v>0</v>
      </c>
      <c r="H42" s="128">
        <f>SUM(H36:H41)</f>
        <v>144511984</v>
      </c>
    </row>
    <row r="43" spans="1:8" x14ac:dyDescent="0.2">
      <c r="A43" s="60">
        <v>37</v>
      </c>
      <c r="B43" s="57">
        <v>1</v>
      </c>
      <c r="C43" s="61" t="s">
        <v>243</v>
      </c>
      <c r="D43" s="59" t="s">
        <v>244</v>
      </c>
      <c r="E43" s="127"/>
      <c r="F43" s="127"/>
      <c r="G43" s="127"/>
      <c r="H43" s="127">
        <f t="shared" si="1"/>
        <v>0</v>
      </c>
    </row>
    <row r="44" spans="1:8" x14ac:dyDescent="0.2">
      <c r="A44" s="60">
        <v>38</v>
      </c>
      <c r="B44" s="57">
        <v>2</v>
      </c>
      <c r="C44" s="61" t="s">
        <v>245</v>
      </c>
      <c r="D44" s="59" t="s">
        <v>246</v>
      </c>
      <c r="E44" s="127"/>
      <c r="F44" s="127"/>
      <c r="G44" s="127"/>
      <c r="H44" s="127">
        <f t="shared" si="1"/>
        <v>0</v>
      </c>
    </row>
    <row r="45" spans="1:8" x14ac:dyDescent="0.2">
      <c r="A45" s="60">
        <v>39</v>
      </c>
      <c r="B45" s="53" t="s">
        <v>247</v>
      </c>
      <c r="C45" s="62" t="s">
        <v>406</v>
      </c>
      <c r="D45" s="63" t="s">
        <v>248</v>
      </c>
      <c r="E45" s="128">
        <f>SUM(E43:E44)</f>
        <v>0</v>
      </c>
      <c r="F45" s="128">
        <f>SUM(F43:F44)</f>
        <v>0</v>
      </c>
      <c r="G45" s="128">
        <f>SUM(G43:G44)</f>
        <v>0</v>
      </c>
      <c r="H45" s="128">
        <f>SUM(H43:H44)</f>
        <v>0</v>
      </c>
    </row>
    <row r="46" spans="1:8" x14ac:dyDescent="0.2">
      <c r="A46" s="60">
        <v>40</v>
      </c>
      <c r="B46" s="57">
        <v>1</v>
      </c>
      <c r="C46" s="61" t="s">
        <v>249</v>
      </c>
      <c r="D46" s="59" t="s">
        <v>250</v>
      </c>
      <c r="E46" s="127"/>
      <c r="F46" s="127"/>
      <c r="G46" s="127"/>
      <c r="H46" s="127">
        <f t="shared" si="1"/>
        <v>0</v>
      </c>
    </row>
    <row r="47" spans="1:8" x14ac:dyDescent="0.2">
      <c r="A47" s="60">
        <v>41</v>
      </c>
      <c r="B47" s="57">
        <v>2</v>
      </c>
      <c r="C47" s="61" t="s">
        <v>251</v>
      </c>
      <c r="D47" s="59" t="s">
        <v>252</v>
      </c>
      <c r="E47" s="127"/>
      <c r="F47" s="127"/>
      <c r="G47" s="127"/>
      <c r="H47" s="127">
        <f t="shared" si="1"/>
        <v>0</v>
      </c>
    </row>
    <row r="48" spans="1:8" x14ac:dyDescent="0.2">
      <c r="A48" s="60">
        <v>42</v>
      </c>
      <c r="B48" s="57">
        <v>3</v>
      </c>
      <c r="C48" s="61" t="s">
        <v>547</v>
      </c>
      <c r="D48" s="59" t="s">
        <v>253</v>
      </c>
      <c r="E48" s="127"/>
      <c r="F48" s="127">
        <v>7140000</v>
      </c>
      <c r="G48" s="127"/>
      <c r="H48" s="127">
        <f t="shared" si="1"/>
        <v>7140000</v>
      </c>
    </row>
    <row r="49" spans="1:8" x14ac:dyDescent="0.2">
      <c r="A49" s="60">
        <v>43</v>
      </c>
      <c r="B49" s="57">
        <v>4</v>
      </c>
      <c r="C49" s="61" t="s">
        <v>254</v>
      </c>
      <c r="D49" s="59" t="s">
        <v>255</v>
      </c>
      <c r="E49" s="127"/>
      <c r="F49" s="127">
        <v>7000000</v>
      </c>
      <c r="G49" s="127"/>
      <c r="H49" s="127">
        <f t="shared" si="1"/>
        <v>7000000</v>
      </c>
    </row>
    <row r="50" spans="1:8" x14ac:dyDescent="0.2">
      <c r="A50" s="60">
        <v>44</v>
      </c>
      <c r="B50" s="57">
        <v>5</v>
      </c>
      <c r="C50" s="61" t="s">
        <v>256</v>
      </c>
      <c r="D50" s="59" t="s">
        <v>257</v>
      </c>
      <c r="E50" s="127"/>
      <c r="F50" s="127"/>
      <c r="G50" s="127"/>
      <c r="H50" s="127">
        <f t="shared" si="1"/>
        <v>0</v>
      </c>
    </row>
    <row r="51" spans="1:8" x14ac:dyDescent="0.2">
      <c r="A51" s="60">
        <v>45</v>
      </c>
      <c r="B51" s="57">
        <v>6</v>
      </c>
      <c r="C51" s="61" t="s">
        <v>258</v>
      </c>
      <c r="D51" s="59" t="s">
        <v>259</v>
      </c>
      <c r="E51" s="127"/>
      <c r="F51" s="127"/>
      <c r="G51" s="127"/>
      <c r="H51" s="127">
        <f t="shared" si="1"/>
        <v>0</v>
      </c>
    </row>
    <row r="52" spans="1:8" x14ac:dyDescent="0.2">
      <c r="A52" s="60">
        <v>46</v>
      </c>
      <c r="B52" s="57">
        <v>7</v>
      </c>
      <c r="C52" s="61" t="s">
        <v>260</v>
      </c>
      <c r="D52" s="59" t="s">
        <v>261</v>
      </c>
      <c r="E52" s="127">
        <v>1500000</v>
      </c>
      <c r="F52" s="127"/>
      <c r="G52" s="127"/>
      <c r="H52" s="127">
        <f t="shared" si="1"/>
        <v>1500000</v>
      </c>
    </row>
    <row r="53" spans="1:8" x14ac:dyDescent="0.2">
      <c r="A53" s="60">
        <v>47</v>
      </c>
      <c r="B53" s="57">
        <v>8</v>
      </c>
      <c r="C53" s="61" t="s">
        <v>262</v>
      </c>
      <c r="D53" s="59" t="s">
        <v>263</v>
      </c>
      <c r="E53" s="127"/>
      <c r="F53" s="127"/>
      <c r="G53" s="127"/>
      <c r="H53" s="127">
        <f t="shared" si="1"/>
        <v>0</v>
      </c>
    </row>
    <row r="54" spans="1:8" x14ac:dyDescent="0.2">
      <c r="A54" s="60">
        <v>48</v>
      </c>
      <c r="B54" s="53" t="s">
        <v>405</v>
      </c>
      <c r="C54" s="62" t="s">
        <v>407</v>
      </c>
      <c r="D54" s="63" t="s">
        <v>264</v>
      </c>
      <c r="E54" s="128">
        <f>SUM(E49:E53)</f>
        <v>1500000</v>
      </c>
      <c r="F54" s="128">
        <f>SUM(F49:F53)</f>
        <v>7000000</v>
      </c>
      <c r="G54" s="128">
        <f>SUM(G49:G53)</f>
        <v>0</v>
      </c>
      <c r="H54" s="128">
        <f>SUM(H49:H53)</f>
        <v>8500000</v>
      </c>
    </row>
    <row r="55" spans="1:8" x14ac:dyDescent="0.2">
      <c r="A55" s="60">
        <v>49</v>
      </c>
      <c r="B55" s="57">
        <v>1</v>
      </c>
      <c r="C55" s="61" t="s">
        <v>265</v>
      </c>
      <c r="D55" s="59" t="s">
        <v>266</v>
      </c>
      <c r="E55" s="127">
        <f>SUM(E56:E59)</f>
        <v>0</v>
      </c>
      <c r="F55" s="127">
        <f>SUM(F56:F59)</f>
        <v>180000</v>
      </c>
      <c r="G55" s="127">
        <f>SUM(G56:G59)</f>
        <v>0</v>
      </c>
      <c r="H55" s="127">
        <f>SUM(H56:H59)</f>
        <v>180000</v>
      </c>
    </row>
    <row r="56" spans="1:8" x14ac:dyDescent="0.2">
      <c r="A56" s="60">
        <v>50</v>
      </c>
      <c r="B56" s="51" t="s">
        <v>195</v>
      </c>
      <c r="C56" s="60" t="s">
        <v>267</v>
      </c>
      <c r="D56" s="59"/>
      <c r="E56" s="127"/>
      <c r="F56" s="127">
        <v>180000</v>
      </c>
      <c r="G56" s="127"/>
      <c r="H56" s="127">
        <f t="shared" si="1"/>
        <v>180000</v>
      </c>
    </row>
    <row r="57" spans="1:8" x14ac:dyDescent="0.2">
      <c r="A57" s="60">
        <v>51</v>
      </c>
      <c r="B57" s="51" t="s">
        <v>197</v>
      </c>
      <c r="C57" s="60" t="s">
        <v>268</v>
      </c>
      <c r="D57" s="59"/>
      <c r="E57" s="127"/>
      <c r="F57" s="127"/>
      <c r="G57" s="127"/>
      <c r="H57" s="127">
        <f t="shared" si="1"/>
        <v>0</v>
      </c>
    </row>
    <row r="58" spans="1:8" x14ac:dyDescent="0.2">
      <c r="A58" s="60">
        <v>52</v>
      </c>
      <c r="B58" s="51" t="s">
        <v>198</v>
      </c>
      <c r="C58" s="60" t="s">
        <v>269</v>
      </c>
      <c r="D58" s="59"/>
      <c r="E58" s="127"/>
      <c r="F58" s="127">
        <v>0</v>
      </c>
      <c r="G58" s="127"/>
      <c r="H58" s="127">
        <f t="shared" si="1"/>
        <v>0</v>
      </c>
    </row>
    <row r="59" spans="1:8" x14ac:dyDescent="0.2">
      <c r="A59" s="60">
        <v>53</v>
      </c>
      <c r="B59" s="51" t="s">
        <v>200</v>
      </c>
      <c r="C59" s="60" t="s">
        <v>270</v>
      </c>
      <c r="D59" s="59"/>
      <c r="E59" s="127"/>
      <c r="F59" s="127"/>
      <c r="G59" s="127"/>
      <c r="H59" s="127">
        <f t="shared" si="1"/>
        <v>0</v>
      </c>
    </row>
    <row r="60" spans="1:8" x14ac:dyDescent="0.2">
      <c r="A60" s="60">
        <v>54</v>
      </c>
      <c r="B60" s="53" t="s">
        <v>271</v>
      </c>
      <c r="C60" s="62" t="s">
        <v>412</v>
      </c>
      <c r="D60" s="63" t="s">
        <v>272</v>
      </c>
      <c r="E60" s="128">
        <f>E45+E46+E47+E48+E54+E55</f>
        <v>1500000</v>
      </c>
      <c r="F60" s="128">
        <f>F45+F46+F47+F48+F54+F55</f>
        <v>14320000</v>
      </c>
      <c r="G60" s="128">
        <f>G45+G46+G47+G48+G54+G55</f>
        <v>0</v>
      </c>
      <c r="H60" s="128">
        <f>H45+H46+H47+H48+H54+H55</f>
        <v>15820000</v>
      </c>
    </row>
    <row r="61" spans="1:8" x14ac:dyDescent="0.2">
      <c r="A61" s="60">
        <v>55</v>
      </c>
      <c r="B61" s="57">
        <v>1</v>
      </c>
      <c r="C61" s="64" t="s">
        <v>273</v>
      </c>
      <c r="D61" s="59" t="s">
        <v>274</v>
      </c>
      <c r="E61" s="127"/>
      <c r="F61" s="127"/>
      <c r="G61" s="127"/>
      <c r="H61" s="127">
        <f t="shared" si="1"/>
        <v>0</v>
      </c>
    </row>
    <row r="62" spans="1:8" x14ac:dyDescent="0.2">
      <c r="A62" s="60">
        <v>56</v>
      </c>
      <c r="B62" s="57">
        <v>2</v>
      </c>
      <c r="C62" s="64" t="s">
        <v>275</v>
      </c>
      <c r="D62" s="59" t="s">
        <v>276</v>
      </c>
      <c r="E62" s="127"/>
      <c r="F62" s="127"/>
      <c r="G62" s="127"/>
      <c r="H62" s="127">
        <f t="shared" si="1"/>
        <v>0</v>
      </c>
    </row>
    <row r="63" spans="1:8" x14ac:dyDescent="0.2">
      <c r="A63" s="60">
        <v>57</v>
      </c>
      <c r="B63" s="57">
        <v>3</v>
      </c>
      <c r="C63" s="64" t="s">
        <v>277</v>
      </c>
      <c r="D63" s="59" t="s">
        <v>278</v>
      </c>
      <c r="E63" s="127"/>
      <c r="F63" s="127"/>
      <c r="G63" s="127"/>
      <c r="H63" s="127">
        <f t="shared" si="1"/>
        <v>0</v>
      </c>
    </row>
    <row r="64" spans="1:8" x14ac:dyDescent="0.2">
      <c r="A64" s="60">
        <v>58</v>
      </c>
      <c r="B64" s="57">
        <v>4</v>
      </c>
      <c r="C64" s="64" t="s">
        <v>279</v>
      </c>
      <c r="D64" s="59" t="s">
        <v>280</v>
      </c>
      <c r="E64" s="127"/>
      <c r="F64" s="127"/>
      <c r="G64" s="127"/>
      <c r="H64" s="127">
        <f t="shared" si="1"/>
        <v>0</v>
      </c>
    </row>
    <row r="65" spans="1:8" x14ac:dyDescent="0.2">
      <c r="A65" s="60">
        <v>59</v>
      </c>
      <c r="B65" s="57">
        <v>5</v>
      </c>
      <c r="C65" s="64" t="s">
        <v>281</v>
      </c>
      <c r="D65" s="59" t="s">
        <v>282</v>
      </c>
      <c r="E65" s="127"/>
      <c r="F65" s="127"/>
      <c r="G65" s="127"/>
      <c r="H65" s="127">
        <f t="shared" si="1"/>
        <v>0</v>
      </c>
    </row>
    <row r="66" spans="1:8" x14ac:dyDescent="0.2">
      <c r="A66" s="60">
        <v>60</v>
      </c>
      <c r="B66" s="57">
        <v>6</v>
      </c>
      <c r="C66" s="64" t="s">
        <v>283</v>
      </c>
      <c r="D66" s="59" t="s">
        <v>284</v>
      </c>
      <c r="E66" s="127"/>
      <c r="F66" s="127"/>
      <c r="G66" s="127"/>
      <c r="H66" s="127">
        <f t="shared" si="1"/>
        <v>0</v>
      </c>
    </row>
    <row r="67" spans="1:8" x14ac:dyDescent="0.2">
      <c r="A67" s="60">
        <v>61</v>
      </c>
      <c r="B67" s="57">
        <v>7</v>
      </c>
      <c r="C67" s="64" t="s">
        <v>285</v>
      </c>
      <c r="D67" s="59" t="s">
        <v>286</v>
      </c>
      <c r="E67" s="127"/>
      <c r="F67" s="127"/>
      <c r="G67" s="127"/>
      <c r="H67" s="127">
        <f t="shared" si="1"/>
        <v>0</v>
      </c>
    </row>
    <row r="68" spans="1:8" x14ac:dyDescent="0.2">
      <c r="A68" s="60">
        <v>62</v>
      </c>
      <c r="B68" s="57">
        <v>8</v>
      </c>
      <c r="C68" s="64" t="s">
        <v>287</v>
      </c>
      <c r="D68" s="59" t="s">
        <v>288</v>
      </c>
      <c r="E68" s="127"/>
      <c r="F68" s="127">
        <v>50000</v>
      </c>
      <c r="G68" s="127"/>
      <c r="H68" s="127">
        <f t="shared" si="1"/>
        <v>50000</v>
      </c>
    </row>
    <row r="69" spans="1:8" x14ac:dyDescent="0.2">
      <c r="A69" s="60">
        <v>63</v>
      </c>
      <c r="B69" s="57">
        <v>9</v>
      </c>
      <c r="C69" s="64" t="s">
        <v>289</v>
      </c>
      <c r="D69" s="59" t="s">
        <v>290</v>
      </c>
      <c r="E69" s="127"/>
      <c r="F69" s="127"/>
      <c r="G69" s="127"/>
      <c r="H69" s="127">
        <f t="shared" si="1"/>
        <v>0</v>
      </c>
    </row>
    <row r="70" spans="1:8" ht="25.5" x14ac:dyDescent="0.2">
      <c r="A70" s="60">
        <v>64</v>
      </c>
      <c r="B70" s="57">
        <v>10</v>
      </c>
      <c r="C70" s="64" t="s">
        <v>291</v>
      </c>
      <c r="D70" s="59" t="s">
        <v>292</v>
      </c>
      <c r="E70" s="127"/>
      <c r="F70" s="127">
        <v>350000</v>
      </c>
      <c r="G70" s="127"/>
      <c r="H70" s="127">
        <f t="shared" si="1"/>
        <v>350000</v>
      </c>
    </row>
    <row r="71" spans="1:8" x14ac:dyDescent="0.2">
      <c r="A71" s="60">
        <v>65</v>
      </c>
      <c r="B71" s="53" t="s">
        <v>293</v>
      </c>
      <c r="C71" s="65" t="s">
        <v>413</v>
      </c>
      <c r="D71" s="63" t="s">
        <v>294</v>
      </c>
      <c r="E71" s="128">
        <f>SUM(E61:E70)</f>
        <v>0</v>
      </c>
      <c r="F71" s="128">
        <f>SUM(F61:F70)</f>
        <v>400000</v>
      </c>
      <c r="G71" s="128">
        <f>SUM(G61:G70)</f>
        <v>0</v>
      </c>
      <c r="H71" s="128">
        <f>SUM(H61:H70)</f>
        <v>400000</v>
      </c>
    </row>
    <row r="72" spans="1:8" x14ac:dyDescent="0.2">
      <c r="A72" s="60">
        <v>66</v>
      </c>
      <c r="B72" s="57">
        <v>1</v>
      </c>
      <c r="C72" s="64" t="s">
        <v>295</v>
      </c>
      <c r="D72" s="59" t="s">
        <v>296</v>
      </c>
      <c r="E72" s="127"/>
      <c r="F72" s="127"/>
      <c r="G72" s="127"/>
      <c r="H72" s="127">
        <f t="shared" si="1"/>
        <v>0</v>
      </c>
    </row>
    <row r="73" spans="1:8" x14ac:dyDescent="0.2">
      <c r="A73" s="60">
        <v>67</v>
      </c>
      <c r="B73" s="57">
        <v>2</v>
      </c>
      <c r="C73" s="64" t="s">
        <v>297</v>
      </c>
      <c r="D73" s="59" t="s">
        <v>298</v>
      </c>
      <c r="E73" s="127"/>
      <c r="F73" s="127"/>
      <c r="G73" s="127"/>
      <c r="H73" s="127">
        <f t="shared" si="1"/>
        <v>0</v>
      </c>
    </row>
    <row r="74" spans="1:8" x14ac:dyDescent="0.2">
      <c r="A74" s="60">
        <v>68</v>
      </c>
      <c r="B74" s="57">
        <v>3</v>
      </c>
      <c r="C74" s="64" t="s">
        <v>299</v>
      </c>
      <c r="D74" s="59" t="s">
        <v>300</v>
      </c>
      <c r="E74" s="127"/>
      <c r="F74" s="127"/>
      <c r="G74" s="127"/>
      <c r="H74" s="127">
        <f t="shared" si="1"/>
        <v>0</v>
      </c>
    </row>
    <row r="75" spans="1:8" x14ac:dyDescent="0.2">
      <c r="A75" s="60">
        <v>69</v>
      </c>
      <c r="B75" s="57">
        <v>4</v>
      </c>
      <c r="C75" s="64" t="s">
        <v>301</v>
      </c>
      <c r="D75" s="59" t="s">
        <v>302</v>
      </c>
      <c r="E75" s="127"/>
      <c r="F75" s="127"/>
      <c r="G75" s="127"/>
      <c r="H75" s="127">
        <f t="shared" si="1"/>
        <v>0</v>
      </c>
    </row>
    <row r="76" spans="1:8" x14ac:dyDescent="0.2">
      <c r="A76" s="60">
        <v>70</v>
      </c>
      <c r="B76" s="57">
        <v>5</v>
      </c>
      <c r="C76" s="64" t="s">
        <v>303</v>
      </c>
      <c r="D76" s="59" t="s">
        <v>304</v>
      </c>
      <c r="E76" s="127"/>
      <c r="F76" s="127"/>
      <c r="G76" s="127"/>
      <c r="H76" s="127">
        <f t="shared" si="1"/>
        <v>0</v>
      </c>
    </row>
    <row r="77" spans="1:8" x14ac:dyDescent="0.2">
      <c r="A77" s="60">
        <v>71</v>
      </c>
      <c r="B77" s="53" t="s">
        <v>305</v>
      </c>
      <c r="C77" s="62" t="s">
        <v>414</v>
      </c>
      <c r="D77" s="63" t="s">
        <v>306</v>
      </c>
      <c r="E77" s="128">
        <f>SUM(E72:E76)</f>
        <v>0</v>
      </c>
      <c r="F77" s="128">
        <f>SUM(F72:F76)</f>
        <v>0</v>
      </c>
      <c r="G77" s="128">
        <f>SUM(G72:G76)</f>
        <v>0</v>
      </c>
      <c r="H77" s="128">
        <f>SUM(H72:H76)</f>
        <v>0</v>
      </c>
    </row>
    <row r="78" spans="1:8" ht="25.5" x14ac:dyDescent="0.2">
      <c r="A78" s="60">
        <v>72</v>
      </c>
      <c r="B78" s="57">
        <v>1</v>
      </c>
      <c r="C78" s="64" t="s">
        <v>307</v>
      </c>
      <c r="D78" s="59" t="s">
        <v>308</v>
      </c>
      <c r="E78" s="127"/>
      <c r="F78" s="127"/>
      <c r="G78" s="127"/>
      <c r="H78" s="127">
        <f t="shared" si="1"/>
        <v>0</v>
      </c>
    </row>
    <row r="79" spans="1:8" ht="25.5" x14ac:dyDescent="0.2">
      <c r="A79" s="60">
        <v>73</v>
      </c>
      <c r="B79" s="57">
        <v>2</v>
      </c>
      <c r="C79" s="61" t="s">
        <v>309</v>
      </c>
      <c r="D79" s="59" t="s">
        <v>310</v>
      </c>
      <c r="E79" s="127"/>
      <c r="F79" s="127"/>
      <c r="G79" s="127"/>
      <c r="H79" s="127">
        <f t="shared" si="1"/>
        <v>0</v>
      </c>
    </row>
    <row r="80" spans="1:8" x14ac:dyDescent="0.2">
      <c r="A80" s="60">
        <v>74</v>
      </c>
      <c r="B80" s="57">
        <v>3</v>
      </c>
      <c r="C80" s="64" t="s">
        <v>311</v>
      </c>
      <c r="D80" s="59" t="s">
        <v>312</v>
      </c>
      <c r="E80" s="127"/>
      <c r="F80" s="127"/>
      <c r="G80" s="127"/>
      <c r="H80" s="127">
        <f t="shared" si="1"/>
        <v>0</v>
      </c>
    </row>
    <row r="81" spans="1:8" x14ac:dyDescent="0.2">
      <c r="A81" s="60">
        <v>75</v>
      </c>
      <c r="B81" s="53" t="s">
        <v>313</v>
      </c>
      <c r="C81" s="62" t="s">
        <v>415</v>
      </c>
      <c r="D81" s="63" t="s">
        <v>314</v>
      </c>
      <c r="E81" s="128">
        <f>SUM(E78:E80)</f>
        <v>0</v>
      </c>
      <c r="F81" s="128">
        <f>SUM(F78:F80)</f>
        <v>0</v>
      </c>
      <c r="G81" s="128">
        <f>SUM(G78:G80)</f>
        <v>0</v>
      </c>
      <c r="H81" s="128">
        <f>SUM(H78:H80)</f>
        <v>0</v>
      </c>
    </row>
    <row r="82" spans="1:8" ht="25.5" x14ac:dyDescent="0.2">
      <c r="A82" s="60">
        <v>76</v>
      </c>
      <c r="B82" s="57">
        <v>1</v>
      </c>
      <c r="C82" s="64" t="s">
        <v>315</v>
      </c>
      <c r="D82" s="59" t="s">
        <v>316</v>
      </c>
      <c r="E82" s="127"/>
      <c r="F82" s="127"/>
      <c r="G82" s="127"/>
      <c r="H82" s="127">
        <f t="shared" si="1"/>
        <v>0</v>
      </c>
    </row>
    <row r="83" spans="1:8" ht="25.5" x14ac:dyDescent="0.2">
      <c r="A83" s="60">
        <v>77</v>
      </c>
      <c r="B83" s="57">
        <v>2</v>
      </c>
      <c r="C83" s="61" t="s">
        <v>317</v>
      </c>
      <c r="D83" s="59" t="s">
        <v>318</v>
      </c>
      <c r="E83" s="127"/>
      <c r="F83" s="127"/>
      <c r="G83" s="127"/>
      <c r="H83" s="127">
        <f t="shared" si="1"/>
        <v>0</v>
      </c>
    </row>
    <row r="84" spans="1:8" x14ac:dyDescent="0.2">
      <c r="A84" s="60">
        <v>78</v>
      </c>
      <c r="B84" s="57">
        <v>3</v>
      </c>
      <c r="C84" s="64" t="s">
        <v>319</v>
      </c>
      <c r="D84" s="59" t="s">
        <v>320</v>
      </c>
      <c r="E84" s="127"/>
      <c r="F84" s="127"/>
      <c r="G84" s="127"/>
      <c r="H84" s="127">
        <f t="shared" si="1"/>
        <v>0</v>
      </c>
    </row>
    <row r="85" spans="1:8" x14ac:dyDescent="0.2">
      <c r="A85" s="60">
        <v>79</v>
      </c>
      <c r="B85" s="53" t="s">
        <v>321</v>
      </c>
      <c r="C85" s="62" t="s">
        <v>416</v>
      </c>
      <c r="D85" s="63" t="s">
        <v>322</v>
      </c>
      <c r="E85" s="128">
        <f>SUM(E82:E84)</f>
        <v>0</v>
      </c>
      <c r="F85" s="128">
        <f>SUM(F82:F84)</f>
        <v>0</v>
      </c>
      <c r="G85" s="128">
        <f>SUM(G82:G84)</f>
        <v>0</v>
      </c>
      <c r="H85" s="128">
        <f>SUM(H82:H84)</f>
        <v>0</v>
      </c>
    </row>
    <row r="86" spans="1:8" x14ac:dyDescent="0.2">
      <c r="A86" s="60">
        <v>80</v>
      </c>
      <c r="B86" s="53" t="s">
        <v>323</v>
      </c>
      <c r="C86" s="65" t="s">
        <v>417</v>
      </c>
      <c r="D86" s="63" t="s">
        <v>324</v>
      </c>
      <c r="E86" s="128">
        <f>SUM(E24,E35,E42,E60,E71,E77,E81,E85)</f>
        <v>262287680</v>
      </c>
      <c r="F86" s="128">
        <f>SUM(F24,F35,F42,F60,F71,F77,F81,F85)</f>
        <v>14720000</v>
      </c>
      <c r="G86" s="128">
        <f>SUM(G24,G35,G42,G60,G71,G77,G81,G85)</f>
        <v>0</v>
      </c>
      <c r="H86" s="128">
        <f>SUM(H24,H35,H42,H60,H71,H77,H81,H85)</f>
        <v>277007680</v>
      </c>
    </row>
    <row r="87" spans="1:8" ht="25.5" x14ac:dyDescent="0.2">
      <c r="A87" s="60">
        <v>81</v>
      </c>
      <c r="B87" s="66">
        <v>1</v>
      </c>
      <c r="C87" s="67" t="s">
        <v>325</v>
      </c>
      <c r="D87" s="68" t="s">
        <v>326</v>
      </c>
      <c r="E87" s="129"/>
      <c r="F87" s="129"/>
      <c r="G87" s="129"/>
      <c r="H87" s="127">
        <f t="shared" ref="H87:H113" si="2">SUM(E87:G87)</f>
        <v>0</v>
      </c>
    </row>
    <row r="88" spans="1:8" ht="25.5" x14ac:dyDescent="0.2">
      <c r="A88" s="60">
        <v>82</v>
      </c>
      <c r="B88" s="66">
        <v>2</v>
      </c>
      <c r="C88" s="69" t="s">
        <v>327</v>
      </c>
      <c r="D88" s="68" t="s">
        <v>328</v>
      </c>
      <c r="E88" s="129"/>
      <c r="F88" s="129"/>
      <c r="G88" s="129"/>
      <c r="H88" s="127">
        <f t="shared" si="2"/>
        <v>0</v>
      </c>
    </row>
    <row r="89" spans="1:8" ht="25.5" x14ac:dyDescent="0.2">
      <c r="A89" s="60">
        <v>83</v>
      </c>
      <c r="B89" s="66">
        <v>3</v>
      </c>
      <c r="C89" s="67" t="s">
        <v>329</v>
      </c>
      <c r="D89" s="68" t="s">
        <v>330</v>
      </c>
      <c r="E89" s="129"/>
      <c r="F89" s="129"/>
      <c r="G89" s="129"/>
      <c r="H89" s="127">
        <f t="shared" si="2"/>
        <v>0</v>
      </c>
    </row>
    <row r="90" spans="1:8" x14ac:dyDescent="0.2">
      <c r="A90" s="60">
        <v>84</v>
      </c>
      <c r="B90" s="70" t="s">
        <v>420</v>
      </c>
      <c r="C90" s="71" t="s">
        <v>418</v>
      </c>
      <c r="D90" s="72" t="s">
        <v>331</v>
      </c>
      <c r="E90" s="130">
        <f>SUM(E87:E89)</f>
        <v>0</v>
      </c>
      <c r="F90" s="130">
        <f>SUM(F87:F89)</f>
        <v>0</v>
      </c>
      <c r="G90" s="130">
        <f>SUM(G87:G89)</f>
        <v>0</v>
      </c>
      <c r="H90" s="128">
        <f t="shared" si="2"/>
        <v>0</v>
      </c>
    </row>
    <row r="91" spans="1:8" ht="25.5" x14ac:dyDescent="0.2">
      <c r="A91" s="60">
        <v>85</v>
      </c>
      <c r="B91" s="66">
        <v>1</v>
      </c>
      <c r="C91" s="69" t="s">
        <v>332</v>
      </c>
      <c r="D91" s="68" t="s">
        <v>333</v>
      </c>
      <c r="E91" s="129"/>
      <c r="F91" s="129"/>
      <c r="G91" s="129"/>
      <c r="H91" s="127">
        <f t="shared" si="2"/>
        <v>0</v>
      </c>
    </row>
    <row r="92" spans="1:8" ht="25.5" x14ac:dyDescent="0.2">
      <c r="A92" s="60">
        <v>86</v>
      </c>
      <c r="B92" s="66">
        <v>2</v>
      </c>
      <c r="C92" s="67" t="s">
        <v>334</v>
      </c>
      <c r="D92" s="68" t="s">
        <v>335</v>
      </c>
      <c r="E92" s="129"/>
      <c r="F92" s="129"/>
      <c r="G92" s="129"/>
      <c r="H92" s="127">
        <f t="shared" si="2"/>
        <v>0</v>
      </c>
    </row>
    <row r="93" spans="1:8" ht="25.5" x14ac:dyDescent="0.2">
      <c r="A93" s="60">
        <v>87</v>
      </c>
      <c r="B93" s="66">
        <v>3</v>
      </c>
      <c r="C93" s="69" t="s">
        <v>336</v>
      </c>
      <c r="D93" s="68" t="s">
        <v>337</v>
      </c>
      <c r="E93" s="129"/>
      <c r="F93" s="129"/>
      <c r="G93" s="129"/>
      <c r="H93" s="127">
        <f t="shared" si="2"/>
        <v>0</v>
      </c>
    </row>
    <row r="94" spans="1:8" ht="25.5" x14ac:dyDescent="0.2">
      <c r="A94" s="60">
        <v>88</v>
      </c>
      <c r="B94" s="66">
        <v>4</v>
      </c>
      <c r="C94" s="67" t="s">
        <v>338</v>
      </c>
      <c r="D94" s="68" t="s">
        <v>339</v>
      </c>
      <c r="E94" s="129"/>
      <c r="F94" s="129"/>
      <c r="G94" s="129"/>
      <c r="H94" s="127">
        <f t="shared" si="2"/>
        <v>0</v>
      </c>
    </row>
    <row r="95" spans="1:8" x14ac:dyDescent="0.2">
      <c r="A95" s="60">
        <v>89</v>
      </c>
      <c r="B95" s="70" t="s">
        <v>421</v>
      </c>
      <c r="C95" s="73" t="s">
        <v>419</v>
      </c>
      <c r="D95" s="72" t="s">
        <v>340</v>
      </c>
      <c r="E95" s="130">
        <f>SUM(E91:E94)</f>
        <v>0</v>
      </c>
      <c r="F95" s="130">
        <f>SUM(F91:F94)</f>
        <v>0</v>
      </c>
      <c r="G95" s="130">
        <f>SUM(G91:G94)</f>
        <v>0</v>
      </c>
      <c r="H95" s="130">
        <f>SUM(H91:H94)</f>
        <v>0</v>
      </c>
    </row>
    <row r="96" spans="1:8" ht="25.5" x14ac:dyDescent="0.2">
      <c r="A96" s="60">
        <v>90</v>
      </c>
      <c r="B96" s="66">
        <v>1</v>
      </c>
      <c r="C96" s="68" t="s">
        <v>341</v>
      </c>
      <c r="D96" s="68" t="s">
        <v>342</v>
      </c>
      <c r="E96" s="129"/>
      <c r="F96" s="129"/>
      <c r="G96" s="129"/>
      <c r="H96" s="127">
        <f t="shared" si="2"/>
        <v>0</v>
      </c>
    </row>
    <row r="97" spans="1:8" x14ac:dyDescent="0.2">
      <c r="A97" s="60">
        <v>91</v>
      </c>
      <c r="B97" s="74" t="s">
        <v>195</v>
      </c>
      <c r="C97" s="60" t="s">
        <v>343</v>
      </c>
      <c r="D97" s="68"/>
      <c r="E97" s="95"/>
      <c r="F97" s="129">
        <v>9776127</v>
      </c>
      <c r="G97" s="129"/>
      <c r="H97" s="127">
        <f>SUM(F97:G97)</f>
        <v>9776127</v>
      </c>
    </row>
    <row r="98" spans="1:8" x14ac:dyDescent="0.2">
      <c r="A98" s="60">
        <v>92</v>
      </c>
      <c r="B98" s="74" t="s">
        <v>197</v>
      </c>
      <c r="C98" s="60" t="s">
        <v>545</v>
      </c>
      <c r="D98" s="68"/>
      <c r="F98" s="129">
        <v>74732992</v>
      </c>
      <c r="G98" s="129"/>
      <c r="H98" s="127">
        <f>SUM(F98:G98)</f>
        <v>74732992</v>
      </c>
    </row>
    <row r="99" spans="1:8" x14ac:dyDescent="0.2">
      <c r="A99" s="60">
        <v>93</v>
      </c>
      <c r="B99" s="74" t="s">
        <v>198</v>
      </c>
      <c r="C99" s="60" t="s">
        <v>344</v>
      </c>
      <c r="D99" s="68"/>
      <c r="E99" s="129"/>
      <c r="F99" s="129"/>
      <c r="G99" s="129"/>
      <c r="H99" s="127">
        <f>SUM(E99:G99)</f>
        <v>0</v>
      </c>
    </row>
    <row r="100" spans="1:8" ht="25.5" x14ac:dyDescent="0.2">
      <c r="A100" s="60">
        <v>94</v>
      </c>
      <c r="B100" s="66">
        <v>2</v>
      </c>
      <c r="C100" s="68" t="s">
        <v>345</v>
      </c>
      <c r="D100" s="68" t="s">
        <v>346</v>
      </c>
      <c r="E100" s="129"/>
      <c r="F100" s="129"/>
      <c r="G100" s="129"/>
      <c r="H100" s="127">
        <f t="shared" si="2"/>
        <v>0</v>
      </c>
    </row>
    <row r="101" spans="1:8" x14ac:dyDescent="0.2">
      <c r="A101" s="60">
        <v>95</v>
      </c>
      <c r="B101" s="70" t="s">
        <v>347</v>
      </c>
      <c r="C101" s="72" t="s">
        <v>430</v>
      </c>
      <c r="D101" s="72" t="s">
        <v>348</v>
      </c>
      <c r="E101" s="130">
        <f>SUM(E96:E100)</f>
        <v>0</v>
      </c>
      <c r="F101" s="130">
        <f>SUM(F96:F100)</f>
        <v>84509119</v>
      </c>
      <c r="G101" s="130">
        <f>SUM(G96:G100)</f>
        <v>0</v>
      </c>
      <c r="H101" s="130">
        <f>SUM(H96:H100)</f>
        <v>84509119</v>
      </c>
    </row>
    <row r="102" spans="1:8" x14ac:dyDescent="0.2">
      <c r="A102" s="60">
        <v>96</v>
      </c>
      <c r="B102" s="66">
        <v>1</v>
      </c>
      <c r="C102" s="67" t="s">
        <v>349</v>
      </c>
      <c r="D102" s="68" t="s">
        <v>350</v>
      </c>
      <c r="E102" s="129"/>
      <c r="F102" s="129"/>
      <c r="G102" s="129"/>
      <c r="H102" s="127">
        <f t="shared" si="2"/>
        <v>0</v>
      </c>
    </row>
    <row r="103" spans="1:8" x14ac:dyDescent="0.2">
      <c r="A103" s="60">
        <v>97</v>
      </c>
      <c r="B103" s="66">
        <v>2</v>
      </c>
      <c r="C103" s="67" t="s">
        <v>351</v>
      </c>
      <c r="D103" s="68" t="s">
        <v>352</v>
      </c>
      <c r="E103" s="129"/>
      <c r="F103" s="129"/>
      <c r="G103" s="129"/>
      <c r="H103" s="127">
        <f t="shared" si="2"/>
        <v>0</v>
      </c>
    </row>
    <row r="104" spans="1:8" x14ac:dyDescent="0.2">
      <c r="A104" s="60">
        <v>98</v>
      </c>
      <c r="B104" s="66">
        <v>3</v>
      </c>
      <c r="C104" s="67" t="s">
        <v>353</v>
      </c>
      <c r="D104" s="68" t="s">
        <v>354</v>
      </c>
      <c r="E104" s="129"/>
      <c r="F104" s="129"/>
      <c r="G104" s="129"/>
      <c r="H104" s="127">
        <f t="shared" si="2"/>
        <v>0</v>
      </c>
    </row>
    <row r="105" spans="1:8" x14ac:dyDescent="0.2">
      <c r="A105" s="60">
        <v>99</v>
      </c>
      <c r="B105" s="66">
        <v>4</v>
      </c>
      <c r="C105" s="67" t="s">
        <v>355</v>
      </c>
      <c r="D105" s="68" t="s">
        <v>356</v>
      </c>
      <c r="E105" s="129"/>
      <c r="F105" s="129">
        <v>10000000</v>
      </c>
      <c r="G105" s="129"/>
      <c r="H105" s="127">
        <f t="shared" si="2"/>
        <v>10000000</v>
      </c>
    </row>
    <row r="106" spans="1:8" x14ac:dyDescent="0.2">
      <c r="A106" s="60">
        <v>100</v>
      </c>
      <c r="B106" s="66">
        <v>5</v>
      </c>
      <c r="C106" s="69" t="s">
        <v>357</v>
      </c>
      <c r="D106" s="68" t="s">
        <v>358</v>
      </c>
      <c r="E106" s="129"/>
      <c r="F106" s="129"/>
      <c r="G106" s="129"/>
      <c r="H106" s="127">
        <f t="shared" si="2"/>
        <v>0</v>
      </c>
    </row>
    <row r="107" spans="1:8" x14ac:dyDescent="0.2">
      <c r="A107" s="60">
        <v>101</v>
      </c>
      <c r="B107" s="70" t="s">
        <v>422</v>
      </c>
      <c r="C107" s="71" t="s">
        <v>429</v>
      </c>
      <c r="D107" s="72" t="s">
        <v>359</v>
      </c>
      <c r="E107" s="130">
        <f>E90+E95+E101+E102+E103+E104+E105+E106</f>
        <v>0</v>
      </c>
      <c r="F107" s="130">
        <f>F90+F95+F101+F102+F103+F104+F105+F106</f>
        <v>94509119</v>
      </c>
      <c r="G107" s="130">
        <f>G90+G95+G101+G102+G103+G104+G105+G106</f>
        <v>0</v>
      </c>
      <c r="H107" s="130">
        <f>H90+H95+H101+H102+H103+H104+H105+H106</f>
        <v>94509119</v>
      </c>
    </row>
    <row r="108" spans="1:8" x14ac:dyDescent="0.2">
      <c r="A108" s="60">
        <v>102</v>
      </c>
      <c r="B108" s="66">
        <v>1</v>
      </c>
      <c r="C108" s="69" t="s">
        <v>360</v>
      </c>
      <c r="D108" s="68" t="s">
        <v>361</v>
      </c>
      <c r="E108" s="129"/>
      <c r="F108" s="129"/>
      <c r="G108" s="129"/>
      <c r="H108" s="127">
        <f t="shared" si="2"/>
        <v>0</v>
      </c>
    </row>
    <row r="109" spans="1:8" x14ac:dyDescent="0.2">
      <c r="A109" s="60">
        <v>103</v>
      </c>
      <c r="B109" s="66">
        <v>2</v>
      </c>
      <c r="C109" s="69" t="s">
        <v>362</v>
      </c>
      <c r="D109" s="68" t="s">
        <v>363</v>
      </c>
      <c r="E109" s="129"/>
      <c r="F109" s="129"/>
      <c r="G109" s="129"/>
      <c r="H109" s="127">
        <f t="shared" si="2"/>
        <v>0</v>
      </c>
    </row>
    <row r="110" spans="1:8" x14ac:dyDescent="0.2">
      <c r="A110" s="60">
        <v>104</v>
      </c>
      <c r="B110" s="66">
        <v>3</v>
      </c>
      <c r="C110" s="67" t="s">
        <v>364</v>
      </c>
      <c r="D110" s="68" t="s">
        <v>365</v>
      </c>
      <c r="E110" s="129"/>
      <c r="F110" s="129"/>
      <c r="G110" s="129"/>
      <c r="H110" s="127">
        <f t="shared" si="2"/>
        <v>0</v>
      </c>
    </row>
    <row r="111" spans="1:8" x14ac:dyDescent="0.2">
      <c r="A111" s="60">
        <v>105</v>
      </c>
      <c r="B111" s="66">
        <v>4</v>
      </c>
      <c r="C111" s="67" t="s">
        <v>366</v>
      </c>
      <c r="D111" s="68" t="s">
        <v>367</v>
      </c>
      <c r="E111" s="129"/>
      <c r="F111" s="129"/>
      <c r="G111" s="129"/>
      <c r="H111" s="127">
        <f t="shared" si="2"/>
        <v>0</v>
      </c>
    </row>
    <row r="112" spans="1:8" x14ac:dyDescent="0.2">
      <c r="A112" s="60">
        <v>106</v>
      </c>
      <c r="B112" s="70" t="s">
        <v>423</v>
      </c>
      <c r="C112" s="73" t="s">
        <v>428</v>
      </c>
      <c r="D112" s="72" t="s">
        <v>368</v>
      </c>
      <c r="E112" s="130">
        <f>SUM(E108:E111)</f>
        <v>0</v>
      </c>
      <c r="F112" s="130">
        <f>SUM(F108:F111)</f>
        <v>0</v>
      </c>
      <c r="G112" s="130">
        <f>SUM(G108:G111)</f>
        <v>0</v>
      </c>
      <c r="H112" s="130">
        <f>SUM(H108:H111)</f>
        <v>0</v>
      </c>
    </row>
    <row r="113" spans="1:9" x14ac:dyDescent="0.2">
      <c r="A113" s="60">
        <v>107</v>
      </c>
      <c r="B113" s="66">
        <v>1</v>
      </c>
      <c r="C113" s="69" t="s">
        <v>369</v>
      </c>
      <c r="D113" s="68" t="s">
        <v>370</v>
      </c>
      <c r="E113" s="129"/>
      <c r="F113" s="129"/>
      <c r="G113" s="129"/>
      <c r="H113" s="127">
        <f t="shared" si="2"/>
        <v>0</v>
      </c>
    </row>
    <row r="114" spans="1:9" x14ac:dyDescent="0.2">
      <c r="A114" s="60">
        <v>108</v>
      </c>
      <c r="B114" s="70" t="s">
        <v>424</v>
      </c>
      <c r="C114" s="73" t="s">
        <v>427</v>
      </c>
      <c r="D114" s="72" t="s">
        <v>371</v>
      </c>
      <c r="E114" s="130">
        <f>E107+E112</f>
        <v>0</v>
      </c>
      <c r="F114" s="130">
        <f>F107+F112</f>
        <v>94509119</v>
      </c>
      <c r="G114" s="130">
        <f>G107+G112</f>
        <v>0</v>
      </c>
      <c r="H114" s="130">
        <f>H107+H112</f>
        <v>94509119</v>
      </c>
    </row>
    <row r="115" spans="1:9" x14ac:dyDescent="0.2">
      <c r="A115" s="60">
        <v>109</v>
      </c>
      <c r="B115" s="56" t="s">
        <v>425</v>
      </c>
      <c r="C115" s="56" t="s">
        <v>426</v>
      </c>
      <c r="D115" s="56"/>
      <c r="E115" s="128">
        <f>E86+E114</f>
        <v>262287680</v>
      </c>
      <c r="F115" s="128">
        <f>F86+F114</f>
        <v>109229119</v>
      </c>
      <c r="G115" s="128">
        <f>G86+G114</f>
        <v>0</v>
      </c>
      <c r="H115" s="128">
        <f>H86+H114</f>
        <v>371516799</v>
      </c>
      <c r="I115" s="75"/>
    </row>
    <row r="116" spans="1:9" x14ac:dyDescent="0.2">
      <c r="A116" s="76"/>
      <c r="B116" s="77"/>
      <c r="C116" s="76"/>
      <c r="D116" s="76"/>
      <c r="E116" s="76"/>
      <c r="F116" s="78"/>
      <c r="G116" s="76"/>
      <c r="H116" s="76"/>
    </row>
    <row r="117" spans="1:9" x14ac:dyDescent="0.2">
      <c r="A117" s="76"/>
      <c r="B117" s="79"/>
      <c r="C117" s="80"/>
      <c r="D117" s="76"/>
      <c r="E117" s="80"/>
      <c r="F117" s="76"/>
      <c r="G117" s="80"/>
      <c r="H117" s="80"/>
    </row>
    <row r="118" spans="1:9" x14ac:dyDescent="0.2">
      <c r="A118" s="76"/>
      <c r="B118" s="79"/>
      <c r="C118" s="80"/>
      <c r="D118" s="76"/>
      <c r="E118" s="80"/>
      <c r="F118" s="76"/>
      <c r="G118" s="80"/>
      <c r="H118" s="80"/>
    </row>
    <row r="119" spans="1:9" x14ac:dyDescent="0.2">
      <c r="A119" s="76"/>
      <c r="B119" s="79"/>
      <c r="C119" s="81"/>
      <c r="D119" s="76"/>
      <c r="E119" s="81"/>
      <c r="F119" s="81"/>
      <c r="G119" s="81"/>
      <c r="H119" s="80"/>
    </row>
    <row r="120" spans="1:9" x14ac:dyDescent="0.2">
      <c r="A120" s="76"/>
      <c r="B120" s="79"/>
      <c r="C120" s="80"/>
      <c r="D120" s="76"/>
      <c r="E120" s="80"/>
      <c r="F120" s="76"/>
      <c r="G120" s="80"/>
      <c r="H120" s="80"/>
    </row>
    <row r="121" spans="1:9" x14ac:dyDescent="0.2">
      <c r="A121" s="76"/>
      <c r="B121" s="79"/>
      <c r="C121" s="41"/>
      <c r="D121" s="76"/>
      <c r="E121" s="80"/>
      <c r="F121" s="76"/>
      <c r="G121" s="80"/>
      <c r="H121" s="80"/>
    </row>
    <row r="122" spans="1:9" x14ac:dyDescent="0.2">
      <c r="A122" s="76"/>
      <c r="B122" s="42"/>
      <c r="C122" s="80"/>
      <c r="D122" s="76"/>
      <c r="E122" s="80"/>
      <c r="F122" s="78"/>
      <c r="G122" s="80"/>
      <c r="H122" s="80"/>
    </row>
    <row r="123" spans="1:9" x14ac:dyDescent="0.2">
      <c r="A123" s="76"/>
      <c r="B123" s="42"/>
      <c r="C123" s="80"/>
      <c r="D123" s="76"/>
      <c r="E123" s="80"/>
      <c r="F123" s="82"/>
      <c r="G123" s="80"/>
      <c r="H123" s="80"/>
    </row>
    <row r="124" spans="1:9" x14ac:dyDescent="0.2">
      <c r="A124" s="76"/>
      <c r="B124" s="42"/>
      <c r="C124" s="81"/>
      <c r="D124" s="76"/>
      <c r="E124" s="81"/>
      <c r="F124" s="78"/>
      <c r="G124" s="81"/>
      <c r="H124" s="81"/>
    </row>
    <row r="125" spans="1:9" x14ac:dyDescent="0.2">
      <c r="A125" s="76"/>
      <c r="B125" s="42"/>
      <c r="C125" s="80"/>
      <c r="D125" s="76"/>
      <c r="E125" s="80"/>
      <c r="F125" s="82"/>
      <c r="G125" s="80"/>
      <c r="H125" s="80"/>
    </row>
    <row r="126" spans="1:9" x14ac:dyDescent="0.2">
      <c r="B126" s="42"/>
      <c r="C126" s="80"/>
      <c r="E126" s="80"/>
      <c r="F126" s="80"/>
      <c r="G126" s="80"/>
      <c r="H126" s="76"/>
    </row>
    <row r="127" spans="1:9" x14ac:dyDescent="0.2">
      <c r="B127" s="79"/>
      <c r="C127" s="80"/>
      <c r="E127" s="80"/>
      <c r="F127" s="80"/>
      <c r="G127" s="81"/>
      <c r="H127" s="76"/>
    </row>
    <row r="128" spans="1:9" x14ac:dyDescent="0.2">
      <c r="B128" s="42"/>
      <c r="C128" s="80"/>
      <c r="E128" s="80"/>
      <c r="F128" s="80"/>
      <c r="G128" s="80"/>
      <c r="H128" s="76"/>
    </row>
    <row r="129" spans="2:7" ht="15" x14ac:dyDescent="0.2">
      <c r="B129" s="79"/>
      <c r="C129" s="84"/>
      <c r="E129" s="80"/>
      <c r="F129" s="83"/>
      <c r="G129" s="80"/>
    </row>
    <row r="130" spans="2:7" ht="15" x14ac:dyDescent="0.2">
      <c r="B130" s="79"/>
      <c r="C130" s="84"/>
      <c r="E130" s="80"/>
      <c r="F130" s="83"/>
      <c r="G130" s="80"/>
    </row>
    <row r="131" spans="2:7" ht="18" x14ac:dyDescent="0.25">
      <c r="B131" s="79"/>
      <c r="C131" s="85"/>
      <c r="E131" s="80"/>
      <c r="F131" s="83"/>
      <c r="G131" s="86"/>
    </row>
    <row r="132" spans="2:7" ht="15" x14ac:dyDescent="0.2">
      <c r="B132" s="79"/>
      <c r="C132" s="84"/>
      <c r="E132" s="80"/>
      <c r="F132" s="83"/>
      <c r="G132" s="80"/>
    </row>
    <row r="133" spans="2:7" ht="15" x14ac:dyDescent="0.2">
      <c r="B133" s="79"/>
      <c r="C133" s="84"/>
      <c r="E133" s="80"/>
      <c r="F133" s="83"/>
      <c r="G133" s="80"/>
    </row>
    <row r="134" spans="2:7" x14ac:dyDescent="0.2">
      <c r="B134" s="42"/>
      <c r="C134" s="80"/>
      <c r="E134" s="80"/>
      <c r="F134" s="83"/>
      <c r="G134" s="80"/>
    </row>
    <row r="135" spans="2:7" x14ac:dyDescent="0.2">
      <c r="B135" s="42"/>
      <c r="C135" s="80"/>
      <c r="E135" s="80"/>
      <c r="F135" s="83"/>
      <c r="G135" s="76"/>
    </row>
    <row r="136" spans="2:7" x14ac:dyDescent="0.2">
      <c r="B136" s="79"/>
      <c r="C136" s="80"/>
      <c r="E136" s="80"/>
      <c r="F136" s="83"/>
      <c r="G136" s="80"/>
    </row>
    <row r="137" spans="2:7" x14ac:dyDescent="0.2">
      <c r="B137" s="79"/>
      <c r="C137" s="80"/>
      <c r="E137" s="80"/>
      <c r="F137" s="83"/>
      <c r="G137" s="80"/>
    </row>
    <row r="138" spans="2:7" x14ac:dyDescent="0.2">
      <c r="B138" s="79"/>
      <c r="C138" s="80"/>
      <c r="E138" s="80"/>
      <c r="F138" s="83"/>
      <c r="G138" s="80"/>
    </row>
    <row r="139" spans="2:7" x14ac:dyDescent="0.2">
      <c r="B139" s="79"/>
      <c r="C139" s="80"/>
      <c r="E139" s="80"/>
      <c r="F139" s="83"/>
      <c r="G139" s="80"/>
    </row>
    <row r="140" spans="2:7" x14ac:dyDescent="0.2">
      <c r="B140" s="79"/>
      <c r="C140" s="80"/>
      <c r="E140" s="80"/>
      <c r="F140" s="83"/>
      <c r="G140" s="80"/>
    </row>
    <row r="141" spans="2:7" x14ac:dyDescent="0.2">
      <c r="B141" s="79"/>
      <c r="C141" s="80"/>
      <c r="E141" s="80"/>
      <c r="F141" s="83"/>
      <c r="G141" s="80"/>
    </row>
    <row r="142" spans="2:7" x14ac:dyDescent="0.2">
      <c r="B142" s="79"/>
      <c r="C142" s="80"/>
      <c r="E142" s="80"/>
      <c r="F142" s="83"/>
      <c r="G142" s="80"/>
    </row>
    <row r="143" spans="2:7" x14ac:dyDescent="0.2">
      <c r="B143" s="79"/>
      <c r="C143" s="80"/>
      <c r="E143" s="80"/>
      <c r="F143" s="83"/>
      <c r="G143" s="80"/>
    </row>
    <row r="144" spans="2:7" x14ac:dyDescent="0.2">
      <c r="B144" s="79"/>
      <c r="C144" s="80"/>
      <c r="E144" s="80"/>
      <c r="F144" s="83"/>
      <c r="G144" s="80"/>
    </row>
    <row r="145" spans="2:7" x14ac:dyDescent="0.2">
      <c r="B145" s="79"/>
      <c r="C145" s="80"/>
      <c r="E145" s="80"/>
      <c r="F145" s="83"/>
      <c r="G145" s="80"/>
    </row>
    <row r="146" spans="2:7" x14ac:dyDescent="0.2">
      <c r="B146" s="79"/>
      <c r="C146" s="80"/>
      <c r="E146" s="80"/>
      <c r="F146" s="83"/>
      <c r="G146" s="80"/>
    </row>
    <row r="147" spans="2:7" x14ac:dyDescent="0.2">
      <c r="B147" s="79"/>
      <c r="C147" s="80"/>
      <c r="E147" s="76"/>
      <c r="G147" s="76"/>
    </row>
    <row r="148" spans="2:7" x14ac:dyDescent="0.2">
      <c r="B148" s="79"/>
      <c r="C148" s="80"/>
      <c r="E148" s="76"/>
      <c r="G148" s="76"/>
    </row>
    <row r="149" spans="2:7" x14ac:dyDescent="0.2">
      <c r="B149" s="79"/>
      <c r="C149" s="80"/>
      <c r="E149" s="76"/>
      <c r="G149" s="76"/>
    </row>
    <row r="150" spans="2:7" x14ac:dyDescent="0.2">
      <c r="B150" s="79"/>
      <c r="C150" s="80"/>
      <c r="E150" s="76"/>
      <c r="G150" s="76"/>
    </row>
    <row r="151" spans="2:7" x14ac:dyDescent="0.2">
      <c r="B151" s="79"/>
      <c r="C151" s="80"/>
      <c r="E151" s="76"/>
      <c r="G151" s="76"/>
    </row>
    <row r="152" spans="2:7" x14ac:dyDescent="0.2">
      <c r="B152" s="79"/>
      <c r="C152" s="80"/>
      <c r="E152" s="76"/>
      <c r="G152" s="76"/>
    </row>
    <row r="153" spans="2:7" x14ac:dyDescent="0.2">
      <c r="B153" s="79"/>
      <c r="C153" s="80"/>
      <c r="E153" s="76"/>
      <c r="G153" s="76"/>
    </row>
    <row r="154" spans="2:7" x14ac:dyDescent="0.2">
      <c r="B154" s="79"/>
      <c r="C154" s="80"/>
      <c r="E154" s="76"/>
      <c r="G154" s="76"/>
    </row>
    <row r="155" spans="2:7" x14ac:dyDescent="0.2">
      <c r="B155" s="87"/>
      <c r="C155" s="88"/>
      <c r="E155" s="76"/>
      <c r="G155" s="76"/>
    </row>
    <row r="156" spans="2:7" x14ac:dyDescent="0.2">
      <c r="B156" s="87"/>
      <c r="C156" s="88"/>
      <c r="E156" s="76"/>
      <c r="G156" s="76"/>
    </row>
    <row r="157" spans="2:7" x14ac:dyDescent="0.2">
      <c r="B157" s="87"/>
      <c r="C157" s="88"/>
      <c r="E157" s="76"/>
      <c r="G157" s="76"/>
    </row>
    <row r="158" spans="2:7" x14ac:dyDescent="0.2">
      <c r="B158" s="87"/>
      <c r="C158" s="88"/>
      <c r="E158" s="76"/>
      <c r="G158" s="76"/>
    </row>
    <row r="159" spans="2:7" x14ac:dyDescent="0.2">
      <c r="B159" s="87"/>
      <c r="C159" s="88"/>
      <c r="E159" s="76"/>
      <c r="G159" s="76"/>
    </row>
    <row r="160" spans="2:7" x14ac:dyDescent="0.2">
      <c r="B160" s="89"/>
      <c r="C160" s="76"/>
      <c r="E160" s="76"/>
      <c r="G160" s="76"/>
    </row>
    <row r="161" spans="2:7" ht="15.75" x14ac:dyDescent="0.25">
      <c r="B161" s="89"/>
      <c r="C161" s="86"/>
      <c r="E161" s="76"/>
      <c r="G161" s="81"/>
    </row>
    <row r="162" spans="2:7" x14ac:dyDescent="0.2">
      <c r="B162" s="89"/>
      <c r="C162" s="76"/>
      <c r="E162" s="76"/>
      <c r="G162" s="76"/>
    </row>
    <row r="163" spans="2:7" x14ac:dyDescent="0.2">
      <c r="B163" s="89"/>
      <c r="C163" s="81"/>
      <c r="E163" s="76"/>
      <c r="G163" s="76"/>
    </row>
    <row r="164" spans="2:7" x14ac:dyDescent="0.2">
      <c r="B164" s="89"/>
      <c r="C164" s="76"/>
      <c r="E164" s="76"/>
      <c r="G164" s="76"/>
    </row>
    <row r="165" spans="2:7" x14ac:dyDescent="0.2">
      <c r="B165" s="89"/>
      <c r="C165" s="76"/>
      <c r="E165" s="76"/>
      <c r="G165" s="76"/>
    </row>
    <row r="166" spans="2:7" x14ac:dyDescent="0.2">
      <c r="B166" s="90"/>
      <c r="C166" s="81"/>
      <c r="E166" s="76"/>
      <c r="G166" s="76"/>
    </row>
    <row r="167" spans="2:7" x14ac:dyDescent="0.2">
      <c r="B167" s="89"/>
      <c r="C167" s="76"/>
      <c r="E167" s="76"/>
      <c r="G167" s="76"/>
    </row>
    <row r="168" spans="2:7" x14ac:dyDescent="0.2">
      <c r="B168" s="90"/>
      <c r="C168" s="81"/>
      <c r="E168" s="76"/>
      <c r="G168" s="76"/>
    </row>
    <row r="169" spans="2:7" x14ac:dyDescent="0.2">
      <c r="B169" s="90"/>
      <c r="C169" s="76"/>
      <c r="E169" s="76"/>
      <c r="G169" s="76"/>
    </row>
    <row r="170" spans="2:7" x14ac:dyDescent="0.2">
      <c r="B170" s="90"/>
      <c r="C170" s="76"/>
      <c r="E170" s="76"/>
      <c r="G170" s="76"/>
    </row>
    <row r="171" spans="2:7" x14ac:dyDescent="0.2">
      <c r="B171" s="90"/>
      <c r="C171" s="76"/>
      <c r="E171" s="76"/>
      <c r="G171" s="76"/>
    </row>
    <row r="172" spans="2:7" x14ac:dyDescent="0.2">
      <c r="B172" s="90"/>
      <c r="C172" s="76"/>
      <c r="E172" s="76"/>
      <c r="G172" s="76"/>
    </row>
    <row r="173" spans="2:7" x14ac:dyDescent="0.2">
      <c r="B173" s="90"/>
      <c r="C173" s="91"/>
      <c r="E173" s="76"/>
      <c r="G173" s="76"/>
    </row>
    <row r="174" spans="2:7" x14ac:dyDescent="0.2">
      <c r="B174" s="90"/>
      <c r="C174" s="91"/>
      <c r="E174" s="76"/>
      <c r="G174" s="76"/>
    </row>
    <row r="175" spans="2:7" x14ac:dyDescent="0.2">
      <c r="B175" s="90"/>
      <c r="C175" s="91"/>
      <c r="E175" s="76"/>
      <c r="G175" s="76"/>
    </row>
    <row r="176" spans="2:7" x14ac:dyDescent="0.2">
      <c r="B176" s="90"/>
      <c r="C176" s="91"/>
      <c r="E176" s="76"/>
      <c r="G176" s="76"/>
    </row>
    <row r="177" spans="2:7" x14ac:dyDescent="0.2">
      <c r="B177" s="90"/>
      <c r="C177" s="91"/>
      <c r="E177" s="76"/>
      <c r="G177" s="76"/>
    </row>
    <row r="178" spans="2:7" x14ac:dyDescent="0.2">
      <c r="B178" s="90"/>
      <c r="C178" s="76"/>
      <c r="E178" s="76"/>
      <c r="G178" s="76"/>
    </row>
    <row r="179" spans="2:7" x14ac:dyDescent="0.2">
      <c r="B179" s="90"/>
      <c r="C179" s="76"/>
      <c r="E179" s="76"/>
      <c r="G179" s="76"/>
    </row>
    <row r="180" spans="2:7" x14ac:dyDescent="0.2">
      <c r="B180" s="90"/>
      <c r="C180" s="91"/>
      <c r="E180" s="76"/>
      <c r="G180" s="76"/>
    </row>
    <row r="181" spans="2:7" x14ac:dyDescent="0.2">
      <c r="B181" s="90"/>
      <c r="C181" s="91"/>
      <c r="E181" s="76"/>
      <c r="G181" s="76"/>
    </row>
    <row r="182" spans="2:7" x14ac:dyDescent="0.2">
      <c r="B182" s="90"/>
      <c r="C182" s="91"/>
      <c r="E182" s="76"/>
      <c r="G182" s="76"/>
    </row>
    <row r="183" spans="2:7" x14ac:dyDescent="0.2">
      <c r="B183" s="90"/>
      <c r="C183" s="91"/>
      <c r="E183" s="76"/>
      <c r="G183" s="76"/>
    </row>
    <row r="184" spans="2:7" x14ac:dyDescent="0.2">
      <c r="B184" s="90"/>
      <c r="C184" s="91"/>
      <c r="E184" s="76"/>
      <c r="G184" s="76"/>
    </row>
    <row r="185" spans="2:7" x14ac:dyDescent="0.2">
      <c r="B185" s="90"/>
      <c r="C185" s="91"/>
      <c r="E185" s="76"/>
      <c r="G185" s="76"/>
    </row>
    <row r="186" spans="2:7" x14ac:dyDescent="0.2">
      <c r="B186" s="90"/>
      <c r="C186" s="91"/>
      <c r="E186" s="76"/>
      <c r="G186" s="76"/>
    </row>
    <row r="187" spans="2:7" x14ac:dyDescent="0.2">
      <c r="B187" s="90"/>
      <c r="C187" s="91"/>
      <c r="E187" s="76"/>
      <c r="G187" s="76"/>
    </row>
    <row r="188" spans="2:7" x14ac:dyDescent="0.2">
      <c r="B188" s="90"/>
      <c r="C188" s="91"/>
      <c r="E188" s="76"/>
      <c r="G188" s="76"/>
    </row>
    <row r="189" spans="2:7" x14ac:dyDescent="0.2">
      <c r="B189" s="90"/>
      <c r="C189" s="91"/>
      <c r="E189" s="76"/>
      <c r="G189" s="76"/>
    </row>
    <row r="190" spans="2:7" x14ac:dyDescent="0.2">
      <c r="B190" s="90"/>
      <c r="C190" s="91"/>
      <c r="E190" s="76"/>
      <c r="G190" s="76"/>
    </row>
    <row r="191" spans="2:7" x14ac:dyDescent="0.2">
      <c r="B191" s="89"/>
      <c r="C191" s="91"/>
      <c r="E191" s="76"/>
      <c r="G191" s="76"/>
    </row>
    <row r="192" spans="2:7" x14ac:dyDescent="0.2">
      <c r="B192" s="90"/>
      <c r="C192" s="91"/>
      <c r="E192" s="76"/>
      <c r="G192" s="76"/>
    </row>
    <row r="193" spans="2:7" x14ac:dyDescent="0.2">
      <c r="B193" s="90"/>
      <c r="C193" s="91"/>
      <c r="E193" s="76"/>
      <c r="G193" s="76"/>
    </row>
    <row r="194" spans="2:7" x14ac:dyDescent="0.2">
      <c r="B194" s="90"/>
      <c r="C194" s="91"/>
      <c r="E194" s="76"/>
      <c r="G194" s="76"/>
    </row>
    <row r="195" spans="2:7" x14ac:dyDescent="0.2">
      <c r="B195" s="90"/>
      <c r="C195" s="91"/>
      <c r="E195" s="76"/>
      <c r="G195" s="76"/>
    </row>
    <row r="196" spans="2:7" x14ac:dyDescent="0.2">
      <c r="B196" s="90"/>
      <c r="C196" s="91"/>
      <c r="E196" s="76"/>
      <c r="G196" s="76"/>
    </row>
    <row r="197" spans="2:7" x14ac:dyDescent="0.2">
      <c r="B197" s="90"/>
      <c r="C197" s="91"/>
      <c r="E197" s="76"/>
      <c r="G197" s="76"/>
    </row>
    <row r="198" spans="2:7" x14ac:dyDescent="0.2">
      <c r="B198" s="90"/>
      <c r="C198" s="91"/>
      <c r="E198" s="76"/>
      <c r="G198" s="76"/>
    </row>
    <row r="199" spans="2:7" x14ac:dyDescent="0.2">
      <c r="B199" s="90"/>
      <c r="C199" s="92"/>
      <c r="E199" s="76"/>
      <c r="G199" s="81"/>
    </row>
    <row r="200" spans="2:7" x14ac:dyDescent="0.2">
      <c r="B200" s="90"/>
      <c r="C200" s="91"/>
      <c r="E200" s="76"/>
      <c r="G200" s="76"/>
    </row>
    <row r="201" spans="2:7" x14ac:dyDescent="0.2">
      <c r="B201" s="90"/>
      <c r="C201" s="91"/>
      <c r="E201" s="76"/>
      <c r="G201" s="76"/>
    </row>
    <row r="202" spans="2:7" x14ac:dyDescent="0.2">
      <c r="B202" s="90"/>
      <c r="C202" s="91"/>
      <c r="E202" s="76"/>
      <c r="G202" s="76"/>
    </row>
    <row r="203" spans="2:7" x14ac:dyDescent="0.2">
      <c r="B203" s="90"/>
      <c r="C203" s="91"/>
      <c r="E203" s="76"/>
      <c r="G203" s="76"/>
    </row>
    <row r="204" spans="2:7" x14ac:dyDescent="0.2">
      <c r="B204" s="90"/>
      <c r="C204" s="91"/>
      <c r="E204" s="76"/>
      <c r="G204" s="76"/>
    </row>
    <row r="205" spans="2:7" x14ac:dyDescent="0.2">
      <c r="B205" s="90"/>
      <c r="C205" s="91"/>
      <c r="E205" s="76"/>
      <c r="G205" s="76"/>
    </row>
    <row r="206" spans="2:7" x14ac:dyDescent="0.2">
      <c r="B206" s="90"/>
      <c r="C206" s="91"/>
      <c r="E206" s="76"/>
      <c r="G206" s="76"/>
    </row>
    <row r="207" spans="2:7" x14ac:dyDescent="0.2">
      <c r="B207" s="90"/>
      <c r="C207" s="91"/>
      <c r="E207" s="76"/>
      <c r="G207" s="76"/>
    </row>
    <row r="208" spans="2:7" x14ac:dyDescent="0.2">
      <c r="B208" s="90"/>
      <c r="C208" s="91"/>
      <c r="E208" s="76"/>
      <c r="G208" s="76"/>
    </row>
    <row r="209" spans="2:7" x14ac:dyDescent="0.2">
      <c r="B209" s="90"/>
      <c r="C209" s="91"/>
      <c r="E209" s="76"/>
      <c r="G209" s="76"/>
    </row>
    <row r="210" spans="2:7" x14ac:dyDescent="0.2">
      <c r="B210" s="90"/>
      <c r="C210" s="91"/>
      <c r="E210" s="76"/>
      <c r="G210" s="76"/>
    </row>
    <row r="211" spans="2:7" x14ac:dyDescent="0.2">
      <c r="B211" s="90"/>
      <c r="C211" s="92"/>
      <c r="E211" s="76"/>
      <c r="G211" s="76"/>
    </row>
    <row r="212" spans="2:7" x14ac:dyDescent="0.2">
      <c r="B212" s="90"/>
      <c r="C212" s="91"/>
      <c r="E212" s="76"/>
      <c r="G212" s="76"/>
    </row>
    <row r="213" spans="2:7" ht="15" x14ac:dyDescent="0.2">
      <c r="B213" s="90"/>
      <c r="C213" s="93"/>
      <c r="E213" s="76"/>
      <c r="G213" s="76"/>
    </row>
    <row r="214" spans="2:7" x14ac:dyDescent="0.2">
      <c r="B214" s="90"/>
      <c r="C214" s="91"/>
      <c r="E214" s="76"/>
      <c r="G214" s="76"/>
    </row>
    <row r="215" spans="2:7" x14ac:dyDescent="0.2">
      <c r="B215" s="90"/>
      <c r="C215" s="91"/>
      <c r="E215" s="76"/>
      <c r="G215" s="76"/>
    </row>
    <row r="216" spans="2:7" ht="15" x14ac:dyDescent="0.2">
      <c r="B216" s="90"/>
      <c r="C216" s="93"/>
      <c r="E216" s="76"/>
      <c r="G216" s="76"/>
    </row>
    <row r="217" spans="2:7" x14ac:dyDescent="0.2">
      <c r="B217" s="90"/>
      <c r="C217" s="91"/>
      <c r="E217" s="76"/>
      <c r="G217" s="76"/>
    </row>
    <row r="218" spans="2:7" x14ac:dyDescent="0.2">
      <c r="B218" s="89"/>
      <c r="C218" s="80"/>
      <c r="E218" s="80"/>
      <c r="G218" s="80"/>
    </row>
    <row r="219" spans="2:7" x14ac:dyDescent="0.2">
      <c r="B219" s="89"/>
      <c r="C219" s="80"/>
      <c r="E219" s="80"/>
      <c r="G219" s="80"/>
    </row>
    <row r="220" spans="2:7" x14ac:dyDescent="0.2">
      <c r="B220" s="42"/>
      <c r="C220" s="80"/>
      <c r="E220" s="80"/>
      <c r="G220" s="80"/>
    </row>
    <row r="221" spans="2:7" x14ac:dyDescent="0.2">
      <c r="B221" s="42"/>
      <c r="C221" s="80"/>
      <c r="E221" s="80"/>
      <c r="G221" s="80"/>
    </row>
    <row r="222" spans="2:7" x14ac:dyDescent="0.2">
      <c r="B222" s="79"/>
      <c r="C222" s="80"/>
      <c r="E222" s="80"/>
      <c r="G222" s="80"/>
    </row>
    <row r="223" spans="2:7" x14ac:dyDescent="0.2">
      <c r="B223" s="79"/>
      <c r="C223" s="80"/>
      <c r="E223" s="80"/>
      <c r="G223" s="81"/>
    </row>
    <row r="224" spans="2:7" x14ac:dyDescent="0.2">
      <c r="B224" s="42"/>
      <c r="C224" s="80"/>
      <c r="E224" s="80"/>
      <c r="G224" s="80"/>
    </row>
    <row r="225" spans="2:7" x14ac:dyDescent="0.2">
      <c r="B225" s="89"/>
      <c r="C225" s="76"/>
      <c r="E225" s="80"/>
      <c r="G225" s="80"/>
    </row>
    <row r="226" spans="2:7" x14ac:dyDescent="0.2">
      <c r="B226" s="89"/>
      <c r="C226" s="76"/>
      <c r="E226" s="80"/>
      <c r="G226" s="80"/>
    </row>
    <row r="227" spans="2:7" x14ac:dyDescent="0.2">
      <c r="B227" s="42"/>
      <c r="C227" s="80"/>
      <c r="E227" s="80"/>
      <c r="G227" s="80"/>
    </row>
    <row r="228" spans="2:7" x14ac:dyDescent="0.2">
      <c r="B228" s="79"/>
      <c r="C228" s="80"/>
      <c r="E228" s="80"/>
      <c r="G228" s="80"/>
    </row>
    <row r="229" spans="2:7" x14ac:dyDescent="0.2">
      <c r="B229" s="42"/>
      <c r="C229" s="80"/>
      <c r="E229" s="80"/>
      <c r="G229" s="80"/>
    </row>
    <row r="230" spans="2:7" x14ac:dyDescent="0.2">
      <c r="B230" s="79"/>
      <c r="C230" s="80"/>
      <c r="E230" s="80"/>
      <c r="G230" s="80"/>
    </row>
    <row r="231" spans="2:7" x14ac:dyDescent="0.2">
      <c r="B231" s="42"/>
      <c r="C231" s="80"/>
      <c r="E231" s="80"/>
      <c r="G231" s="80"/>
    </row>
    <row r="232" spans="2:7" x14ac:dyDescent="0.2">
      <c r="B232" s="42"/>
      <c r="C232" s="80"/>
      <c r="E232" s="80"/>
      <c r="G232" s="80"/>
    </row>
    <row r="233" spans="2:7" x14ac:dyDescent="0.2">
      <c r="B233" s="42"/>
      <c r="C233" s="80"/>
      <c r="E233" s="80"/>
      <c r="G233" s="80"/>
    </row>
    <row r="234" spans="2:7" ht="15.75" x14ac:dyDescent="0.25">
      <c r="B234" s="42"/>
      <c r="C234" s="86"/>
      <c r="E234" s="80"/>
      <c r="G234" s="81"/>
    </row>
    <row r="235" spans="2:7" x14ac:dyDescent="0.2">
      <c r="B235" s="42"/>
      <c r="C235" s="80"/>
      <c r="E235" s="80"/>
      <c r="G235" s="80"/>
    </row>
    <row r="236" spans="2:7" x14ac:dyDescent="0.2">
      <c r="B236" s="42"/>
      <c r="C236" s="80"/>
      <c r="E236" s="80"/>
      <c r="G236" s="80"/>
    </row>
    <row r="237" spans="2:7" x14ac:dyDescent="0.2">
      <c r="B237" s="42"/>
      <c r="C237" s="80"/>
      <c r="E237" s="80"/>
      <c r="G237" s="80"/>
    </row>
    <row r="238" spans="2:7" x14ac:dyDescent="0.2">
      <c r="B238" s="42"/>
      <c r="C238" s="80"/>
      <c r="E238" s="80"/>
      <c r="G238" s="80"/>
    </row>
    <row r="239" spans="2:7" x14ac:dyDescent="0.2">
      <c r="B239" s="42"/>
      <c r="C239" s="80"/>
      <c r="E239" s="80"/>
      <c r="G239" s="80"/>
    </row>
    <row r="240" spans="2:7" x14ac:dyDescent="0.2">
      <c r="B240" s="42"/>
      <c r="C240" s="80"/>
      <c r="E240" s="80"/>
      <c r="G240" s="80"/>
    </row>
    <row r="241" spans="2:7" x14ac:dyDescent="0.2">
      <c r="B241" s="42"/>
      <c r="C241" s="80"/>
      <c r="E241" s="80"/>
      <c r="G241" s="80"/>
    </row>
    <row r="242" spans="2:7" x14ac:dyDescent="0.2">
      <c r="B242" s="42"/>
      <c r="C242" s="80"/>
      <c r="E242" s="80"/>
      <c r="G242" s="80"/>
    </row>
    <row r="243" spans="2:7" x14ac:dyDescent="0.2">
      <c r="B243" s="79"/>
      <c r="C243" s="80"/>
      <c r="E243" s="80"/>
      <c r="G243" s="80"/>
    </row>
    <row r="244" spans="2:7" x14ac:dyDescent="0.2">
      <c r="B244" s="42"/>
      <c r="C244" s="80"/>
      <c r="E244" s="80"/>
      <c r="G244" s="81"/>
    </row>
    <row r="245" spans="2:7" x14ac:dyDescent="0.2">
      <c r="B245" s="42"/>
      <c r="C245" s="80"/>
      <c r="E245" s="80"/>
      <c r="G245" s="80"/>
    </row>
    <row r="246" spans="2:7" x14ac:dyDescent="0.2">
      <c r="B246" s="42"/>
      <c r="C246" s="80"/>
      <c r="E246" s="80"/>
      <c r="G246" s="81"/>
    </row>
    <row r="247" spans="2:7" x14ac:dyDescent="0.2">
      <c r="B247" s="89"/>
      <c r="C247" s="76"/>
      <c r="E247" s="76"/>
      <c r="G247" s="76"/>
    </row>
    <row r="248" spans="2:7" x14ac:dyDescent="0.2">
      <c r="B248" s="89"/>
      <c r="C248" s="76"/>
      <c r="E248" s="76"/>
      <c r="G248" s="76"/>
    </row>
    <row r="249" spans="2:7" x14ac:dyDescent="0.2">
      <c r="B249" s="89"/>
      <c r="C249" s="76"/>
      <c r="E249" s="76"/>
      <c r="G249" s="76"/>
    </row>
    <row r="250" spans="2:7" x14ac:dyDescent="0.2">
      <c r="B250" s="89"/>
      <c r="C250" s="76"/>
      <c r="E250" s="76"/>
      <c r="G250" s="76"/>
    </row>
    <row r="251" spans="2:7" x14ac:dyDescent="0.2">
      <c r="B251" s="89"/>
      <c r="C251" s="76"/>
      <c r="E251" s="76"/>
      <c r="G251" s="76"/>
    </row>
    <row r="252" spans="2:7" x14ac:dyDescent="0.2">
      <c r="B252" s="89"/>
      <c r="C252" s="76"/>
      <c r="E252" s="76"/>
      <c r="G252" s="76"/>
    </row>
    <row r="253" spans="2:7" x14ac:dyDescent="0.2">
      <c r="B253" s="89"/>
      <c r="C253" s="76"/>
      <c r="E253" s="76"/>
      <c r="G253" s="76"/>
    </row>
    <row r="254" spans="2:7" x14ac:dyDescent="0.2">
      <c r="B254" s="89"/>
      <c r="C254" s="76"/>
      <c r="E254" s="76"/>
      <c r="G254" s="76"/>
    </row>
    <row r="255" spans="2:7" x14ac:dyDescent="0.2">
      <c r="B255" s="89"/>
      <c r="C255" s="76"/>
      <c r="E255" s="76"/>
      <c r="G255" s="76"/>
    </row>
    <row r="256" spans="2:7" x14ac:dyDescent="0.2">
      <c r="B256" s="89"/>
      <c r="C256" s="76"/>
      <c r="E256" s="76"/>
      <c r="G256" s="76"/>
    </row>
    <row r="257" spans="2:7" x14ac:dyDescent="0.2">
      <c r="B257" s="89"/>
      <c r="C257" s="76"/>
      <c r="E257" s="76"/>
      <c r="G257" s="76"/>
    </row>
    <row r="258" spans="2:7" x14ac:dyDescent="0.2">
      <c r="B258" s="89"/>
      <c r="C258" s="76"/>
      <c r="E258" s="76"/>
      <c r="G258" s="76"/>
    </row>
    <row r="259" spans="2:7" x14ac:dyDescent="0.2">
      <c r="B259" s="89"/>
      <c r="C259" s="76"/>
      <c r="E259" s="76"/>
      <c r="G259" s="76"/>
    </row>
    <row r="260" spans="2:7" x14ac:dyDescent="0.2">
      <c r="B260" s="89"/>
      <c r="C260" s="76"/>
      <c r="E260" s="76"/>
      <c r="G260" s="76"/>
    </row>
    <row r="261" spans="2:7" x14ac:dyDescent="0.2">
      <c r="B261" s="89"/>
      <c r="C261" s="76"/>
      <c r="E261" s="76"/>
      <c r="G261" s="76"/>
    </row>
    <row r="262" spans="2:7" x14ac:dyDescent="0.2">
      <c r="B262" s="89"/>
      <c r="C262" s="76"/>
      <c r="E262" s="76"/>
      <c r="G262" s="76"/>
    </row>
    <row r="263" spans="2:7" x14ac:dyDescent="0.2">
      <c r="B263" s="89"/>
      <c r="C263" s="76"/>
      <c r="E263" s="76"/>
      <c r="G263" s="76"/>
    </row>
    <row r="264" spans="2:7" x14ac:dyDescent="0.2">
      <c r="B264" s="89"/>
      <c r="C264" s="76"/>
      <c r="E264" s="76"/>
      <c r="G264" s="76"/>
    </row>
    <row r="265" spans="2:7" x14ac:dyDescent="0.2">
      <c r="B265" s="89"/>
      <c r="C265" s="76"/>
      <c r="E265" s="76"/>
      <c r="G265" s="76"/>
    </row>
    <row r="266" spans="2:7" x14ac:dyDescent="0.2">
      <c r="B266" s="89"/>
      <c r="C266" s="76"/>
      <c r="E266" s="76"/>
      <c r="G266" s="76"/>
    </row>
    <row r="267" spans="2:7" x14ac:dyDescent="0.2">
      <c r="B267" s="89"/>
      <c r="C267" s="76"/>
      <c r="E267" s="76"/>
      <c r="G267" s="76"/>
    </row>
    <row r="268" spans="2:7" x14ac:dyDescent="0.2">
      <c r="B268" s="89"/>
      <c r="C268" s="76"/>
      <c r="E268" s="76"/>
      <c r="G268" s="76"/>
    </row>
    <row r="269" spans="2:7" x14ac:dyDescent="0.2">
      <c r="B269" s="89"/>
      <c r="C269" s="76"/>
      <c r="E269" s="76"/>
      <c r="G269" s="76"/>
    </row>
    <row r="270" spans="2:7" x14ac:dyDescent="0.2">
      <c r="B270" s="89"/>
      <c r="C270" s="76"/>
      <c r="E270" s="76"/>
      <c r="G270" s="76"/>
    </row>
    <row r="271" spans="2:7" x14ac:dyDescent="0.2">
      <c r="B271" s="89"/>
      <c r="C271" s="76"/>
      <c r="E271" s="76"/>
      <c r="G271" s="76"/>
    </row>
    <row r="272" spans="2:7" x14ac:dyDescent="0.2">
      <c r="B272" s="89"/>
      <c r="C272" s="76"/>
      <c r="E272" s="76"/>
      <c r="G272" s="76"/>
    </row>
    <row r="273" spans="2:7" x14ac:dyDescent="0.2">
      <c r="B273" s="89"/>
      <c r="C273" s="76"/>
      <c r="E273" s="76"/>
      <c r="G273" s="76"/>
    </row>
    <row r="274" spans="2:7" x14ac:dyDescent="0.2">
      <c r="B274" s="89"/>
      <c r="C274" s="76"/>
      <c r="E274" s="76"/>
      <c r="G274" s="76"/>
    </row>
    <row r="275" spans="2:7" x14ac:dyDescent="0.2">
      <c r="B275" s="89"/>
      <c r="C275" s="76"/>
      <c r="E275" s="76"/>
      <c r="G275" s="76"/>
    </row>
    <row r="276" spans="2:7" x14ac:dyDescent="0.2">
      <c r="B276" s="89"/>
      <c r="C276" s="76"/>
      <c r="E276" s="76"/>
      <c r="G276" s="76"/>
    </row>
  </sheetData>
  <mergeCells count="3">
    <mergeCell ref="A1:H1"/>
    <mergeCell ref="A2:B2"/>
    <mergeCell ref="A3:H3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B46" zoomScaleNormal="100" workbookViewId="0">
      <selection activeCell="G73" sqref="G73"/>
    </sheetView>
  </sheetViews>
  <sheetFormatPr defaultRowHeight="12.75" x14ac:dyDescent="0.2"/>
  <cols>
    <col min="1" max="1" width="4.85546875" style="48" customWidth="1"/>
    <col min="2" max="2" width="48.85546875" style="48" customWidth="1"/>
    <col min="3" max="12" width="12.85546875" style="48" customWidth="1"/>
    <col min="13" max="16384" width="9.140625" style="48"/>
  </cols>
  <sheetData>
    <row r="1" spans="1:11" x14ac:dyDescent="0.2">
      <c r="A1" s="190" t="s">
        <v>581</v>
      </c>
      <c r="B1" s="190"/>
      <c r="C1" s="190"/>
      <c r="D1" s="190"/>
      <c r="E1" s="190"/>
      <c r="F1" s="190"/>
      <c r="G1" s="190"/>
    </row>
    <row r="3" spans="1:11" x14ac:dyDescent="0.2">
      <c r="A3" s="191" t="s">
        <v>380</v>
      </c>
      <c r="B3" s="191"/>
    </row>
    <row r="4" spans="1:11" x14ac:dyDescent="0.2">
      <c r="A4" s="192" t="s">
        <v>372</v>
      </c>
      <c r="B4" s="192"/>
      <c r="C4" s="192"/>
      <c r="D4" s="192"/>
      <c r="E4" s="192"/>
      <c r="F4" s="192"/>
      <c r="G4" s="192"/>
      <c r="H4" s="76"/>
      <c r="I4" s="76"/>
      <c r="J4" s="76"/>
      <c r="K4" s="76"/>
    </row>
    <row r="5" spans="1:11" x14ac:dyDescent="0.2">
      <c r="B5" s="94"/>
      <c r="E5" s="76"/>
      <c r="F5" s="76"/>
      <c r="G5" s="122" t="s">
        <v>525</v>
      </c>
      <c r="H5" s="76"/>
      <c r="I5" s="76"/>
      <c r="J5" s="76"/>
      <c r="K5" s="76"/>
    </row>
    <row r="6" spans="1:11" x14ac:dyDescent="0.2">
      <c r="A6" s="95" t="s">
        <v>96</v>
      </c>
      <c r="B6" s="96" t="s">
        <v>97</v>
      </c>
      <c r="C6" s="95" t="s">
        <v>98</v>
      </c>
      <c r="D6" s="95" t="s">
        <v>99</v>
      </c>
      <c r="E6" s="95" t="s">
        <v>144</v>
      </c>
      <c r="F6" s="97" t="s">
        <v>135</v>
      </c>
      <c r="G6" s="98" t="s">
        <v>136</v>
      </c>
      <c r="H6" s="76"/>
      <c r="I6" s="76"/>
      <c r="J6" s="76"/>
      <c r="K6" s="76"/>
    </row>
    <row r="7" spans="1:11" ht="48.75" customHeight="1" x14ac:dyDescent="0.2">
      <c r="A7" s="132" t="s">
        <v>396</v>
      </c>
      <c r="B7" s="55" t="s">
        <v>0</v>
      </c>
      <c r="C7" s="189" t="s">
        <v>431</v>
      </c>
      <c r="D7" s="189"/>
      <c r="E7" s="189"/>
      <c r="F7" s="55" t="s">
        <v>82</v>
      </c>
      <c r="G7" s="133" t="s">
        <v>451</v>
      </c>
      <c r="H7" s="108"/>
      <c r="I7" s="109"/>
      <c r="J7" s="76"/>
      <c r="K7" s="76"/>
    </row>
    <row r="8" spans="1:11" x14ac:dyDescent="0.2">
      <c r="A8" s="98"/>
      <c r="B8" s="96"/>
      <c r="C8" s="131" t="s">
        <v>163</v>
      </c>
      <c r="D8" s="131" t="s">
        <v>142</v>
      </c>
      <c r="E8" s="131" t="s">
        <v>432</v>
      </c>
      <c r="F8" s="96"/>
      <c r="G8" s="95"/>
      <c r="H8" s="76"/>
      <c r="I8" s="81"/>
      <c r="J8" s="76"/>
      <c r="K8" s="76"/>
    </row>
    <row r="9" spans="1:11" x14ac:dyDescent="0.2">
      <c r="A9" s="98">
        <v>1</v>
      </c>
      <c r="B9" s="14" t="s">
        <v>143</v>
      </c>
      <c r="C9" s="138"/>
      <c r="D9" s="139"/>
      <c r="E9" s="140"/>
      <c r="F9" s="139"/>
      <c r="G9" s="138"/>
      <c r="H9" s="76"/>
      <c r="I9" s="81"/>
      <c r="J9" s="76"/>
      <c r="K9" s="76"/>
    </row>
    <row r="10" spans="1:11" x14ac:dyDescent="0.2">
      <c r="A10" s="98">
        <v>2</v>
      </c>
      <c r="B10" s="14" t="s">
        <v>145</v>
      </c>
      <c r="C10" s="138"/>
      <c r="D10" s="139"/>
      <c r="E10" s="140"/>
      <c r="F10" s="139"/>
      <c r="G10" s="138"/>
      <c r="H10" s="76"/>
      <c r="I10" s="81"/>
      <c r="J10" s="76"/>
      <c r="K10" s="76"/>
    </row>
    <row r="11" spans="1:11" x14ac:dyDescent="0.2">
      <c r="A11" s="98">
        <v>3</v>
      </c>
      <c r="B11" s="95" t="s">
        <v>146</v>
      </c>
      <c r="C11" s="141">
        <v>35650144</v>
      </c>
      <c r="D11" s="139">
        <v>1729600</v>
      </c>
      <c r="E11" s="141"/>
      <c r="F11" s="141">
        <f>SUM(C11:E11)</f>
        <v>37379744</v>
      </c>
      <c r="G11" s="141"/>
      <c r="H11" s="76"/>
      <c r="I11" s="76"/>
      <c r="J11" s="76"/>
      <c r="K11" s="76"/>
    </row>
    <row r="12" spans="1:11" x14ac:dyDescent="0.2">
      <c r="A12" s="98">
        <v>4</v>
      </c>
      <c r="B12" s="98" t="s">
        <v>147</v>
      </c>
      <c r="C12" s="139">
        <v>4858965</v>
      </c>
      <c r="D12" s="139">
        <v>276320</v>
      </c>
      <c r="E12" s="141"/>
      <c r="F12" s="141">
        <f>SUM(C12:E12)</f>
        <v>5135285</v>
      </c>
      <c r="G12" s="139"/>
      <c r="H12" s="76"/>
      <c r="I12" s="80"/>
      <c r="J12" s="76"/>
      <c r="K12" s="76"/>
    </row>
    <row r="13" spans="1:11" x14ac:dyDescent="0.2">
      <c r="A13" s="98">
        <v>5</v>
      </c>
      <c r="B13" s="98" t="s">
        <v>148</v>
      </c>
      <c r="C13" s="139">
        <v>25580150</v>
      </c>
      <c r="D13" s="139">
        <v>0</v>
      </c>
      <c r="E13" s="141"/>
      <c r="F13" s="141">
        <f>SUM(C13:E13)</f>
        <v>25580150</v>
      </c>
      <c r="G13" s="142"/>
      <c r="H13" s="76"/>
      <c r="I13" s="100"/>
      <c r="J13" s="100"/>
      <c r="K13" s="100"/>
    </row>
    <row r="14" spans="1:11" x14ac:dyDescent="0.2">
      <c r="A14" s="98">
        <v>6</v>
      </c>
      <c r="B14" s="98" t="s">
        <v>149</v>
      </c>
      <c r="C14" s="139">
        <v>8638000</v>
      </c>
      <c r="D14" s="139">
        <v>0</v>
      </c>
      <c r="E14" s="141">
        <v>0</v>
      </c>
      <c r="F14" s="141">
        <f>SUM(C14:E14)</f>
        <v>8638000</v>
      </c>
      <c r="G14" s="139"/>
      <c r="H14" s="91"/>
      <c r="I14" s="80"/>
      <c r="J14" s="76"/>
      <c r="K14" s="76"/>
    </row>
    <row r="15" spans="1:11" x14ac:dyDescent="0.2">
      <c r="A15" s="98">
        <v>7</v>
      </c>
      <c r="B15" s="98" t="s">
        <v>150</v>
      </c>
      <c r="C15" s="139">
        <v>51597853</v>
      </c>
      <c r="D15" s="139">
        <v>1080000</v>
      </c>
      <c r="E15" s="141">
        <v>0</v>
      </c>
      <c r="F15" s="141">
        <f>SUM(C15:E15)</f>
        <v>52677853</v>
      </c>
      <c r="G15" s="139"/>
      <c r="H15" s="100"/>
      <c r="I15" s="100"/>
      <c r="J15" s="76"/>
      <c r="K15" s="76"/>
    </row>
    <row r="16" spans="1:11" x14ac:dyDescent="0.2">
      <c r="A16" s="98">
        <v>8</v>
      </c>
      <c r="B16" s="96" t="s">
        <v>82</v>
      </c>
      <c r="C16" s="138">
        <f>SUM(C11:C15)</f>
        <v>126325112</v>
      </c>
      <c r="D16" s="138">
        <f>SUM(D11:D15)</f>
        <v>3085920</v>
      </c>
      <c r="E16" s="138">
        <f>SUM(E11:E15)</f>
        <v>0</v>
      </c>
      <c r="F16" s="138">
        <f>SUM(F11:F15)</f>
        <v>129411032</v>
      </c>
      <c r="G16" s="138">
        <f>SUM(G11:G15)</f>
        <v>0</v>
      </c>
      <c r="H16" s="76"/>
      <c r="I16" s="80"/>
      <c r="J16" s="76"/>
      <c r="K16" s="76"/>
    </row>
    <row r="17" spans="1:11" x14ac:dyDescent="0.2">
      <c r="A17" s="98"/>
      <c r="B17" s="98"/>
      <c r="C17" s="135"/>
      <c r="D17" s="135"/>
      <c r="E17" s="137"/>
      <c r="F17" s="137"/>
      <c r="G17" s="135"/>
      <c r="H17" s="76"/>
      <c r="I17" s="80"/>
      <c r="J17" s="76"/>
      <c r="K17" s="76"/>
    </row>
    <row r="18" spans="1:11" x14ac:dyDescent="0.2">
      <c r="A18" s="99">
        <v>9</v>
      </c>
      <c r="B18" s="96" t="s">
        <v>151</v>
      </c>
      <c r="C18" s="135"/>
      <c r="D18" s="135"/>
      <c r="E18" s="134"/>
      <c r="F18" s="137"/>
      <c r="G18" s="135"/>
      <c r="H18" s="76"/>
      <c r="I18" s="81"/>
      <c r="J18" s="76"/>
      <c r="K18" s="76"/>
    </row>
    <row r="19" spans="1:11" x14ac:dyDescent="0.2">
      <c r="A19" s="99">
        <v>10</v>
      </c>
      <c r="B19" s="96" t="s">
        <v>145</v>
      </c>
      <c r="C19" s="135"/>
      <c r="D19" s="135"/>
      <c r="E19" s="134"/>
      <c r="F19" s="137"/>
      <c r="G19" s="135"/>
      <c r="H19" s="76"/>
      <c r="I19" s="81"/>
      <c r="J19" s="76"/>
      <c r="K19" s="76"/>
    </row>
    <row r="20" spans="1:11" x14ac:dyDescent="0.2">
      <c r="A20" s="98">
        <v>11</v>
      </c>
      <c r="B20" s="98" t="s">
        <v>433</v>
      </c>
      <c r="C20" s="135">
        <v>1107440</v>
      </c>
      <c r="D20" s="135"/>
      <c r="E20" s="137"/>
      <c r="F20" s="137">
        <f>SUM(C20:E20)</f>
        <v>1107440</v>
      </c>
      <c r="G20" s="135"/>
      <c r="H20" s="76"/>
      <c r="I20" s="80"/>
      <c r="J20" s="76"/>
      <c r="K20" s="76"/>
    </row>
    <row r="21" spans="1:11" x14ac:dyDescent="0.2">
      <c r="A21" s="98">
        <v>12</v>
      </c>
      <c r="B21" s="98" t="s">
        <v>152</v>
      </c>
      <c r="C21" s="135">
        <v>218137536</v>
      </c>
      <c r="D21" s="135"/>
      <c r="E21" s="137">
        <v>0</v>
      </c>
      <c r="F21" s="137">
        <f>SUM(C21:E21)</f>
        <v>218137536</v>
      </c>
      <c r="G21" s="135"/>
      <c r="H21" s="76"/>
      <c r="I21" s="80"/>
      <c r="J21" s="76"/>
      <c r="K21" s="76"/>
    </row>
    <row r="22" spans="1:11" x14ac:dyDescent="0.2">
      <c r="A22" s="98">
        <v>13</v>
      </c>
      <c r="B22" s="98" t="s">
        <v>153</v>
      </c>
      <c r="C22" s="137"/>
      <c r="D22" s="137"/>
      <c r="E22" s="137"/>
      <c r="F22" s="137"/>
      <c r="G22" s="137"/>
      <c r="H22" s="76"/>
      <c r="I22" s="80"/>
      <c r="J22" s="76"/>
      <c r="K22" s="76"/>
    </row>
    <row r="23" spans="1:11" x14ac:dyDescent="0.2">
      <c r="A23" s="98">
        <v>14</v>
      </c>
      <c r="B23" s="98" t="s">
        <v>154</v>
      </c>
      <c r="C23" s="137"/>
      <c r="D23" s="137"/>
      <c r="E23" s="137"/>
      <c r="F23" s="137"/>
      <c r="G23" s="137"/>
      <c r="H23" s="76"/>
      <c r="I23" s="80"/>
      <c r="J23" s="76"/>
      <c r="K23" s="76"/>
    </row>
    <row r="24" spans="1:11" x14ac:dyDescent="0.2">
      <c r="A24" s="98">
        <v>15</v>
      </c>
      <c r="B24" s="98" t="s">
        <v>155</v>
      </c>
      <c r="C24" s="137"/>
      <c r="D24" s="137"/>
      <c r="E24" s="137"/>
      <c r="F24" s="137"/>
      <c r="G24" s="137"/>
      <c r="H24" s="76"/>
      <c r="I24" s="80"/>
      <c r="J24" s="76"/>
      <c r="K24" s="76"/>
    </row>
    <row r="25" spans="1:11" x14ac:dyDescent="0.2">
      <c r="A25" s="98">
        <v>16</v>
      </c>
      <c r="B25" s="96" t="s">
        <v>82</v>
      </c>
      <c r="C25" s="134">
        <f>SUM(C20:C24)</f>
        <v>219244976</v>
      </c>
      <c r="D25" s="134">
        <f>SUM(D20:D24)</f>
        <v>0</v>
      </c>
      <c r="E25" s="134">
        <f>SUM(E20:E24)</f>
        <v>0</v>
      </c>
      <c r="F25" s="134">
        <f>SUM(F20:F24)</f>
        <v>219244976</v>
      </c>
      <c r="G25" s="134">
        <f>SUM(G20:G24)</f>
        <v>0</v>
      </c>
      <c r="H25" s="76"/>
      <c r="I25" s="80"/>
      <c r="J25" s="76"/>
      <c r="K25" s="76"/>
    </row>
    <row r="26" spans="1:11" x14ac:dyDescent="0.2">
      <c r="A26" s="98"/>
      <c r="B26" s="95"/>
      <c r="C26" s="137"/>
      <c r="D26" s="137"/>
      <c r="E26" s="134"/>
      <c r="F26" s="137"/>
      <c r="G26" s="137"/>
      <c r="H26" s="76"/>
      <c r="I26" s="76"/>
      <c r="J26" s="76"/>
      <c r="K26" s="76"/>
    </row>
    <row r="27" spans="1:11" x14ac:dyDescent="0.2">
      <c r="A27" s="101">
        <v>17</v>
      </c>
      <c r="B27" s="96" t="s">
        <v>156</v>
      </c>
      <c r="C27" s="137"/>
      <c r="D27" s="137"/>
      <c r="E27" s="134"/>
      <c r="F27" s="137"/>
      <c r="G27" s="137"/>
      <c r="H27" s="76"/>
      <c r="I27" s="81"/>
      <c r="J27" s="76"/>
      <c r="K27" s="76"/>
    </row>
    <row r="28" spans="1:11" x14ac:dyDescent="0.2">
      <c r="A28" s="102">
        <v>18</v>
      </c>
      <c r="B28" s="102" t="s">
        <v>114</v>
      </c>
      <c r="C28" s="143">
        <v>20179507</v>
      </c>
      <c r="D28" s="137">
        <v>0</v>
      </c>
      <c r="E28" s="134">
        <v>0</v>
      </c>
      <c r="F28" s="137">
        <f>SUM(C28:E28)</f>
        <v>20179507</v>
      </c>
      <c r="G28" s="134"/>
      <c r="H28" s="76"/>
      <c r="I28" s="80"/>
      <c r="J28" s="76"/>
      <c r="K28" s="76"/>
    </row>
    <row r="29" spans="1:11" x14ac:dyDescent="0.2">
      <c r="A29" s="98">
        <v>19</v>
      </c>
      <c r="B29" s="97" t="s">
        <v>115</v>
      </c>
      <c r="C29" s="137"/>
      <c r="D29" s="137"/>
      <c r="E29" s="134"/>
      <c r="F29" s="137"/>
      <c r="G29" s="137"/>
      <c r="H29" s="76"/>
      <c r="I29" s="91"/>
      <c r="J29" s="76"/>
      <c r="K29" s="76"/>
    </row>
    <row r="30" spans="1:11" x14ac:dyDescent="0.2">
      <c r="A30" s="98">
        <v>20</v>
      </c>
      <c r="B30" s="97" t="s">
        <v>116</v>
      </c>
      <c r="C30" s="137">
        <v>0</v>
      </c>
      <c r="D30" s="137">
        <v>0</v>
      </c>
      <c r="E30" s="134">
        <v>0</v>
      </c>
      <c r="F30" s="137">
        <f>SUM(C30:E30)</f>
        <v>0</v>
      </c>
      <c r="G30" s="137"/>
      <c r="H30" s="76"/>
      <c r="I30" s="91"/>
      <c r="J30" s="76"/>
      <c r="K30" s="76"/>
    </row>
    <row r="31" spans="1:11" x14ac:dyDescent="0.2">
      <c r="A31" s="98">
        <v>21</v>
      </c>
      <c r="B31" s="97" t="s">
        <v>117</v>
      </c>
      <c r="C31" s="137"/>
      <c r="D31" s="137"/>
      <c r="E31" s="134"/>
      <c r="F31" s="137"/>
      <c r="G31" s="137"/>
      <c r="H31" s="76"/>
      <c r="I31" s="91"/>
      <c r="J31" s="76"/>
      <c r="K31" s="76"/>
    </row>
    <row r="32" spans="1:11" x14ac:dyDescent="0.2">
      <c r="A32" s="98">
        <v>22</v>
      </c>
      <c r="B32" s="103" t="s">
        <v>82</v>
      </c>
      <c r="C32" s="134">
        <f>SUM(C28:C31)</f>
        <v>20179507</v>
      </c>
      <c r="D32" s="134">
        <f>SUM(D28:D31)</f>
        <v>0</v>
      </c>
      <c r="E32" s="134">
        <f>SUM(E28:E31)</f>
        <v>0</v>
      </c>
      <c r="F32" s="134">
        <f>SUM(F28:F31)</f>
        <v>20179507</v>
      </c>
      <c r="G32" s="134">
        <f>SUM(G28:G31)</f>
        <v>0</v>
      </c>
      <c r="H32" s="76"/>
      <c r="I32" s="91"/>
      <c r="J32" s="76"/>
      <c r="K32" s="76"/>
    </row>
    <row r="33" spans="1:13" x14ac:dyDescent="0.2">
      <c r="A33" s="98">
        <v>23</v>
      </c>
      <c r="B33" s="103" t="s">
        <v>434</v>
      </c>
      <c r="C33" s="134">
        <f>SUM(C16,C25,C32)</f>
        <v>365749595</v>
      </c>
      <c r="D33" s="134">
        <f>SUM(D16,D25,D32)</f>
        <v>3085920</v>
      </c>
      <c r="E33" s="134">
        <f>SUM(E16,E25,E32)</f>
        <v>0</v>
      </c>
      <c r="F33" s="134">
        <f>SUM(F16,F25,F32)</f>
        <v>368835515</v>
      </c>
      <c r="G33" s="134">
        <f>SUM(G16,G25,G32)</f>
        <v>0</v>
      </c>
      <c r="H33" s="81"/>
      <c r="I33" s="92"/>
      <c r="J33" s="81"/>
      <c r="K33" s="76"/>
    </row>
    <row r="34" spans="1:13" x14ac:dyDescent="0.2">
      <c r="A34" s="98"/>
      <c r="B34" s="97"/>
      <c r="C34" s="137"/>
      <c r="D34" s="137"/>
      <c r="E34" s="134"/>
      <c r="F34" s="137"/>
      <c r="G34" s="137"/>
      <c r="H34" s="76"/>
      <c r="I34" s="91"/>
      <c r="J34" s="76"/>
      <c r="K34" s="76"/>
    </row>
    <row r="35" spans="1:13" x14ac:dyDescent="0.2">
      <c r="A35" s="99">
        <v>24</v>
      </c>
      <c r="B35" s="96" t="s">
        <v>435</v>
      </c>
      <c r="C35" s="137"/>
      <c r="D35" s="134"/>
      <c r="E35" s="134"/>
      <c r="F35" s="137"/>
      <c r="G35" s="137"/>
      <c r="H35" s="76"/>
      <c r="I35" s="92"/>
      <c r="J35" s="76"/>
      <c r="K35" s="76"/>
    </row>
    <row r="36" spans="1:13" x14ac:dyDescent="0.2">
      <c r="A36" s="98">
        <v>25</v>
      </c>
      <c r="B36" s="97" t="s">
        <v>373</v>
      </c>
      <c r="C36" s="137"/>
      <c r="D36" s="137"/>
      <c r="E36" s="134"/>
      <c r="F36" s="137">
        <f>SUM(C36:E36)</f>
        <v>0</v>
      </c>
      <c r="G36" s="137"/>
      <c r="H36" s="76"/>
      <c r="I36" s="91"/>
      <c r="J36" s="76"/>
      <c r="K36" s="76"/>
    </row>
    <row r="37" spans="1:13" x14ac:dyDescent="0.2">
      <c r="A37" s="95"/>
      <c r="B37" s="96"/>
      <c r="C37" s="137"/>
      <c r="D37" s="137"/>
      <c r="E37" s="137"/>
      <c r="F37" s="137"/>
      <c r="G37" s="137"/>
      <c r="H37" s="76"/>
      <c r="I37" s="81"/>
      <c r="J37" s="76"/>
      <c r="K37" s="76"/>
    </row>
    <row r="38" spans="1:13" x14ac:dyDescent="0.2">
      <c r="A38" s="170">
        <v>26</v>
      </c>
      <c r="B38" s="98" t="s">
        <v>548</v>
      </c>
      <c r="C38" s="135">
        <v>2681284</v>
      </c>
      <c r="D38" s="137"/>
      <c r="E38" s="136"/>
      <c r="F38" s="137">
        <f>SUM(C38:E38)</f>
        <v>2681284</v>
      </c>
      <c r="G38" s="134"/>
      <c r="H38" s="76"/>
      <c r="I38" s="80"/>
      <c r="J38" s="76"/>
      <c r="K38" s="76"/>
    </row>
    <row r="39" spans="1:13" ht="15" x14ac:dyDescent="0.25">
      <c r="A39" s="144">
        <v>27</v>
      </c>
      <c r="B39" s="144" t="s">
        <v>434</v>
      </c>
      <c r="C39" s="145">
        <f>SUM(C33,C36,C38)</f>
        <v>368430879</v>
      </c>
      <c r="D39" s="145">
        <f>SUM(D33,D36,D38)</f>
        <v>3085920</v>
      </c>
      <c r="E39" s="145">
        <f>SUM(E33,E36,E38)</f>
        <v>0</v>
      </c>
      <c r="F39" s="145">
        <f>SUM(F33,F36,F38)</f>
        <v>371516799</v>
      </c>
      <c r="G39" s="145">
        <f>SUM(G33,G36)</f>
        <v>0</v>
      </c>
      <c r="H39" s="76"/>
      <c r="I39" s="76"/>
      <c r="J39" s="76"/>
      <c r="K39" s="76"/>
    </row>
    <row r="41" spans="1:13" x14ac:dyDescent="0.2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80"/>
    </row>
    <row r="42" spans="1:13" x14ac:dyDescent="0.2">
      <c r="A42" s="76"/>
      <c r="B42" s="193" t="s">
        <v>582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</row>
    <row r="43" spans="1:13" x14ac:dyDescent="0.2">
      <c r="A43" s="95">
        <v>28</v>
      </c>
      <c r="B43" s="107" t="s">
        <v>374</v>
      </c>
      <c r="C43" s="171" t="s">
        <v>78</v>
      </c>
      <c r="D43" s="171" t="s">
        <v>449</v>
      </c>
      <c r="E43" s="171" t="s">
        <v>79</v>
      </c>
      <c r="F43" s="171" t="s">
        <v>80</v>
      </c>
      <c r="G43" s="171" t="s">
        <v>81</v>
      </c>
      <c r="H43" s="171" t="s">
        <v>118</v>
      </c>
      <c r="I43" s="171" t="s">
        <v>15</v>
      </c>
      <c r="J43" s="172" t="s">
        <v>552</v>
      </c>
      <c r="K43" s="171" t="s">
        <v>77</v>
      </c>
      <c r="L43" s="171" t="s">
        <v>82</v>
      </c>
      <c r="M43" s="173" t="s">
        <v>377</v>
      </c>
    </row>
    <row r="44" spans="1:13" x14ac:dyDescent="0.2">
      <c r="A44" s="95">
        <v>29</v>
      </c>
      <c r="B44" s="96" t="s">
        <v>119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</row>
    <row r="45" spans="1:13" x14ac:dyDescent="0.2">
      <c r="A45" s="95">
        <v>30</v>
      </c>
      <c r="B45" s="95" t="s">
        <v>551</v>
      </c>
      <c r="C45" s="137"/>
      <c r="D45" s="137"/>
      <c r="E45" s="137"/>
      <c r="F45" s="137"/>
      <c r="G45" s="137"/>
      <c r="H45" s="137"/>
      <c r="I45" s="137"/>
      <c r="J45" s="137">
        <v>2681284</v>
      </c>
      <c r="K45" s="137"/>
      <c r="L45" s="137">
        <f t="shared" ref="L45:L64" si="0">SUM(C45:K45)</f>
        <v>2681284</v>
      </c>
      <c r="M45" s="146"/>
    </row>
    <row r="46" spans="1:13" x14ac:dyDescent="0.2">
      <c r="A46" s="95">
        <v>31</v>
      </c>
      <c r="B46" s="148" t="s">
        <v>437</v>
      </c>
      <c r="C46" s="137"/>
      <c r="D46" s="137"/>
      <c r="E46" s="137"/>
      <c r="F46" s="137"/>
      <c r="G46" s="137">
        <v>1049000</v>
      </c>
      <c r="H46" s="137"/>
      <c r="I46" s="137"/>
      <c r="J46" s="137"/>
      <c r="K46" s="137"/>
      <c r="L46" s="137">
        <f t="shared" si="0"/>
        <v>1049000</v>
      </c>
      <c r="M46" s="137"/>
    </row>
    <row r="47" spans="1:13" x14ac:dyDescent="0.2">
      <c r="A47" s="95">
        <v>32</v>
      </c>
      <c r="B47" s="148" t="s">
        <v>438</v>
      </c>
      <c r="C47" s="137"/>
      <c r="D47" s="137"/>
      <c r="E47" s="137">
        <v>2816000</v>
      </c>
      <c r="F47" s="137"/>
      <c r="G47" s="137"/>
      <c r="H47" s="137"/>
      <c r="I47" s="137"/>
      <c r="J47" s="137"/>
      <c r="K47" s="137"/>
      <c r="L47" s="137">
        <f t="shared" si="0"/>
        <v>2816000</v>
      </c>
      <c r="M47" s="137"/>
    </row>
    <row r="48" spans="1:13" x14ac:dyDescent="0.2">
      <c r="A48" s="95">
        <v>33</v>
      </c>
      <c r="B48" s="148" t="s">
        <v>439</v>
      </c>
      <c r="C48" s="137">
        <v>9714310</v>
      </c>
      <c r="D48" s="137">
        <v>1851684</v>
      </c>
      <c r="E48" s="137">
        <v>12508430</v>
      </c>
      <c r="F48" s="137"/>
      <c r="G48" s="137">
        <v>1731536</v>
      </c>
      <c r="H48" s="137">
        <v>254000</v>
      </c>
      <c r="I48" s="137">
        <v>218137536</v>
      </c>
      <c r="J48" s="137"/>
      <c r="K48" s="137">
        <v>20179507</v>
      </c>
      <c r="L48" s="137">
        <f t="shared" si="0"/>
        <v>264377003</v>
      </c>
      <c r="M48" s="146">
        <v>2</v>
      </c>
    </row>
    <row r="49" spans="1:13" x14ac:dyDescent="0.2">
      <c r="A49" s="95">
        <v>34</v>
      </c>
      <c r="B49" s="148" t="s">
        <v>440</v>
      </c>
      <c r="C49" s="137"/>
      <c r="D49" s="137"/>
      <c r="E49" s="137"/>
      <c r="F49" s="137"/>
      <c r="G49" s="137">
        <v>49321234</v>
      </c>
      <c r="H49" s="137"/>
      <c r="I49" s="137"/>
      <c r="J49" s="137"/>
      <c r="K49" s="137"/>
      <c r="L49" s="137">
        <f t="shared" si="0"/>
        <v>49321234</v>
      </c>
      <c r="M49" s="137"/>
    </row>
    <row r="50" spans="1:13" x14ac:dyDescent="0.2">
      <c r="A50" s="95">
        <v>35</v>
      </c>
      <c r="B50" s="148" t="s">
        <v>441</v>
      </c>
      <c r="C50" s="137"/>
      <c r="D50" s="137"/>
      <c r="E50" s="137"/>
      <c r="F50" s="137"/>
      <c r="G50" s="137">
        <v>576083</v>
      </c>
      <c r="H50" s="137"/>
      <c r="I50" s="137"/>
      <c r="J50" s="137"/>
      <c r="K50" s="137"/>
      <c r="L50" s="137">
        <f t="shared" si="0"/>
        <v>576083</v>
      </c>
      <c r="M50" s="137"/>
    </row>
    <row r="51" spans="1:13" x14ac:dyDescent="0.2">
      <c r="A51" s="95">
        <v>36</v>
      </c>
      <c r="B51" s="148" t="s">
        <v>442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>
        <f t="shared" si="0"/>
        <v>0</v>
      </c>
      <c r="M51" s="137"/>
    </row>
    <row r="52" spans="1:13" x14ac:dyDescent="0.2">
      <c r="A52" s="95">
        <v>37</v>
      </c>
      <c r="B52" s="148" t="s">
        <v>443</v>
      </c>
      <c r="C52" s="137">
        <v>2658200</v>
      </c>
      <c r="D52" s="137">
        <v>599859</v>
      </c>
      <c r="E52" s="137">
        <v>717700</v>
      </c>
      <c r="F52" s="137"/>
      <c r="G52" s="137"/>
      <c r="H52" s="137">
        <v>127000</v>
      </c>
      <c r="I52" s="137"/>
      <c r="J52" s="137"/>
      <c r="K52" s="137"/>
      <c r="L52" s="137">
        <f t="shared" si="0"/>
        <v>4102759</v>
      </c>
      <c r="M52" s="137">
        <v>1</v>
      </c>
    </row>
    <row r="53" spans="1:13" x14ac:dyDescent="0.2">
      <c r="A53" s="95">
        <v>38</v>
      </c>
      <c r="B53" s="148" t="s">
        <v>532</v>
      </c>
      <c r="C53" s="137"/>
      <c r="D53" s="137"/>
      <c r="E53" s="137"/>
      <c r="F53" s="137">
        <v>8638000</v>
      </c>
      <c r="G53" s="137"/>
      <c r="H53" s="137"/>
      <c r="I53" s="137"/>
      <c r="J53" s="137"/>
      <c r="K53" s="137"/>
      <c r="L53" s="137">
        <f t="shared" si="0"/>
        <v>8638000</v>
      </c>
      <c r="M53" s="137"/>
    </row>
    <row r="54" spans="1:13" x14ac:dyDescent="0.2">
      <c r="A54" s="95">
        <v>39</v>
      </c>
      <c r="B54" s="148" t="s">
        <v>549</v>
      </c>
      <c r="C54" s="137"/>
      <c r="D54" s="137"/>
      <c r="E54" s="137">
        <v>870390</v>
      </c>
      <c r="F54" s="137"/>
      <c r="G54" s="137"/>
      <c r="H54" s="137"/>
      <c r="I54" s="137"/>
      <c r="J54" s="137"/>
      <c r="K54" s="137"/>
      <c r="L54" s="137">
        <f t="shared" si="0"/>
        <v>870390</v>
      </c>
      <c r="M54" s="137"/>
    </row>
    <row r="55" spans="1:13" x14ac:dyDescent="0.2">
      <c r="A55" s="95">
        <v>40</v>
      </c>
      <c r="B55" s="148" t="s">
        <v>444</v>
      </c>
      <c r="C55" s="137"/>
      <c r="D55" s="137"/>
      <c r="E55" s="137"/>
      <c r="F55" s="137">
        <v>0</v>
      </c>
      <c r="G55" s="137"/>
      <c r="H55" s="137"/>
      <c r="I55" s="137"/>
      <c r="J55" s="137"/>
      <c r="K55" s="137"/>
      <c r="L55" s="137">
        <f t="shared" si="0"/>
        <v>0</v>
      </c>
      <c r="M55" s="137"/>
    </row>
    <row r="56" spans="1:13" x14ac:dyDescent="0.2">
      <c r="A56" s="95">
        <v>41</v>
      </c>
      <c r="B56" s="148" t="s">
        <v>445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>
        <f t="shared" si="0"/>
        <v>0</v>
      </c>
      <c r="M56" s="137"/>
    </row>
    <row r="57" spans="1:13" x14ac:dyDescent="0.2">
      <c r="A57" s="95">
        <v>42</v>
      </c>
      <c r="B57" s="148" t="s">
        <v>550</v>
      </c>
      <c r="C57" s="137"/>
      <c r="D57" s="137"/>
      <c r="E57" s="137"/>
      <c r="F57" s="137"/>
      <c r="G57" s="137">
        <v>0</v>
      </c>
      <c r="H57" s="137"/>
      <c r="I57" s="137"/>
      <c r="J57" s="137"/>
      <c r="K57" s="137"/>
      <c r="L57" s="137">
        <f t="shared" si="0"/>
        <v>0</v>
      </c>
      <c r="M57" s="137"/>
    </row>
    <row r="58" spans="1:13" x14ac:dyDescent="0.2">
      <c r="A58" s="95">
        <v>43</v>
      </c>
      <c r="B58" s="148" t="s">
        <v>446</v>
      </c>
      <c r="C58" s="137"/>
      <c r="D58" s="137"/>
      <c r="E58" s="137"/>
      <c r="F58" s="137"/>
      <c r="G58" s="137"/>
      <c r="H58" s="137"/>
      <c r="I58" s="137"/>
      <c r="J58" s="137"/>
      <c r="K58" s="137"/>
      <c r="L58" s="137">
        <f t="shared" si="0"/>
        <v>0</v>
      </c>
      <c r="M58" s="137"/>
    </row>
    <row r="59" spans="1:13" x14ac:dyDescent="0.2">
      <c r="A59" s="95">
        <v>44</v>
      </c>
      <c r="B59" s="148" t="s">
        <v>533</v>
      </c>
      <c r="C59" s="137">
        <v>22762234</v>
      </c>
      <c r="D59" s="137">
        <v>2245265</v>
      </c>
      <c r="E59" s="137">
        <v>6522790</v>
      </c>
      <c r="F59" s="137"/>
      <c r="G59" s="137"/>
      <c r="H59" s="137">
        <v>726440</v>
      </c>
      <c r="I59" s="137"/>
      <c r="J59" s="137"/>
      <c r="K59" s="137"/>
      <c r="L59" s="137">
        <f t="shared" si="0"/>
        <v>32256729</v>
      </c>
      <c r="M59" s="137"/>
    </row>
    <row r="60" spans="1:13" x14ac:dyDescent="0.2">
      <c r="A60" s="95">
        <v>45</v>
      </c>
      <c r="B60" s="148" t="s">
        <v>534</v>
      </c>
      <c r="C60" s="137"/>
      <c r="D60" s="137"/>
      <c r="E60" s="137"/>
      <c r="F60" s="137"/>
      <c r="G60" s="137"/>
      <c r="H60" s="137"/>
      <c r="I60" s="137"/>
      <c r="J60" s="137"/>
      <c r="K60" s="137"/>
      <c r="L60" s="137">
        <f t="shared" si="0"/>
        <v>0</v>
      </c>
      <c r="M60" s="137"/>
    </row>
    <row r="61" spans="1:13" x14ac:dyDescent="0.2">
      <c r="A61" s="95">
        <v>46</v>
      </c>
      <c r="B61" s="148" t="s">
        <v>535</v>
      </c>
      <c r="C61" s="137"/>
      <c r="D61" s="137"/>
      <c r="E61" s="137"/>
      <c r="F61" s="137"/>
      <c r="G61" s="137"/>
      <c r="H61" s="137"/>
      <c r="I61" s="137"/>
      <c r="J61" s="137"/>
      <c r="K61" s="137"/>
      <c r="L61" s="137">
        <f t="shared" si="0"/>
        <v>0</v>
      </c>
      <c r="M61" s="137"/>
    </row>
    <row r="62" spans="1:13" x14ac:dyDescent="0.2">
      <c r="A62" s="95">
        <v>47</v>
      </c>
      <c r="B62" s="148" t="s">
        <v>536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>
        <f t="shared" si="0"/>
        <v>0</v>
      </c>
      <c r="M62" s="137"/>
    </row>
    <row r="63" spans="1:13" x14ac:dyDescent="0.2">
      <c r="A63" s="95">
        <v>48</v>
      </c>
      <c r="B63" s="148" t="s">
        <v>447</v>
      </c>
      <c r="C63" s="137">
        <v>2245000</v>
      </c>
      <c r="D63" s="137">
        <v>438477</v>
      </c>
      <c r="E63" s="137">
        <v>1154240</v>
      </c>
      <c r="F63" s="137"/>
      <c r="G63" s="137"/>
      <c r="H63" s="137"/>
      <c r="I63" s="137"/>
      <c r="J63" s="137"/>
      <c r="K63" s="137"/>
      <c r="L63" s="137">
        <f t="shared" si="0"/>
        <v>3837717</v>
      </c>
      <c r="M63" s="137">
        <v>1</v>
      </c>
    </row>
    <row r="64" spans="1:13" x14ac:dyDescent="0.2">
      <c r="A64" s="95">
        <v>49</v>
      </c>
      <c r="B64" s="148" t="s">
        <v>448</v>
      </c>
      <c r="C64" s="137"/>
      <c r="D64" s="137"/>
      <c r="E64" s="137">
        <v>431800</v>
      </c>
      <c r="F64" s="137"/>
      <c r="G64" s="137"/>
      <c r="H64" s="137"/>
      <c r="I64" s="137"/>
      <c r="J64" s="137"/>
      <c r="K64" s="137"/>
      <c r="L64" s="137">
        <f t="shared" si="0"/>
        <v>431800</v>
      </c>
      <c r="M64" s="137"/>
    </row>
    <row r="65" spans="1:13" x14ac:dyDescent="0.2">
      <c r="A65" s="95">
        <v>50</v>
      </c>
      <c r="B65" s="148" t="s">
        <v>531</v>
      </c>
      <c r="C65" s="137"/>
      <c r="D65" s="137"/>
      <c r="E65" s="137">
        <v>558800</v>
      </c>
      <c r="F65" s="137"/>
      <c r="G65" s="137"/>
      <c r="H65" s="137"/>
      <c r="I65" s="137"/>
      <c r="J65" s="137"/>
      <c r="K65" s="137"/>
      <c r="L65" s="137">
        <f>SUM(C65:K65)</f>
        <v>558800</v>
      </c>
      <c r="M65" s="137"/>
    </row>
    <row r="66" spans="1:13" x14ac:dyDescent="0.2">
      <c r="A66" s="95">
        <v>51</v>
      </c>
      <c r="B66" s="104" t="s">
        <v>436</v>
      </c>
      <c r="C66" s="147">
        <f>SUM(C45:C65)</f>
        <v>37379744</v>
      </c>
      <c r="D66" s="147">
        <f t="shared" ref="D66:K66" si="1">SUM(D45:D65)</f>
        <v>5135285</v>
      </c>
      <c r="E66" s="147">
        <f t="shared" si="1"/>
        <v>25580150</v>
      </c>
      <c r="F66" s="147">
        <f t="shared" si="1"/>
        <v>8638000</v>
      </c>
      <c r="G66" s="147">
        <f t="shared" si="1"/>
        <v>52677853</v>
      </c>
      <c r="H66" s="147">
        <f t="shared" si="1"/>
        <v>1107440</v>
      </c>
      <c r="I66" s="147">
        <f t="shared" si="1"/>
        <v>218137536</v>
      </c>
      <c r="J66" s="147">
        <f t="shared" si="1"/>
        <v>2681284</v>
      </c>
      <c r="K66" s="147">
        <f t="shared" si="1"/>
        <v>20179507</v>
      </c>
      <c r="L66" s="147">
        <f>SUM(L45:L65)</f>
        <v>371516799</v>
      </c>
      <c r="M66" s="137">
        <f>SUM(M46:M65)</f>
        <v>4</v>
      </c>
    </row>
    <row r="67" spans="1:13" x14ac:dyDescent="0.2">
      <c r="A67" s="95"/>
      <c r="B67" s="104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37"/>
    </row>
    <row r="68" spans="1:13" x14ac:dyDescent="0.2">
      <c r="A68" s="95">
        <v>52</v>
      </c>
      <c r="B68" s="104" t="s">
        <v>434</v>
      </c>
      <c r="C68" s="147">
        <f>SUM(C66:C66)</f>
        <v>37379744</v>
      </c>
      <c r="D68" s="147">
        <f t="shared" ref="D68:H68" si="2">SUM(D66:D66)</f>
        <v>5135285</v>
      </c>
      <c r="E68" s="147">
        <f t="shared" si="2"/>
        <v>25580150</v>
      </c>
      <c r="F68" s="147">
        <f t="shared" si="2"/>
        <v>8638000</v>
      </c>
      <c r="G68" s="147">
        <f t="shared" si="2"/>
        <v>52677853</v>
      </c>
      <c r="H68" s="147">
        <f t="shared" si="2"/>
        <v>1107440</v>
      </c>
      <c r="I68" s="147">
        <f>SUM(I66)</f>
        <v>218137536</v>
      </c>
      <c r="J68" s="147">
        <f>SUM(J66)</f>
        <v>2681284</v>
      </c>
      <c r="K68" s="147">
        <f>SUM(K66)</f>
        <v>20179507</v>
      </c>
      <c r="L68" s="147">
        <f>SUM(C68:K68)</f>
        <v>371516799</v>
      </c>
      <c r="M68" s="137">
        <f>SUM(M66:M66)</f>
        <v>4</v>
      </c>
    </row>
    <row r="69" spans="1:13" x14ac:dyDescent="0.2">
      <c r="B69" s="76"/>
      <c r="C69" s="76"/>
      <c r="D69" s="76"/>
      <c r="E69" s="76"/>
      <c r="F69" s="76"/>
      <c r="G69" s="76"/>
      <c r="H69" s="76"/>
      <c r="I69" s="76"/>
      <c r="J69" s="76"/>
    </row>
    <row r="70" spans="1:13" x14ac:dyDescent="0.2">
      <c r="B70" s="81"/>
      <c r="C70" s="76"/>
      <c r="D70" s="76"/>
      <c r="E70" s="76"/>
      <c r="F70" s="76"/>
      <c r="G70" s="76"/>
      <c r="H70" s="76"/>
      <c r="I70" s="76"/>
      <c r="J70" s="76"/>
    </row>
    <row r="71" spans="1:13" x14ac:dyDescent="0.2">
      <c r="B71" s="81"/>
      <c r="C71" s="81"/>
      <c r="D71" s="81"/>
      <c r="E71" s="81"/>
      <c r="F71" s="81"/>
      <c r="G71" s="81"/>
      <c r="H71" s="81"/>
      <c r="I71" s="81"/>
      <c r="J71" s="81"/>
    </row>
    <row r="72" spans="1:13" x14ac:dyDescent="0.2">
      <c r="B72" s="76"/>
      <c r="C72" s="76"/>
      <c r="D72" s="76"/>
      <c r="E72" s="76"/>
      <c r="F72" s="76"/>
      <c r="G72" s="76"/>
      <c r="H72" s="76"/>
      <c r="I72" s="76"/>
      <c r="J72" s="76"/>
    </row>
    <row r="73" spans="1:13" x14ac:dyDescent="0.2">
      <c r="B73" s="81"/>
      <c r="C73" s="81"/>
      <c r="D73" s="81"/>
      <c r="E73" s="81"/>
      <c r="F73" s="81"/>
      <c r="G73" s="81"/>
      <c r="H73" s="81"/>
      <c r="I73" s="81"/>
      <c r="J73" s="81"/>
    </row>
    <row r="74" spans="1:13" x14ac:dyDescent="0.2">
      <c r="B74" s="76"/>
      <c r="C74" s="76"/>
      <c r="D74" s="76"/>
      <c r="E74" s="76"/>
      <c r="F74" s="76"/>
      <c r="G74" s="76"/>
      <c r="H74" s="76"/>
      <c r="I74" s="76"/>
      <c r="J74" s="76"/>
    </row>
    <row r="75" spans="1:13" x14ac:dyDescent="0.2">
      <c r="B75" s="81"/>
      <c r="C75" s="81"/>
      <c r="D75" s="81"/>
      <c r="E75" s="81"/>
      <c r="F75" s="81"/>
      <c r="G75" s="81"/>
      <c r="H75" s="81"/>
      <c r="I75" s="81"/>
      <c r="J75" s="81"/>
    </row>
    <row r="76" spans="1:13" x14ac:dyDescent="0.2">
      <c r="B76" s="76"/>
      <c r="C76" s="76"/>
      <c r="D76" s="76"/>
      <c r="E76" s="76"/>
      <c r="F76" s="76"/>
      <c r="G76" s="76"/>
      <c r="H76" s="76"/>
      <c r="I76" s="76"/>
      <c r="J76" s="76"/>
    </row>
    <row r="77" spans="1:13" x14ac:dyDescent="0.2">
      <c r="B77" s="76"/>
      <c r="C77" s="76"/>
      <c r="D77" s="76"/>
      <c r="E77" s="76"/>
      <c r="F77" s="76"/>
      <c r="G77" s="76"/>
      <c r="H77" s="76"/>
      <c r="I77" s="76"/>
      <c r="J77" s="76"/>
    </row>
  </sheetData>
  <mergeCells count="5">
    <mergeCell ref="C7:E7"/>
    <mergeCell ref="A1:G1"/>
    <mergeCell ref="A3:B3"/>
    <mergeCell ref="A4:G4"/>
    <mergeCell ref="B42:M42"/>
  </mergeCells>
  <phoneticPr fontId="0" type="noConversion"/>
  <pageMargins left="0.75" right="0.75" top="1" bottom="1" header="0.5" footer="0.5"/>
  <pageSetup paperSize="9" scale="74" orientation="landscape" r:id="rId1"/>
  <headerFooter alignWithMargins="0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24" sqref="C24:D24"/>
    </sheetView>
  </sheetViews>
  <sheetFormatPr defaultRowHeight="12.75" x14ac:dyDescent="0.2"/>
  <cols>
    <col min="1" max="1" width="4.85546875" style="48" bestFit="1" customWidth="1"/>
    <col min="2" max="2" width="58.140625" style="48" bestFit="1" customWidth="1"/>
    <col min="3" max="3" width="13" style="48" customWidth="1"/>
    <col min="4" max="4" width="19" style="48" bestFit="1" customWidth="1"/>
    <col min="5" max="5" width="32.85546875" style="48" customWidth="1"/>
    <col min="6" max="16384" width="9.140625" style="48"/>
  </cols>
  <sheetData>
    <row r="1" spans="1:4" x14ac:dyDescent="0.2">
      <c r="A1" s="190" t="s">
        <v>583</v>
      </c>
      <c r="B1" s="190"/>
      <c r="C1" s="190"/>
      <c r="D1" s="190"/>
    </row>
    <row r="2" spans="1:4" x14ac:dyDescent="0.2">
      <c r="A2" s="194" t="s">
        <v>380</v>
      </c>
      <c r="B2" s="194"/>
    </row>
    <row r="3" spans="1:4" x14ac:dyDescent="0.2">
      <c r="A3" s="195" t="s">
        <v>450</v>
      </c>
      <c r="B3" s="195"/>
      <c r="C3" s="195"/>
      <c r="D3" s="195"/>
    </row>
    <row r="4" spans="1:4" x14ac:dyDescent="0.2">
      <c r="C4" s="83"/>
      <c r="D4" s="122" t="s">
        <v>525</v>
      </c>
    </row>
    <row r="5" spans="1:4" x14ac:dyDescent="0.2">
      <c r="A5" s="95" t="s">
        <v>96</v>
      </c>
      <c r="B5" s="95" t="s">
        <v>97</v>
      </c>
      <c r="C5" s="95" t="s">
        <v>98</v>
      </c>
      <c r="D5" s="98" t="s">
        <v>99</v>
      </c>
    </row>
    <row r="6" spans="1:4" x14ac:dyDescent="0.2">
      <c r="A6" s="95" t="s">
        <v>396</v>
      </c>
      <c r="B6" s="95" t="s">
        <v>0</v>
      </c>
      <c r="C6" s="95" t="s">
        <v>452</v>
      </c>
      <c r="D6" s="95" t="s">
        <v>451</v>
      </c>
    </row>
    <row r="7" spans="1:4" x14ac:dyDescent="0.2">
      <c r="A7" s="95">
        <v>1</v>
      </c>
      <c r="B7" s="95" t="s">
        <v>553</v>
      </c>
      <c r="C7" s="137">
        <v>1750000</v>
      </c>
      <c r="D7" s="95"/>
    </row>
    <row r="8" spans="1:4" x14ac:dyDescent="0.2">
      <c r="A8" s="95">
        <v>2</v>
      </c>
      <c r="B8" s="98" t="s">
        <v>554</v>
      </c>
      <c r="C8" s="137">
        <v>2688000</v>
      </c>
      <c r="D8" s="95"/>
    </row>
    <row r="9" spans="1:4" x14ac:dyDescent="0.2">
      <c r="A9" s="95">
        <v>3</v>
      </c>
      <c r="B9" s="98" t="s">
        <v>555</v>
      </c>
      <c r="C9" s="137">
        <v>1250000</v>
      </c>
      <c r="D9" s="95"/>
    </row>
    <row r="10" spans="1:4" x14ac:dyDescent="0.2">
      <c r="A10" s="95">
        <v>4</v>
      </c>
      <c r="B10" s="98" t="s">
        <v>556</v>
      </c>
      <c r="C10" s="137">
        <v>1350000</v>
      </c>
      <c r="D10" s="95"/>
    </row>
    <row r="11" spans="1:4" x14ac:dyDescent="0.2">
      <c r="A11" s="95">
        <v>5</v>
      </c>
      <c r="B11" s="95" t="s">
        <v>557</v>
      </c>
      <c r="C11" s="135">
        <v>1100000</v>
      </c>
      <c r="D11" s="95"/>
    </row>
    <row r="12" spans="1:4" x14ac:dyDescent="0.2">
      <c r="A12" s="95">
        <v>6</v>
      </c>
      <c r="B12" s="95" t="s">
        <v>558</v>
      </c>
      <c r="C12" s="135">
        <v>500000</v>
      </c>
      <c r="D12" s="95"/>
    </row>
    <row r="13" spans="1:4" x14ac:dyDescent="0.2">
      <c r="A13" s="96">
        <v>7</v>
      </c>
      <c r="B13" s="103" t="s">
        <v>82</v>
      </c>
      <c r="C13" s="134">
        <f>SUM(C7:C12)</f>
        <v>8638000</v>
      </c>
      <c r="D13" s="96">
        <f>SUM(D7:D12)</f>
        <v>0</v>
      </c>
    </row>
  </sheetData>
  <mergeCells count="3">
    <mergeCell ref="A1:D1"/>
    <mergeCell ref="A2:B2"/>
    <mergeCell ref="A3:D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sqref="A1:G1"/>
    </sheetView>
  </sheetViews>
  <sheetFormatPr defaultRowHeight="12.75" x14ac:dyDescent="0.2"/>
  <cols>
    <col min="1" max="1" width="4.7109375" bestFit="1" customWidth="1"/>
    <col min="2" max="2" width="28" bestFit="1" customWidth="1"/>
    <col min="3" max="7" width="12.85546875" customWidth="1"/>
  </cols>
  <sheetData>
    <row r="1" spans="1:7" x14ac:dyDescent="0.2">
      <c r="A1" s="175" t="s">
        <v>585</v>
      </c>
      <c r="B1" s="176"/>
      <c r="C1" s="176"/>
      <c r="D1" s="176"/>
      <c r="E1" s="176"/>
      <c r="F1" s="176"/>
      <c r="G1" s="176"/>
    </row>
    <row r="2" spans="1:7" x14ac:dyDescent="0.2">
      <c r="A2" s="177" t="s">
        <v>379</v>
      </c>
      <c r="B2" s="177"/>
    </row>
    <row r="3" spans="1:7" x14ac:dyDescent="0.2">
      <c r="A3" s="181" t="s">
        <v>66</v>
      </c>
      <c r="B3" s="181"/>
      <c r="C3" s="181"/>
      <c r="D3" s="181"/>
      <c r="E3" s="181"/>
      <c r="F3" s="181"/>
      <c r="G3" s="181"/>
    </row>
    <row r="4" spans="1:7" x14ac:dyDescent="0.2">
      <c r="A4" s="111"/>
      <c r="B4" s="111"/>
      <c r="C4" s="111"/>
      <c r="D4" s="111"/>
      <c r="E4" s="111"/>
      <c r="F4" s="111"/>
      <c r="G4" s="116" t="s">
        <v>525</v>
      </c>
    </row>
    <row r="5" spans="1:7" x14ac:dyDescent="0.2">
      <c r="A5" s="8" t="s">
        <v>96</v>
      </c>
      <c r="B5" s="8" t="s">
        <v>97</v>
      </c>
      <c r="C5" s="8" t="s">
        <v>98</v>
      </c>
      <c r="D5" s="8" t="s">
        <v>99</v>
      </c>
      <c r="E5" s="8" t="s">
        <v>144</v>
      </c>
      <c r="F5" s="8" t="s">
        <v>135</v>
      </c>
      <c r="G5" s="8" t="s">
        <v>136</v>
      </c>
    </row>
    <row r="6" spans="1:7" ht="26.25" customHeight="1" x14ac:dyDescent="0.2">
      <c r="A6" s="152" t="s">
        <v>396</v>
      </c>
      <c r="B6" s="152" t="s">
        <v>453</v>
      </c>
      <c r="C6" s="153" t="s">
        <v>163</v>
      </c>
      <c r="D6" s="154" t="s">
        <v>142</v>
      </c>
      <c r="E6" s="154" t="s">
        <v>432</v>
      </c>
      <c r="F6" s="154" t="s">
        <v>82</v>
      </c>
      <c r="G6" s="155" t="s">
        <v>395</v>
      </c>
    </row>
    <row r="7" spans="1:7" ht="12.75" customHeight="1" x14ac:dyDescent="0.2">
      <c r="A7" s="6">
        <v>1</v>
      </c>
      <c r="B7" s="6" t="s">
        <v>562</v>
      </c>
      <c r="C7" s="149">
        <v>7304927</v>
      </c>
      <c r="D7" s="149"/>
      <c r="E7" s="149"/>
      <c r="F7" s="149">
        <f t="shared" ref="F7:F17" si="0">SUM(C7:E7)</f>
        <v>7304927</v>
      </c>
      <c r="G7" s="149"/>
    </row>
    <row r="8" spans="1:7" ht="12.75" customHeight="1" x14ac:dyDescent="0.2">
      <c r="A8" s="8">
        <v>2</v>
      </c>
      <c r="B8" s="6" t="s">
        <v>563</v>
      </c>
      <c r="C8" s="149">
        <v>4365990</v>
      </c>
      <c r="D8" s="149"/>
      <c r="E8" s="149"/>
      <c r="F8" s="149">
        <f t="shared" si="0"/>
        <v>4365990</v>
      </c>
      <c r="G8" s="149"/>
    </row>
    <row r="9" spans="1:7" ht="12.75" customHeight="1" x14ac:dyDescent="0.2">
      <c r="A9" s="6">
        <v>3</v>
      </c>
      <c r="B9" s="6" t="s">
        <v>564</v>
      </c>
      <c r="C9" s="149">
        <v>1076019</v>
      </c>
      <c r="D9" s="149"/>
      <c r="E9" s="149"/>
      <c r="F9" s="149">
        <f t="shared" si="0"/>
        <v>1076019</v>
      </c>
      <c r="G9" s="149"/>
    </row>
    <row r="10" spans="1:7" ht="12.75" customHeight="1" x14ac:dyDescent="0.2">
      <c r="A10" s="8">
        <v>4</v>
      </c>
      <c r="B10" s="6" t="s">
        <v>565</v>
      </c>
      <c r="C10" s="149">
        <v>7107326</v>
      </c>
      <c r="D10" s="149"/>
      <c r="E10" s="149"/>
      <c r="F10" s="149">
        <f t="shared" si="0"/>
        <v>7107326</v>
      </c>
      <c r="G10" s="149"/>
    </row>
    <row r="11" spans="1:7" ht="12.75" customHeight="1" x14ac:dyDescent="0.2">
      <c r="A11" s="6">
        <v>5</v>
      </c>
      <c r="B11" s="6" t="s">
        <v>566</v>
      </c>
      <c r="C11" s="149">
        <v>45270817</v>
      </c>
      <c r="D11" s="149"/>
      <c r="E11" s="149"/>
      <c r="F11" s="149">
        <f t="shared" si="0"/>
        <v>45270817</v>
      </c>
      <c r="G11" s="149"/>
    </row>
    <row r="12" spans="1:7" ht="12.75" customHeight="1" x14ac:dyDescent="0.2">
      <c r="A12" s="8">
        <v>6</v>
      </c>
      <c r="B12" s="6" t="s">
        <v>567</v>
      </c>
      <c r="C12" s="149">
        <v>5511811</v>
      </c>
      <c r="D12" s="149"/>
      <c r="E12" s="149"/>
      <c r="F12" s="149">
        <f t="shared" si="0"/>
        <v>5511811</v>
      </c>
      <c r="G12" s="149"/>
    </row>
    <row r="13" spans="1:7" ht="12.75" customHeight="1" x14ac:dyDescent="0.2">
      <c r="A13" s="6">
        <v>7</v>
      </c>
      <c r="B13" s="6" t="s">
        <v>568</v>
      </c>
      <c r="C13" s="149">
        <v>46062992</v>
      </c>
      <c r="D13" s="149"/>
      <c r="E13" s="149"/>
      <c r="F13" s="149">
        <f t="shared" si="0"/>
        <v>46062992</v>
      </c>
      <c r="G13" s="149"/>
    </row>
    <row r="14" spans="1:7" ht="12.75" customHeight="1" x14ac:dyDescent="0.2">
      <c r="A14" s="8">
        <v>8</v>
      </c>
      <c r="B14" s="6" t="s">
        <v>569</v>
      </c>
      <c r="C14" s="149">
        <v>52638752</v>
      </c>
      <c r="D14" s="149"/>
      <c r="E14" s="149"/>
      <c r="F14" s="149">
        <f t="shared" si="0"/>
        <v>52638752</v>
      </c>
      <c r="G14" s="149"/>
    </row>
    <row r="15" spans="1:7" ht="12.75" customHeight="1" x14ac:dyDescent="0.2">
      <c r="A15" s="6">
        <v>9</v>
      </c>
      <c r="B15" s="6" t="s">
        <v>570</v>
      </c>
      <c r="C15" s="149">
        <v>1108244</v>
      </c>
      <c r="D15" s="149"/>
      <c r="E15" s="149"/>
      <c r="F15" s="149">
        <f t="shared" si="0"/>
        <v>1108244</v>
      </c>
      <c r="G15" s="149"/>
    </row>
    <row r="16" spans="1:7" ht="12.75" customHeight="1" x14ac:dyDescent="0.2">
      <c r="A16" s="8">
        <v>12</v>
      </c>
      <c r="B16" s="6" t="s">
        <v>573</v>
      </c>
      <c r="C16" s="149">
        <v>46020657</v>
      </c>
      <c r="D16" s="149"/>
      <c r="E16" s="149"/>
      <c r="F16" s="149">
        <f t="shared" si="0"/>
        <v>46020657</v>
      </c>
      <c r="G16" s="149"/>
    </row>
    <row r="17" spans="1:7" ht="12.75" customHeight="1" x14ac:dyDescent="0.2">
      <c r="A17" s="6">
        <v>13</v>
      </c>
      <c r="B17" s="7" t="s">
        <v>82</v>
      </c>
      <c r="C17" s="150">
        <f>SUM(C7:C16)</f>
        <v>216467535</v>
      </c>
      <c r="D17" s="150">
        <f>SUM(D7:D16)</f>
        <v>0</v>
      </c>
      <c r="E17" s="150">
        <f>SUM(E7:E16)</f>
        <v>0</v>
      </c>
      <c r="F17" s="150">
        <f t="shared" si="0"/>
        <v>216467535</v>
      </c>
      <c r="G17" s="150">
        <f>SUM(G7:G16)</f>
        <v>0</v>
      </c>
    </row>
  </sheetData>
  <mergeCells count="3">
    <mergeCell ref="A1:G1"/>
    <mergeCell ref="A2:B2"/>
    <mergeCell ref="A3:G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M28" sqref="M28"/>
    </sheetView>
  </sheetViews>
  <sheetFormatPr defaultRowHeight="12.75" x14ac:dyDescent="0.2"/>
  <cols>
    <col min="1" max="1" width="5.85546875" customWidth="1"/>
    <col min="2" max="2" width="33.5703125" customWidth="1"/>
    <col min="3" max="3" width="11.42578125" customWidth="1"/>
    <col min="4" max="4" width="10.5703125" customWidth="1"/>
  </cols>
  <sheetData>
    <row r="1" spans="1:6" x14ac:dyDescent="0.2">
      <c r="A1" s="175" t="s">
        <v>584</v>
      </c>
      <c r="B1" s="176"/>
      <c r="C1" s="176"/>
      <c r="D1" s="176"/>
      <c r="E1" s="176"/>
      <c r="F1" s="176"/>
    </row>
    <row r="2" spans="1:6" x14ac:dyDescent="0.2">
      <c r="A2" s="177" t="s">
        <v>379</v>
      </c>
      <c r="B2" s="177"/>
    </row>
    <row r="3" spans="1:6" x14ac:dyDescent="0.2">
      <c r="A3" s="181" t="s">
        <v>120</v>
      </c>
      <c r="B3" s="181"/>
      <c r="C3" s="181"/>
      <c r="D3" s="181"/>
      <c r="E3" s="181"/>
      <c r="F3" s="181"/>
    </row>
    <row r="4" spans="1:6" x14ac:dyDescent="0.2">
      <c r="A4" s="111"/>
      <c r="B4" s="111"/>
      <c r="C4" s="111"/>
      <c r="D4" s="111"/>
      <c r="E4" s="111"/>
      <c r="F4" s="116" t="s">
        <v>525</v>
      </c>
    </row>
    <row r="5" spans="1:6" x14ac:dyDescent="0.2">
      <c r="A5" s="8" t="s">
        <v>96</v>
      </c>
      <c r="B5" s="8" t="s">
        <v>97</v>
      </c>
      <c r="C5" s="8" t="s">
        <v>98</v>
      </c>
      <c r="D5" s="8" t="s">
        <v>99</v>
      </c>
      <c r="E5" s="8" t="s">
        <v>144</v>
      </c>
      <c r="F5" s="8" t="s">
        <v>135</v>
      </c>
    </row>
    <row r="6" spans="1:6" x14ac:dyDescent="0.2">
      <c r="A6" s="7" t="s">
        <v>396</v>
      </c>
      <c r="B6" s="7" t="s">
        <v>14</v>
      </c>
      <c r="C6" s="113" t="s">
        <v>163</v>
      </c>
      <c r="D6" s="113" t="s">
        <v>142</v>
      </c>
      <c r="E6" s="151" t="s">
        <v>432</v>
      </c>
      <c r="F6" s="151" t="s">
        <v>82</v>
      </c>
    </row>
    <row r="7" spans="1:6" x14ac:dyDescent="0.2">
      <c r="A7" s="6" t="s">
        <v>65</v>
      </c>
      <c r="B7" s="8" t="s">
        <v>537</v>
      </c>
      <c r="C7" s="160">
        <v>872000</v>
      </c>
      <c r="D7" s="160"/>
      <c r="E7" s="160"/>
      <c r="F7" s="160">
        <f>SUM(C7:E7)</f>
        <v>872000</v>
      </c>
    </row>
    <row r="8" spans="1:6" x14ac:dyDescent="0.2">
      <c r="A8" s="6" t="s">
        <v>83</v>
      </c>
      <c r="B8" s="6" t="s">
        <v>571</v>
      </c>
      <c r="C8" s="149">
        <v>314961</v>
      </c>
      <c r="D8" s="149"/>
      <c r="E8" s="149"/>
      <c r="F8" s="149">
        <f t="shared" ref="F8:F9" si="0">SUM(C8:E8)</f>
        <v>314961</v>
      </c>
    </row>
    <row r="9" spans="1:6" x14ac:dyDescent="0.2">
      <c r="A9" s="6" t="s">
        <v>84</v>
      </c>
      <c r="B9" s="6" t="s">
        <v>572</v>
      </c>
      <c r="C9" s="149">
        <v>1000000</v>
      </c>
      <c r="D9" s="149"/>
      <c r="E9" s="149"/>
      <c r="F9" s="149">
        <f t="shared" si="0"/>
        <v>1000000</v>
      </c>
    </row>
    <row r="10" spans="1:6" x14ac:dyDescent="0.2">
      <c r="A10" s="8" t="s">
        <v>85</v>
      </c>
      <c r="B10" s="8" t="s">
        <v>378</v>
      </c>
      <c r="C10" s="160">
        <v>590479</v>
      </c>
      <c r="D10" s="160"/>
      <c r="E10" s="160"/>
      <c r="F10" s="160">
        <f>SUM(C10:E10)</f>
        <v>590479</v>
      </c>
    </row>
    <row r="11" spans="1:6" x14ac:dyDescent="0.2">
      <c r="A11" s="8" t="s">
        <v>385</v>
      </c>
      <c r="B11" s="7" t="s">
        <v>454</v>
      </c>
      <c r="C11" s="168">
        <f>SUM(C7:C10)</f>
        <v>2777440</v>
      </c>
      <c r="D11" s="168">
        <f>SUM(D7:D10)</f>
        <v>0</v>
      </c>
      <c r="E11" s="168">
        <f>SUM(E7:E10)</f>
        <v>0</v>
      </c>
      <c r="F11" s="168">
        <f>SUM(F7:F10)</f>
        <v>2777440</v>
      </c>
    </row>
    <row r="12" spans="1:6" x14ac:dyDescent="0.2">
      <c r="A12" s="9"/>
      <c r="B12" s="10"/>
      <c r="C12" s="10"/>
      <c r="D12" s="9"/>
    </row>
    <row r="13" spans="1:6" x14ac:dyDescent="0.2">
      <c r="A13" s="9"/>
      <c r="B13" s="9"/>
      <c r="C13" s="9"/>
      <c r="D13" s="9"/>
    </row>
    <row r="14" spans="1:6" x14ac:dyDescent="0.2">
      <c r="A14" s="9"/>
      <c r="B14" s="10"/>
      <c r="C14" s="9"/>
      <c r="D14" s="9"/>
    </row>
    <row r="15" spans="1:6" x14ac:dyDescent="0.2">
      <c r="A15" s="9"/>
      <c r="B15" s="9"/>
      <c r="C15" s="9"/>
      <c r="D15" s="9"/>
    </row>
    <row r="16" spans="1:6" x14ac:dyDescent="0.2">
      <c r="A16" s="9"/>
      <c r="B16" s="9"/>
      <c r="C16" s="9"/>
      <c r="D16" s="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9"/>
      <c r="D18" s="9"/>
    </row>
    <row r="19" spans="1:4" x14ac:dyDescent="0.2">
      <c r="A19" s="9"/>
      <c r="B19" s="10"/>
      <c r="C19" s="10"/>
      <c r="D19" s="9"/>
    </row>
  </sheetData>
  <mergeCells count="3">
    <mergeCell ref="A1:F1"/>
    <mergeCell ref="A2:B2"/>
    <mergeCell ref="A3:F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</vt:i4>
      </vt:variant>
    </vt:vector>
  </HeadingPairs>
  <TitlesOfParts>
    <vt:vector size="19" baseType="lpstr">
      <vt:lpstr> 1. címrend</vt:lpstr>
      <vt:lpstr>2. maradvány</vt:lpstr>
      <vt:lpstr>3.finanszírozási c. műveletek</vt:lpstr>
      <vt:lpstr>4.Mérleg</vt:lpstr>
      <vt:lpstr>5.bev. forrásonként </vt:lpstr>
      <vt:lpstr>6. Kiadások</vt:lpstr>
      <vt:lpstr>7. lak. szolg. tám.</vt:lpstr>
      <vt:lpstr>8. felújítás</vt:lpstr>
      <vt:lpstr>9.. Beruházások</vt:lpstr>
      <vt:lpstr>10. EU projekt </vt:lpstr>
      <vt:lpstr>11. létszám-előir.</vt:lpstr>
      <vt:lpstr>12.közfogl.</vt:lpstr>
      <vt:lpstr>13. adósság</vt:lpstr>
      <vt:lpstr>14. céltartalék</vt:lpstr>
      <vt:lpstr>15. többéves</vt:lpstr>
      <vt:lpstr>16. előir.- falhaszn. ütemterv</vt:lpstr>
      <vt:lpstr>17. közvetett támogatások</vt:lpstr>
      <vt:lpstr>18. egyéb működési tám</vt:lpstr>
      <vt:lpstr>'5.bev. forrásonként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2016-03-09T12:32:11Z</cp:lastPrinted>
  <dcterms:created xsi:type="dcterms:W3CDTF">2006-01-17T11:47:21Z</dcterms:created>
  <dcterms:modified xsi:type="dcterms:W3CDTF">2018-02-18T16:27:25Z</dcterms:modified>
</cp:coreProperties>
</file>