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499A1EE1-093A-48F1-915C-528C109537A1}" xr6:coauthVersionLast="31" xr6:coauthVersionMax="31" xr10:uidLastSave="{00000000-0000-0000-0000-000000000000}"/>
  <bookViews>
    <workbookView xWindow="0" yWindow="0" windowWidth="20490" windowHeight="7545" xr2:uid="{07CFEEBD-29E1-412D-9B10-D580A18A6E52}"/>
  </bookViews>
  <sheets>
    <sheet name="9.1.1. sz. mell. " sheetId="1" r:id="rId1"/>
  </sheets>
  <definedNames>
    <definedName name="_xlnm.Print_Titles" localSheetId="0">'9.1.1. sz. mell.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8" i="1"/>
  <c r="C117" i="1"/>
  <c r="C116" i="1"/>
  <c r="C115" i="1"/>
  <c r="C114" i="1"/>
  <c r="C113" i="1"/>
  <c r="C112" i="1"/>
  <c r="C111" i="1"/>
  <c r="C110" i="1"/>
  <c r="C105" i="1"/>
  <c r="C99" i="1"/>
  <c r="C98" i="1"/>
  <c r="C97" i="1"/>
  <c r="C96" i="1"/>
  <c r="C95" i="1"/>
  <c r="C94" i="1"/>
  <c r="C93" i="1"/>
  <c r="C128" i="1" s="1"/>
  <c r="C82" i="1"/>
  <c r="C78" i="1"/>
  <c r="C76" i="1"/>
  <c r="C75" i="1"/>
  <c r="C70" i="1"/>
  <c r="C66" i="1"/>
  <c r="C89" i="1" s="1"/>
  <c r="C60" i="1"/>
  <c r="C55" i="1"/>
  <c r="C49" i="1"/>
  <c r="C43" i="1"/>
  <c r="C40" i="1"/>
  <c r="C39" i="1"/>
  <c r="C37" i="1"/>
  <c r="C36" i="1"/>
  <c r="C35" i="1"/>
  <c r="C30" i="1"/>
  <c r="C29" i="1"/>
  <c r="C27" i="1"/>
  <c r="C22" i="1"/>
  <c r="C20" i="1"/>
  <c r="C15" i="1"/>
  <c r="C13" i="1"/>
  <c r="C11" i="1"/>
  <c r="C8" i="1"/>
  <c r="C65" i="1" s="1"/>
  <c r="C90" i="1" s="1"/>
  <c r="C155" i="1" l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<sst xmlns="http://schemas.openxmlformats.org/spreadsheetml/2006/main" count="309" uniqueCount="271">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</sst>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7" xfId="0" applyFont="1" applyBorder="1" applyAlignment="1" applyProtection="1">
      <alignment horizontal="center" wrapText="1"/>
    </xf>
    <xf numFmtId="0" fontId="17" fillId="0" borderId="28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7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14F18B25-AD6D-4E69-8800-E88AD3068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CCF9-8555-407F-B230-EF898FAD8481}">
  <sheetPr codeName="Munka11">
    <tabColor rgb="FF92D050"/>
  </sheetPr>
  <dimension ref="A1:K158"/>
  <sheetViews>
    <sheetView tabSelected="1" zoomScale="115" zoomScaleNormal="115" zoomScaleSheetLayoutView="85" workbookViewId="0">
      <selection activeCell="J91" sqref="J91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1123360277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v>224734134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</f>
        <v>446554345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16122040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16254886+190231327+1309600+298022</f>
        <v>208093835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28570000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</f>
        <v>28570000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13442271</v>
      </c>
    </row>
    <row r="23" spans="1:3" s="36" customFormat="1" ht="12" customHeight="1" x14ac:dyDescent="0.2">
      <c r="A23" s="29" t="s">
        <v>44</v>
      </c>
      <c r="B23" s="30" t="s">
        <v>45</v>
      </c>
      <c r="C23" s="45"/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</f>
        <v>13442271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4">
        <v>13442271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352658000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308654000</v>
      </c>
    </row>
    <row r="31" spans="1:3" s="36" customFormat="1" ht="12" customHeight="1" x14ac:dyDescent="0.2">
      <c r="A31" s="33" t="s">
        <v>60</v>
      </c>
      <c r="B31" s="34" t="s">
        <v>61</v>
      </c>
      <c r="C31" s="48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48">
        <v>231154000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48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37">
        <f>4504000-4500000</f>
        <v>4000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9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24782669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5">
        <f>13910169+100000</f>
        <v>14010169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500000+300000+50000+1400000+947000+300000</f>
        <v>3497000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5162000+81000+13500+378000+81000</f>
        <v>5715500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50"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50">
        <v>600000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5"/>
    </row>
    <row r="51" spans="1:3" s="36" customFormat="1" ht="12" customHeight="1" x14ac:dyDescent="0.2">
      <c r="A51" s="33" t="s">
        <v>100</v>
      </c>
      <c r="B51" s="34" t="s">
        <v>101</v>
      </c>
      <c r="C51" s="3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40"/>
    </row>
    <row r="58" spans="1:3" s="36" customFormat="1" ht="12" customHeight="1" x14ac:dyDescent="0.2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51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8" t="s">
        <v>126</v>
      </c>
      <c r="B64" s="39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1576045717</v>
      </c>
    </row>
    <row r="66" spans="1:3" s="36" customFormat="1" ht="12" customHeight="1" thickBot="1" x14ac:dyDescent="0.2">
      <c r="A66" s="52" t="s">
        <v>130</v>
      </c>
      <c r="B66" s="41" t="s">
        <v>131</v>
      </c>
      <c r="C66" s="28">
        <f>SUM(C67:C69)</f>
        <v>193478462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93478462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53" t="s">
        <v>137</v>
      </c>
      <c r="C69" s="40"/>
    </row>
    <row r="70" spans="1:3" s="36" customFormat="1" ht="12" customHeight="1" thickBot="1" x14ac:dyDescent="0.2">
      <c r="A70" s="52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8" t="s">
        <v>146</v>
      </c>
      <c r="B74" s="39" t="s">
        <v>147</v>
      </c>
      <c r="C74" s="40"/>
    </row>
    <row r="75" spans="1:3" s="36" customFormat="1" ht="12" customHeight="1" thickBot="1" x14ac:dyDescent="0.2">
      <c r="A75" s="52" t="s">
        <v>148</v>
      </c>
      <c r="B75" s="41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37">
        <f>569119704+25384054</f>
        <v>594503758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40"/>
    </row>
    <row r="78" spans="1:3" s="32" customFormat="1" ht="12" customHeight="1" thickBot="1" x14ac:dyDescent="0.2">
      <c r="A78" s="52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6" s="36" customFormat="1" ht="12" customHeight="1" thickBot="1" x14ac:dyDescent="0.25">
      <c r="A81" s="38" t="s">
        <v>160</v>
      </c>
      <c r="B81" s="39" t="s">
        <v>161</v>
      </c>
      <c r="C81" s="40"/>
    </row>
    <row r="82" spans="1:6" s="36" customFormat="1" ht="12" customHeight="1" thickBot="1" x14ac:dyDescent="0.2">
      <c r="A82" s="52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4" t="s">
        <v>164</v>
      </c>
      <c r="B83" s="30" t="s">
        <v>165</v>
      </c>
      <c r="C83" s="40"/>
    </row>
    <row r="84" spans="1:6" s="36" customFormat="1" ht="12" customHeight="1" x14ac:dyDescent="0.2">
      <c r="A84" s="55" t="s">
        <v>166</v>
      </c>
      <c r="B84" s="34" t="s">
        <v>167</v>
      </c>
      <c r="C84" s="40"/>
    </row>
    <row r="85" spans="1:6" s="36" customFormat="1" ht="12" customHeight="1" x14ac:dyDescent="0.2">
      <c r="A85" s="55" t="s">
        <v>168</v>
      </c>
      <c r="B85" s="34" t="s">
        <v>169</v>
      </c>
      <c r="C85" s="40"/>
    </row>
    <row r="86" spans="1:6" s="32" customFormat="1" ht="12" customHeight="1" thickBot="1" x14ac:dyDescent="0.25">
      <c r="A86" s="56" t="s">
        <v>170</v>
      </c>
      <c r="B86" s="39" t="s">
        <v>171</v>
      </c>
      <c r="C86" s="40"/>
    </row>
    <row r="87" spans="1:6" s="32" customFormat="1" ht="12" customHeight="1" thickBot="1" x14ac:dyDescent="0.2">
      <c r="A87" s="52" t="s">
        <v>172</v>
      </c>
      <c r="B87" s="41" t="s">
        <v>173</v>
      </c>
      <c r="C87" s="57"/>
    </row>
    <row r="88" spans="1:6" s="32" customFormat="1" ht="12" customHeight="1" thickBot="1" x14ac:dyDescent="0.2">
      <c r="A88" s="52" t="s">
        <v>174</v>
      </c>
      <c r="B88" s="41" t="s">
        <v>175</v>
      </c>
      <c r="C88" s="57"/>
    </row>
    <row r="89" spans="1:6" s="32" customFormat="1" ht="12" customHeight="1" thickBot="1" x14ac:dyDescent="0.2">
      <c r="A89" s="52" t="s">
        <v>176</v>
      </c>
      <c r="B89" s="58" t="s">
        <v>177</v>
      </c>
      <c r="C89" s="46">
        <f>+C66+C70+C75+C78+C82+C88+C87</f>
        <v>787982220</v>
      </c>
    </row>
    <row r="90" spans="1:6" s="32" customFormat="1" ht="12" customHeight="1" thickBot="1" x14ac:dyDescent="0.2">
      <c r="A90" s="59" t="s">
        <v>178</v>
      </c>
      <c r="B90" s="60" t="s">
        <v>179</v>
      </c>
      <c r="C90" s="46">
        <f>+C65+C89</f>
        <v>2364027937</v>
      </c>
      <c r="F90" s="61"/>
    </row>
    <row r="91" spans="1:6" s="36" customFormat="1" ht="15" customHeight="1" thickBot="1" x14ac:dyDescent="0.25">
      <c r="A91" s="62"/>
      <c r="B91" s="63"/>
      <c r="C91" s="64"/>
    </row>
    <row r="92" spans="1:6" s="22" customFormat="1" ht="16.5" customHeight="1" thickBot="1" x14ac:dyDescent="0.25">
      <c r="A92" s="65"/>
      <c r="B92" s="66" t="s">
        <v>180</v>
      </c>
      <c r="C92" s="67"/>
    </row>
    <row r="93" spans="1:6" s="71" customFormat="1" ht="12" customHeight="1" thickBot="1" x14ac:dyDescent="0.25">
      <c r="A93" s="68" t="s">
        <v>14</v>
      </c>
      <c r="B93" s="69" t="s">
        <v>181</v>
      </c>
      <c r="C93" s="70">
        <f>+C94+C95+C96+C97+C98+C111</f>
        <v>539746479</v>
      </c>
    </row>
    <row r="94" spans="1:6" ht="12" customHeight="1" x14ac:dyDescent="0.2">
      <c r="A94" s="72" t="s">
        <v>16</v>
      </c>
      <c r="B94" s="73" t="s">
        <v>182</v>
      </c>
      <c r="C94" s="74">
        <f>2854500+25097896+11111000+584100+20000+1182990+1095900-198000</f>
        <v>41748386</v>
      </c>
    </row>
    <row r="95" spans="1:6" ht="12" customHeight="1" x14ac:dyDescent="0.2">
      <c r="A95" s="33" t="s">
        <v>18</v>
      </c>
      <c r="B95" s="75" t="s">
        <v>183</v>
      </c>
      <c r="C95" s="37">
        <f>500965+4771305+2167000+14000+207615+213701-34749</f>
        <v>7839837</v>
      </c>
    </row>
    <row r="96" spans="1:6" ht="12" customHeight="1" x14ac:dyDescent="0.2">
      <c r="A96" s="33" t="s">
        <v>20</v>
      </c>
      <c r="B96" s="75" t="s">
        <v>184</v>
      </c>
      <c r="C96" s="49">
        <f>13447475+835000+50000+52909601+6787092+2456000+4504030+871220+34163000+50473064+3285067+9000000+443000+120000+17207888+17042731+48545760+500000+381000+178500-37621053+63500</f>
        <v>225642875</v>
      </c>
    </row>
    <row r="97" spans="1:3" ht="12" customHeight="1" x14ac:dyDescent="0.2">
      <c r="A97" s="33" t="s">
        <v>22</v>
      </c>
      <c r="B97" s="76" t="s">
        <v>185</v>
      </c>
      <c r="C97" s="50">
        <f>69500000+3500000</f>
        <v>73000000</v>
      </c>
    </row>
    <row r="98" spans="1:3" ht="12" customHeight="1" x14ac:dyDescent="0.2">
      <c r="A98" s="33" t="s">
        <v>186</v>
      </c>
      <c r="B98" s="77" t="s">
        <v>187</v>
      </c>
      <c r="C98" s="49">
        <f>5697126+16985629+16551218+32866801+100000+660000+49357310+3869819</f>
        <v>126087903</v>
      </c>
    </row>
    <row r="99" spans="1:3" ht="12" customHeight="1" x14ac:dyDescent="0.2">
      <c r="A99" s="33" t="s">
        <v>26</v>
      </c>
      <c r="B99" s="75" t="s">
        <v>188</v>
      </c>
      <c r="C99" s="49">
        <f>100000+3869819</f>
        <v>3969819</v>
      </c>
    </row>
    <row r="100" spans="1:3" ht="12" customHeight="1" x14ac:dyDescent="0.2">
      <c r="A100" s="33" t="s">
        <v>189</v>
      </c>
      <c r="B100" s="78" t="s">
        <v>190</v>
      </c>
      <c r="C100" s="50"/>
    </row>
    <row r="101" spans="1:3" ht="12" customHeight="1" x14ac:dyDescent="0.2">
      <c r="A101" s="33" t="s">
        <v>191</v>
      </c>
      <c r="B101" s="78" t="s">
        <v>192</v>
      </c>
      <c r="C101" s="50"/>
    </row>
    <row r="102" spans="1:3" ht="12" customHeight="1" x14ac:dyDescent="0.2">
      <c r="A102" s="33" t="s">
        <v>193</v>
      </c>
      <c r="B102" s="78" t="s">
        <v>194</v>
      </c>
      <c r="C102" s="50"/>
    </row>
    <row r="103" spans="1:3" ht="12" customHeight="1" x14ac:dyDescent="0.2">
      <c r="A103" s="33" t="s">
        <v>195</v>
      </c>
      <c r="B103" s="79" t="s">
        <v>196</v>
      </c>
      <c r="C103" s="50"/>
    </row>
    <row r="104" spans="1:3" ht="12" customHeight="1" x14ac:dyDescent="0.2">
      <c r="A104" s="33" t="s">
        <v>197</v>
      </c>
      <c r="B104" s="79" t="s">
        <v>198</v>
      </c>
      <c r="C104" s="50"/>
    </row>
    <row r="105" spans="1:3" ht="12" customHeight="1" x14ac:dyDescent="0.2">
      <c r="A105" s="33" t="s">
        <v>199</v>
      </c>
      <c r="B105" s="78" t="s">
        <v>200</v>
      </c>
      <c r="C105" s="50">
        <f>660000</f>
        <v>660000</v>
      </c>
    </row>
    <row r="106" spans="1:3" ht="12" customHeight="1" x14ac:dyDescent="0.2">
      <c r="A106" s="33" t="s">
        <v>201</v>
      </c>
      <c r="B106" s="78" t="s">
        <v>202</v>
      </c>
      <c r="C106" s="50"/>
    </row>
    <row r="107" spans="1:3" ht="12" customHeight="1" x14ac:dyDescent="0.2">
      <c r="A107" s="33" t="s">
        <v>203</v>
      </c>
      <c r="B107" s="79" t="s">
        <v>204</v>
      </c>
      <c r="C107" s="50"/>
    </row>
    <row r="108" spans="1:3" ht="12" customHeight="1" x14ac:dyDescent="0.2">
      <c r="A108" s="80" t="s">
        <v>205</v>
      </c>
      <c r="B108" s="81" t="s">
        <v>206</v>
      </c>
      <c r="C108" s="50"/>
    </row>
    <row r="109" spans="1:3" ht="12" customHeight="1" x14ac:dyDescent="0.2">
      <c r="A109" s="33" t="s">
        <v>207</v>
      </c>
      <c r="B109" s="81" t="s">
        <v>208</v>
      </c>
      <c r="C109" s="50"/>
    </row>
    <row r="110" spans="1:3" ht="12" customHeight="1" x14ac:dyDescent="0.2">
      <c r="A110" s="33" t="s">
        <v>209</v>
      </c>
      <c r="B110" s="79" t="s">
        <v>210</v>
      </c>
      <c r="C110" s="35">
        <f>5697126+16985629+16551218+32866801+660000+49357310-660000</f>
        <v>121458084</v>
      </c>
    </row>
    <row r="111" spans="1:3" ht="12" customHeight="1" x14ac:dyDescent="0.2">
      <c r="A111" s="33" t="s">
        <v>211</v>
      </c>
      <c r="B111" s="76" t="s">
        <v>212</v>
      </c>
      <c r="C111" s="40">
        <f>SUM(C112:C113)</f>
        <v>65427478</v>
      </c>
    </row>
    <row r="112" spans="1:3" ht="12" customHeight="1" x14ac:dyDescent="0.2">
      <c r="A112" s="38" t="s">
        <v>213</v>
      </c>
      <c r="B112" s="75" t="s">
        <v>214</v>
      </c>
      <c r="C112" s="49">
        <f>15000000-21705-8451320</f>
        <v>6526975</v>
      </c>
    </row>
    <row r="113" spans="1:6" ht="12" customHeight="1" thickBot="1" x14ac:dyDescent="0.25">
      <c r="A113" s="82" t="s">
        <v>215</v>
      </c>
      <c r="B113" s="83" t="s">
        <v>216</v>
      </c>
      <c r="C113" s="84">
        <f>65846522-6946019</f>
        <v>58900503</v>
      </c>
    </row>
    <row r="114" spans="1:6" ht="12" customHeight="1" thickBot="1" x14ac:dyDescent="0.25">
      <c r="A114" s="26" t="s">
        <v>28</v>
      </c>
      <c r="B114" s="85" t="s">
        <v>217</v>
      </c>
      <c r="C114" s="28">
        <f>+C115+C117+C119</f>
        <v>580583432</v>
      </c>
    </row>
    <row r="115" spans="1:6" ht="12" customHeight="1" x14ac:dyDescent="0.2">
      <c r="A115" s="29" t="s">
        <v>30</v>
      </c>
      <c r="B115" s="75" t="s">
        <v>218</v>
      </c>
      <c r="C115" s="86">
        <f>359410+2345001+219008101+381000+1500000+3139585+33894811+2338070+4950460+275000+20930495+5189661+457200</f>
        <v>294768794</v>
      </c>
    </row>
    <row r="116" spans="1:6" ht="12" customHeight="1" x14ac:dyDescent="0.2">
      <c r="A116" s="29" t="s">
        <v>32</v>
      </c>
      <c r="B116" s="87" t="s">
        <v>219</v>
      </c>
      <c r="C116" s="86">
        <f>218246101+33259811+20930495+1187993</f>
        <v>273624400</v>
      </c>
    </row>
    <row r="117" spans="1:6" ht="12" customHeight="1" x14ac:dyDescent="0.2">
      <c r="A117" s="29" t="s">
        <v>34</v>
      </c>
      <c r="B117" s="87" t="s">
        <v>220</v>
      </c>
      <c r="C117" s="37">
        <f>180701362+1500000+37902555</f>
        <v>220103917</v>
      </c>
    </row>
    <row r="118" spans="1:6" ht="12" customHeight="1" x14ac:dyDescent="0.2">
      <c r="A118" s="29" t="s">
        <v>36</v>
      </c>
      <c r="B118" s="87" t="s">
        <v>221</v>
      </c>
      <c r="C118" s="37">
        <f>146098020+36509260</f>
        <v>182607280</v>
      </c>
    </row>
    <row r="119" spans="1:6" ht="12" customHeight="1" x14ac:dyDescent="0.2">
      <c r="A119" s="29" t="s">
        <v>38</v>
      </c>
      <c r="B119" s="88" t="s">
        <v>222</v>
      </c>
      <c r="C119" s="50">
        <v>65710721</v>
      </c>
    </row>
    <row r="120" spans="1:6" ht="12" customHeight="1" x14ac:dyDescent="0.2">
      <c r="A120" s="29" t="s">
        <v>40</v>
      </c>
      <c r="B120" s="89" t="s">
        <v>223</v>
      </c>
      <c r="C120" s="48"/>
    </row>
    <row r="121" spans="1:6" ht="12" customHeight="1" x14ac:dyDescent="0.2">
      <c r="A121" s="29" t="s">
        <v>224</v>
      </c>
      <c r="B121" s="90" t="s">
        <v>225</v>
      </c>
      <c r="C121" s="48"/>
    </row>
    <row r="122" spans="1:6" ht="12" customHeight="1" x14ac:dyDescent="0.2">
      <c r="A122" s="29" t="s">
        <v>226</v>
      </c>
      <c r="B122" s="79" t="s">
        <v>198</v>
      </c>
      <c r="C122" s="48"/>
    </row>
    <row r="123" spans="1:6" ht="12" customHeight="1" x14ac:dyDescent="0.2">
      <c r="A123" s="29" t="s">
        <v>227</v>
      </c>
      <c r="B123" s="79" t="s">
        <v>228</v>
      </c>
      <c r="C123" s="48"/>
    </row>
    <row r="124" spans="1:6" ht="12" customHeight="1" x14ac:dyDescent="0.2">
      <c r="A124" s="29" t="s">
        <v>229</v>
      </c>
      <c r="B124" s="79" t="s">
        <v>230</v>
      </c>
      <c r="C124" s="48"/>
    </row>
    <row r="125" spans="1:6" ht="12" customHeight="1" x14ac:dyDescent="0.2">
      <c r="A125" s="29" t="s">
        <v>231</v>
      </c>
      <c r="B125" s="79" t="s">
        <v>204</v>
      </c>
      <c r="C125" s="48"/>
    </row>
    <row r="126" spans="1:6" ht="12" customHeight="1" x14ac:dyDescent="0.2">
      <c r="A126" s="29" t="s">
        <v>232</v>
      </c>
      <c r="B126" s="79" t="s">
        <v>233</v>
      </c>
      <c r="C126" s="48"/>
    </row>
    <row r="127" spans="1:6" ht="12" customHeight="1" thickBot="1" x14ac:dyDescent="0.25">
      <c r="A127" s="80" t="s">
        <v>234</v>
      </c>
      <c r="B127" s="79" t="s">
        <v>235</v>
      </c>
      <c r="C127" s="91">
        <v>65710721</v>
      </c>
    </row>
    <row r="128" spans="1:6" ht="12" customHeight="1" thickBot="1" x14ac:dyDescent="0.25">
      <c r="A128" s="26" t="s">
        <v>42</v>
      </c>
      <c r="B128" s="92" t="s">
        <v>236</v>
      </c>
      <c r="C128" s="28">
        <f>+C93+C114</f>
        <v>1120329911</v>
      </c>
      <c r="F128" s="93"/>
    </row>
    <row r="129" spans="1:11" ht="12" customHeight="1" thickBot="1" x14ac:dyDescent="0.25">
      <c r="A129" s="26" t="s">
        <v>237</v>
      </c>
      <c r="B129" s="92" t="s">
        <v>238</v>
      </c>
      <c r="C129" s="28">
        <f>+C130+C131+C132</f>
        <v>104042704</v>
      </c>
    </row>
    <row r="130" spans="1:11" s="71" customFormat="1" ht="12" customHeight="1" x14ac:dyDescent="0.2">
      <c r="A130" s="29" t="s">
        <v>58</v>
      </c>
      <c r="B130" s="94" t="s">
        <v>239</v>
      </c>
      <c r="C130" s="35">
        <v>4042704</v>
      </c>
    </row>
    <row r="131" spans="1:11" ht="12" customHeight="1" x14ac:dyDescent="0.2">
      <c r="A131" s="29" t="s">
        <v>66</v>
      </c>
      <c r="B131" s="94" t="s">
        <v>240</v>
      </c>
      <c r="C131" s="48">
        <v>100000000</v>
      </c>
    </row>
    <row r="132" spans="1:11" ht="12" customHeight="1" thickBot="1" x14ac:dyDescent="0.25">
      <c r="A132" s="80" t="s">
        <v>68</v>
      </c>
      <c r="B132" s="95" t="s">
        <v>241</v>
      </c>
      <c r="C132" s="48"/>
    </row>
    <row r="133" spans="1:11" ht="12" customHeight="1" thickBot="1" x14ac:dyDescent="0.25">
      <c r="A133" s="26" t="s">
        <v>72</v>
      </c>
      <c r="B133" s="92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4" t="s">
        <v>243</v>
      </c>
      <c r="C134" s="48"/>
    </row>
    <row r="135" spans="1:11" ht="12" customHeight="1" x14ac:dyDescent="0.2">
      <c r="A135" s="29" t="s">
        <v>76</v>
      </c>
      <c r="B135" s="94" t="s">
        <v>244</v>
      </c>
      <c r="C135" s="48"/>
    </row>
    <row r="136" spans="1:11" ht="12" customHeight="1" x14ac:dyDescent="0.2">
      <c r="A136" s="29" t="s">
        <v>78</v>
      </c>
      <c r="B136" s="94" t="s">
        <v>245</v>
      </c>
      <c r="C136" s="48"/>
    </row>
    <row r="137" spans="1:11" ht="12" customHeight="1" x14ac:dyDescent="0.2">
      <c r="A137" s="29" t="s">
        <v>80</v>
      </c>
      <c r="B137" s="94" t="s">
        <v>246</v>
      </c>
      <c r="C137" s="48"/>
    </row>
    <row r="138" spans="1:11" ht="12" customHeight="1" x14ac:dyDescent="0.2">
      <c r="A138" s="29" t="s">
        <v>82</v>
      </c>
      <c r="B138" s="94" t="s">
        <v>247</v>
      </c>
      <c r="C138" s="48"/>
    </row>
    <row r="139" spans="1:11" s="71" customFormat="1" ht="12" customHeight="1" thickBot="1" x14ac:dyDescent="0.25">
      <c r="A139" s="80" t="s">
        <v>84</v>
      </c>
      <c r="B139" s="95" t="s">
        <v>248</v>
      </c>
      <c r="C139" s="48"/>
    </row>
    <row r="140" spans="1:11" ht="12" customHeight="1" thickBot="1" x14ac:dyDescent="0.25">
      <c r="A140" s="26" t="s">
        <v>96</v>
      </c>
      <c r="B140" s="92" t="s">
        <v>249</v>
      </c>
      <c r="C140" s="46">
        <f>+C141+C142+C144+C145+C143</f>
        <v>38167591</v>
      </c>
      <c r="K140" s="96"/>
    </row>
    <row r="141" spans="1:11" x14ac:dyDescent="0.2">
      <c r="A141" s="29" t="s">
        <v>98</v>
      </c>
      <c r="B141" s="94" t="s">
        <v>250</v>
      </c>
      <c r="C141" s="48"/>
    </row>
    <row r="142" spans="1:11" ht="12" customHeight="1" x14ac:dyDescent="0.2">
      <c r="A142" s="29" t="s">
        <v>100</v>
      </c>
      <c r="B142" s="94" t="s">
        <v>251</v>
      </c>
      <c r="C142" s="48">
        <v>38167591</v>
      </c>
    </row>
    <row r="143" spans="1:11" s="71" customFormat="1" ht="12" customHeight="1" x14ac:dyDescent="0.2">
      <c r="A143" s="29" t="s">
        <v>102</v>
      </c>
      <c r="B143" s="94" t="s">
        <v>252</v>
      </c>
      <c r="C143" s="48"/>
    </row>
    <row r="144" spans="1:11" s="71" customFormat="1" ht="12" customHeight="1" x14ac:dyDescent="0.2">
      <c r="A144" s="29" t="s">
        <v>104</v>
      </c>
      <c r="B144" s="94" t="s">
        <v>253</v>
      </c>
      <c r="C144" s="48"/>
    </row>
    <row r="145" spans="1:6" s="71" customFormat="1" ht="12" customHeight="1" thickBot="1" x14ac:dyDescent="0.25">
      <c r="A145" s="80" t="s">
        <v>106</v>
      </c>
      <c r="B145" s="95" t="s">
        <v>254</v>
      </c>
      <c r="C145" s="48"/>
    </row>
    <row r="146" spans="1:6" s="71" customFormat="1" ht="12" customHeight="1" thickBot="1" x14ac:dyDescent="0.25">
      <c r="A146" s="26" t="s">
        <v>255</v>
      </c>
      <c r="B146" s="92" t="s">
        <v>256</v>
      </c>
      <c r="C146" s="97">
        <f>+C147+C148+C149+C150+C151</f>
        <v>0</v>
      </c>
    </row>
    <row r="147" spans="1:6" s="71" customFormat="1" ht="12" customHeight="1" x14ac:dyDescent="0.2">
      <c r="A147" s="29" t="s">
        <v>110</v>
      </c>
      <c r="B147" s="94" t="s">
        <v>257</v>
      </c>
      <c r="C147" s="48"/>
    </row>
    <row r="148" spans="1:6" s="71" customFormat="1" ht="12" customHeight="1" x14ac:dyDescent="0.2">
      <c r="A148" s="29" t="s">
        <v>112</v>
      </c>
      <c r="B148" s="94" t="s">
        <v>258</v>
      </c>
      <c r="C148" s="48"/>
    </row>
    <row r="149" spans="1:6" s="71" customFormat="1" ht="12" customHeight="1" x14ac:dyDescent="0.2">
      <c r="A149" s="29" t="s">
        <v>114</v>
      </c>
      <c r="B149" s="94" t="s">
        <v>259</v>
      </c>
      <c r="C149" s="48"/>
    </row>
    <row r="150" spans="1:6" ht="12.75" customHeight="1" x14ac:dyDescent="0.2">
      <c r="A150" s="29" t="s">
        <v>116</v>
      </c>
      <c r="B150" s="94" t="s">
        <v>260</v>
      </c>
      <c r="C150" s="48"/>
    </row>
    <row r="151" spans="1:6" ht="12.75" customHeight="1" thickBot="1" x14ac:dyDescent="0.25">
      <c r="A151" s="80" t="s">
        <v>261</v>
      </c>
      <c r="B151" s="95" t="s">
        <v>262</v>
      </c>
      <c r="C151" s="91"/>
    </row>
    <row r="152" spans="1:6" ht="12.75" customHeight="1" thickBot="1" x14ac:dyDescent="0.25">
      <c r="A152" s="98" t="s">
        <v>118</v>
      </c>
      <c r="B152" s="92" t="s">
        <v>263</v>
      </c>
      <c r="C152" s="97"/>
    </row>
    <row r="153" spans="1:6" ht="12" customHeight="1" thickBot="1" x14ac:dyDescent="0.25">
      <c r="A153" s="98" t="s">
        <v>128</v>
      </c>
      <c r="B153" s="92" t="s">
        <v>264</v>
      </c>
      <c r="C153" s="97"/>
    </row>
    <row r="154" spans="1:6" ht="15" customHeight="1" thickBot="1" x14ac:dyDescent="0.25">
      <c r="A154" s="26" t="s">
        <v>265</v>
      </c>
      <c r="B154" s="92" t="s">
        <v>266</v>
      </c>
      <c r="C154" s="99">
        <f>+C129+C133+C140+C146+C152+C153</f>
        <v>142210295</v>
      </c>
    </row>
    <row r="155" spans="1:6" ht="13.5" thickBot="1" x14ac:dyDescent="0.25">
      <c r="A155" s="100" t="s">
        <v>267</v>
      </c>
      <c r="B155" s="101" t="s">
        <v>268</v>
      </c>
      <c r="C155" s="99">
        <f>+C128+C154</f>
        <v>1262540206</v>
      </c>
      <c r="F155" s="102"/>
    </row>
    <row r="156" spans="1:6" ht="15" customHeight="1" thickBot="1" x14ac:dyDescent="0.25"/>
    <row r="157" spans="1:6" ht="14.25" customHeight="1" thickBot="1" x14ac:dyDescent="0.25">
      <c r="A157" s="106" t="s">
        <v>269</v>
      </c>
      <c r="B157" s="107"/>
      <c r="C157" s="108">
        <v>6</v>
      </c>
    </row>
    <row r="158" spans="1:6" ht="13.5" thickBot="1" x14ac:dyDescent="0.25">
      <c r="A158" s="106" t="s">
        <v>270</v>
      </c>
      <c r="B158" s="107"/>
      <c r="C158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8/2018.(IV.27.)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2018-04-27T07:26:49Z</dcterms:created>
  <dcterms:modified xsi:type="dcterms:W3CDTF">2018-04-27T07:26:50Z</dcterms:modified>
</cp:coreProperties>
</file>