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 tabRatio="599"/>
  </bookViews>
  <sheets>
    <sheet name="Mérleg" sheetId="3" r:id="rId1"/>
    <sheet name="bevét" sheetId="16" r:id="rId2"/>
    <sheet name="Normatíva " sheetId="17" r:id="rId3"/>
    <sheet name="Bevételek" sheetId="1" r:id="rId4"/>
    <sheet name="Bér, dologi" sheetId="4" r:id="rId5"/>
    <sheet name="Segély" sheetId="5" r:id="rId6"/>
    <sheet name="Feljesztés" sheetId="11" r:id="rId7"/>
    <sheet name="Támogatások" sheetId="6" r:id="rId8"/>
    <sheet name="Vagyonmérleg" sheetId="21" r:id="rId9"/>
    <sheet name="Közv.támog." sheetId="20" r:id="rId10"/>
    <sheet name="Pénzmaradvány" sheetId="19" r:id="rId11"/>
  </sheets>
  <externalReferences>
    <externalReference r:id="rId12"/>
    <externalReference r:id="rId13"/>
  </externalReferences>
  <calcPr calcId="125725"/>
</workbook>
</file>

<file path=xl/calcChain.xml><?xml version="1.0" encoding="utf-8"?>
<calcChain xmlns="http://schemas.openxmlformats.org/spreadsheetml/2006/main">
  <c r="D20" i="19"/>
  <c r="D16"/>
  <c r="D44" i="6"/>
  <c r="E44" s="1"/>
  <c r="C44"/>
  <c r="E43"/>
  <c r="E42"/>
  <c r="E41"/>
  <c r="E40"/>
  <c r="D38"/>
  <c r="E38" s="1"/>
  <c r="C38"/>
  <c r="B38"/>
  <c r="E32"/>
  <c r="E31"/>
  <c r="E30"/>
  <c r="E29"/>
  <c r="D26"/>
  <c r="E26" s="1"/>
  <c r="C26"/>
  <c r="B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D27" i="11"/>
  <c r="E19"/>
  <c r="D19"/>
  <c r="F18"/>
  <c r="E25"/>
  <c r="F25" s="1"/>
  <c r="D25"/>
  <c r="C25"/>
  <c r="F23"/>
  <c r="F22"/>
  <c r="E27"/>
  <c r="C19"/>
  <c r="C27" s="1"/>
  <c r="F17"/>
  <c r="F16"/>
  <c r="F15"/>
  <c r="F14"/>
  <c r="F13"/>
  <c r="F12"/>
  <c r="F11"/>
  <c r="F10"/>
  <c r="F9"/>
  <c r="E33" i="5"/>
  <c r="E32"/>
  <c r="D29"/>
  <c r="E29" s="1"/>
  <c r="C29"/>
  <c r="B29"/>
  <c r="E28"/>
  <c r="E27"/>
  <c r="E26"/>
  <c r="E25"/>
  <c r="E24"/>
  <c r="D22"/>
  <c r="E22" s="1"/>
  <c r="C22"/>
  <c r="B22"/>
  <c r="E21"/>
  <c r="E20"/>
  <c r="E19"/>
  <c r="B17"/>
  <c r="B31" s="1"/>
  <c r="B33" s="1"/>
  <c r="E16"/>
  <c r="E15"/>
  <c r="E14"/>
  <c r="D13"/>
  <c r="D17" s="1"/>
  <c r="C13"/>
  <c r="C17" s="1"/>
  <c r="C31" s="1"/>
  <c r="C33" s="1"/>
  <c r="E12"/>
  <c r="E11"/>
  <c r="E10"/>
  <c r="E9"/>
  <c r="E8"/>
  <c r="Q27" i="4"/>
  <c r="Q30"/>
  <c r="P27"/>
  <c r="P30"/>
  <c r="O27"/>
  <c r="O30"/>
  <c r="R30"/>
  <c r="R27"/>
  <c r="R28"/>
  <c r="R29"/>
  <c r="Q28"/>
  <c r="Q29"/>
  <c r="P28"/>
  <c r="P29"/>
  <c r="O28"/>
  <c r="O29"/>
  <c r="N27"/>
  <c r="N28"/>
  <c r="N29"/>
  <c r="J27"/>
  <c r="J28"/>
  <c r="J29"/>
  <c r="F27"/>
  <c r="F28"/>
  <c r="F29"/>
  <c r="C30"/>
  <c r="D30"/>
  <c r="E30"/>
  <c r="F30"/>
  <c r="G30"/>
  <c r="H30"/>
  <c r="I30"/>
  <c r="J30"/>
  <c r="K30"/>
  <c r="L30"/>
  <c r="M30"/>
  <c r="N30"/>
  <c r="B30"/>
  <c r="M26"/>
  <c r="N26" s="1"/>
  <c r="L26"/>
  <c r="K26"/>
  <c r="I26"/>
  <c r="J26" s="1"/>
  <c r="H26"/>
  <c r="G26"/>
  <c r="E26"/>
  <c r="Q26" s="1"/>
  <c r="R26" s="1"/>
  <c r="D26"/>
  <c r="P26" s="1"/>
  <c r="B26"/>
  <c r="Q25"/>
  <c r="P25"/>
  <c r="O25"/>
  <c r="Q23"/>
  <c r="P23"/>
  <c r="O23"/>
  <c r="N22"/>
  <c r="Q21"/>
  <c r="P21"/>
  <c r="O21"/>
  <c r="Q20"/>
  <c r="R20" s="1"/>
  <c r="P20"/>
  <c r="O20"/>
  <c r="N20"/>
  <c r="Q19"/>
  <c r="P19"/>
  <c r="O19"/>
  <c r="Q18"/>
  <c r="R18" s="1"/>
  <c r="P18"/>
  <c r="O18"/>
  <c r="N18"/>
  <c r="Q17"/>
  <c r="R17" s="1"/>
  <c r="P17"/>
  <c r="O17"/>
  <c r="N17"/>
  <c r="Q16"/>
  <c r="P16"/>
  <c r="O16"/>
  <c r="Q15"/>
  <c r="R15" s="1"/>
  <c r="P15"/>
  <c r="O15"/>
  <c r="N15"/>
  <c r="Q14"/>
  <c r="R14" s="1"/>
  <c r="P14"/>
  <c r="O14"/>
  <c r="N14"/>
  <c r="J14"/>
  <c r="F14"/>
  <c r="Q13"/>
  <c r="R13" s="1"/>
  <c r="P13"/>
  <c r="O13"/>
  <c r="N13"/>
  <c r="Q12"/>
  <c r="R12" s="1"/>
  <c r="P12"/>
  <c r="N12"/>
  <c r="J12"/>
  <c r="F12"/>
  <c r="C12"/>
  <c r="O12" s="1"/>
  <c r="Q11"/>
  <c r="R11" s="1"/>
  <c r="P11"/>
  <c r="O11"/>
  <c r="N11"/>
  <c r="J11"/>
  <c r="F11"/>
  <c r="Q10"/>
  <c r="P10"/>
  <c r="R10" s="1"/>
  <c r="O10"/>
  <c r="N10"/>
  <c r="J10"/>
  <c r="F10"/>
  <c r="Q9"/>
  <c r="R9" s="1"/>
  <c r="P9"/>
  <c r="N9"/>
  <c r="J9"/>
  <c r="F9"/>
  <c r="C9"/>
  <c r="C26" s="1"/>
  <c r="O26" s="1"/>
  <c r="Q8"/>
  <c r="R8" s="1"/>
  <c r="P8"/>
  <c r="O8"/>
  <c r="N8"/>
  <c r="I18" i="1"/>
  <c r="I11"/>
  <c r="I12"/>
  <c r="I13"/>
  <c r="I14"/>
  <c r="I15"/>
  <c r="I16"/>
  <c r="I17"/>
  <c r="I10"/>
  <c r="I8"/>
  <c r="H18"/>
  <c r="C18"/>
  <c r="D18"/>
  <c r="E18"/>
  <c r="F18"/>
  <c r="G18"/>
  <c r="B18"/>
  <c r="I9"/>
  <c r="D29" i="17"/>
  <c r="E28"/>
  <c r="E27"/>
  <c r="E26"/>
  <c r="E25"/>
  <c r="E24"/>
  <c r="E23"/>
  <c r="E22"/>
  <c r="E21"/>
  <c r="E20"/>
  <c r="E19"/>
  <c r="E18"/>
  <c r="E17"/>
  <c r="E16"/>
  <c r="E15"/>
  <c r="E14"/>
  <c r="C12"/>
  <c r="E12" s="1"/>
  <c r="B12"/>
  <c r="B29" s="1"/>
  <c r="E11"/>
  <c r="C53" i="16"/>
  <c r="D53"/>
  <c r="B53"/>
  <c r="E52"/>
  <c r="E51"/>
  <c r="E50"/>
  <c r="E49"/>
  <c r="E48"/>
  <c r="E47"/>
  <c r="E46"/>
  <c r="E45"/>
  <c r="E44"/>
  <c r="D42"/>
  <c r="C42"/>
  <c r="B42"/>
  <c r="E41"/>
  <c r="E40"/>
  <c r="D37"/>
  <c r="C37"/>
  <c r="B37"/>
  <c r="E36"/>
  <c r="E35"/>
  <c r="E34"/>
  <c r="E33"/>
  <c r="E32"/>
  <c r="D30"/>
  <c r="E30" s="1"/>
  <c r="C30"/>
  <c r="B30"/>
  <c r="E26"/>
  <c r="E24"/>
  <c r="E23"/>
  <c r="E21"/>
  <c r="E20"/>
  <c r="C15"/>
  <c r="B15"/>
  <c r="E13"/>
  <c r="E12"/>
  <c r="E11"/>
  <c r="E10"/>
  <c r="E9"/>
  <c r="D8"/>
  <c r="E8" s="1"/>
  <c r="D7"/>
  <c r="F27" i="11" l="1"/>
  <c r="F19"/>
  <c r="D31" i="5"/>
  <c r="E17"/>
  <c r="E13"/>
  <c r="O9" i="4"/>
  <c r="F26"/>
  <c r="D15" i="16"/>
  <c r="E29" i="17"/>
  <c r="C29"/>
  <c r="E53" i="16"/>
  <c r="E15"/>
  <c r="E37"/>
  <c r="E42"/>
  <c r="E7"/>
  <c r="E31" i="5" l="1"/>
  <c r="D33"/>
  <c r="H25" i="3"/>
  <c r="H23"/>
  <c r="H16"/>
  <c r="G25"/>
  <c r="G23"/>
  <c r="G16"/>
  <c r="C25"/>
  <c r="C23"/>
  <c r="C16"/>
  <c r="D16"/>
  <c r="D23" s="1"/>
  <c r="D25" s="1"/>
  <c r="F16"/>
  <c r="F23" s="1"/>
  <c r="F25" s="1"/>
  <c r="B16"/>
  <c r="B23" s="1"/>
  <c r="B25" s="1"/>
  <c r="D23" i="19"/>
  <c r="E16" i="21"/>
  <c r="E22"/>
  <c r="B22"/>
  <c r="B27"/>
  <c r="E27"/>
  <c r="C11" i="20"/>
  <c r="C27"/>
  <c r="E29" i="21" l="1"/>
  <c r="B29"/>
</calcChain>
</file>

<file path=xl/sharedStrings.xml><?xml version="1.0" encoding="utf-8"?>
<sst xmlns="http://schemas.openxmlformats.org/spreadsheetml/2006/main" count="366" uniqueCount="304">
  <si>
    <t>Összesen</t>
  </si>
  <si>
    <t>Bérleti díjbevételek</t>
  </si>
  <si>
    <t>Egyéb sajátos bevételek</t>
  </si>
  <si>
    <t>Bevételek</t>
  </si>
  <si>
    <t>Kiadások</t>
  </si>
  <si>
    <t>Személyi juttatások</t>
  </si>
  <si>
    <t>Munkaadót terh. befizetések</t>
  </si>
  <si>
    <t>Felhalmozási bevételek</t>
  </si>
  <si>
    <t>Dologi kiadások</t>
  </si>
  <si>
    <t>Segélyek, egyéb pénzbeli jutt.</t>
  </si>
  <si>
    <t>Általános tartalék</t>
  </si>
  <si>
    <t>Mindösszesen</t>
  </si>
  <si>
    <t>Intézményi működési bevételek</t>
  </si>
  <si>
    <t>Alaptev. szolgáltatás</t>
  </si>
  <si>
    <t>Bérleti díjak</t>
  </si>
  <si>
    <t>Kiszámlázott ÁFA</t>
  </si>
  <si>
    <t>Kamatbevétel</t>
  </si>
  <si>
    <t>Gépjármű súlyadó</t>
  </si>
  <si>
    <t>Szakfeladat</t>
  </si>
  <si>
    <t>Jogcím</t>
  </si>
  <si>
    <t>Temetési segély</t>
  </si>
  <si>
    <t>Közgyógyellátás</t>
  </si>
  <si>
    <t>Köztemetés</t>
  </si>
  <si>
    <t>Támogatások, átadott pénzeszközök</t>
  </si>
  <si>
    <t>Szlovák Baráti kör</t>
  </si>
  <si>
    <t>Asszonykórus</t>
  </si>
  <si>
    <t>Diákönkormányzat</t>
  </si>
  <si>
    <t>Cselgáncs klub</t>
  </si>
  <si>
    <t>Vöröskereszt</t>
  </si>
  <si>
    <t>Nyugdíjas klub</t>
  </si>
  <si>
    <t>Pilisi Szlovákok Egyesülete</t>
  </si>
  <si>
    <t>Pincefalu Egyesület</t>
  </si>
  <si>
    <t>Átadott pénzeszközök</t>
  </si>
  <si>
    <t>Helyi adók</t>
  </si>
  <si>
    <t>Átengedett központi adók</t>
  </si>
  <si>
    <t>Talajterhelési díj</t>
  </si>
  <si>
    <t>Intézményi ellátás díja</t>
  </si>
  <si>
    <t>Ápolási díj (helyi)</t>
  </si>
  <si>
    <t xml:space="preserve">Átmeneti segély </t>
  </si>
  <si>
    <t>Rendkív.gyermekvédelmi tám.</t>
  </si>
  <si>
    <t>Önkorm. rend.-ben megállapított</t>
  </si>
  <si>
    <t>eFt-ban</t>
  </si>
  <si>
    <t>Piliscsévi Polgárőr Egylet</t>
  </si>
  <si>
    <t>Tovább számlázott szolg. bevételei</t>
  </si>
  <si>
    <t>Szociális ellátások</t>
  </si>
  <si>
    <t>Egyéb sajátos bevétel</t>
  </si>
  <si>
    <t>Lakossági csatorna törlesztés</t>
  </si>
  <si>
    <t>MEP finanszírozás</t>
  </si>
  <si>
    <t>Pótlék, bírság</t>
  </si>
  <si>
    <t>Felhalmozási bevételek összesen:</t>
  </si>
  <si>
    <t>Vállalkozók kommunális adója</t>
  </si>
  <si>
    <t>Magán sz. kommunális adója</t>
  </si>
  <si>
    <t>Szabálysértési bírság</t>
  </si>
  <si>
    <t>Pilis-Gerecse Társulás</t>
  </si>
  <si>
    <t>Istergránum</t>
  </si>
  <si>
    <t>B e v é t e l e k</t>
  </si>
  <si>
    <t>Tovább szlázott szolg. bev.</t>
  </si>
  <si>
    <t>Tárgyévi bevételek</t>
  </si>
  <si>
    <t>Tárgyévi működési kiadások</t>
  </si>
  <si>
    <t>Normatív állami támogatás</t>
  </si>
  <si>
    <t>Beruházási kiadások</t>
  </si>
  <si>
    <t>összesen</t>
  </si>
  <si>
    <t>Felújítási kiadások</t>
  </si>
  <si>
    <t>eredeti</t>
  </si>
  <si>
    <t>mód.</t>
  </si>
  <si>
    <t>Működési kiadások</t>
  </si>
  <si>
    <t>%</t>
  </si>
  <si>
    <t>Önkormányzat által saját hatáskörben adott pénzügyi ellátás</t>
  </si>
  <si>
    <t>Csévi gyerekek beisk.</t>
  </si>
  <si>
    <t>Ösztöndíj</t>
  </si>
  <si>
    <t>Karácsonyi segély</t>
  </si>
  <si>
    <t>Csatorna</t>
  </si>
  <si>
    <t>Óvoda és Bölcsőde</t>
  </si>
  <si>
    <t>Rászorultságtól függő pénzbeli,szociális, gyerekvédelmi ellátások</t>
  </si>
  <si>
    <t xml:space="preserve">        kórházi ápolás</t>
  </si>
  <si>
    <t xml:space="preserve">        eseti gyógyszer tám.</t>
  </si>
  <si>
    <t xml:space="preserve">        harmadik gyermek szül.</t>
  </si>
  <si>
    <t xml:space="preserve">                  összesen</t>
  </si>
  <si>
    <t>Természetben nyújtott szociális ellátások</t>
  </si>
  <si>
    <t xml:space="preserve">                összesen:</t>
  </si>
  <si>
    <t>Arany János pály.</t>
  </si>
  <si>
    <t xml:space="preserve">                 összesen</t>
  </si>
  <si>
    <t>Folyósított ellátás összesen</t>
  </si>
  <si>
    <t>Önkorm. sajátos működési bev.össz.</t>
  </si>
  <si>
    <t>Költségvetési támogatás összesen</t>
  </si>
  <si>
    <t>Működési célú pénzeszk.átvétel</t>
  </si>
  <si>
    <t>Működési célú pénzeszk átvétel össz.</t>
  </si>
  <si>
    <t>eFt</t>
  </si>
  <si>
    <t>teljesítés</t>
  </si>
  <si>
    <t>Megnevezés</t>
  </si>
  <si>
    <t>Népességszám</t>
  </si>
  <si>
    <t>Nem lakás bérbeadás</t>
  </si>
  <si>
    <t>Egyházi kórus</t>
  </si>
  <si>
    <t>telj.</t>
  </si>
  <si>
    <t>Egyszeri GYVT</t>
  </si>
  <si>
    <t>Piliscsév község Önkormányzatának</t>
  </si>
  <si>
    <t>vagyonmérlege</t>
  </si>
  <si>
    <t>Az önkormányzat által nyújtot közvetett támogatások</t>
  </si>
  <si>
    <t>jogcím</t>
  </si>
  <si>
    <t>Visszanem térítendő lakás építási tám:</t>
  </si>
  <si>
    <t>Helyi adónál biztosított kedvezmények</t>
  </si>
  <si>
    <t>Bérbeadásnál nyújtott kedvezmény</t>
  </si>
  <si>
    <t>Egyéb nyújtott kedvezmény</t>
  </si>
  <si>
    <t>Az Önkormányzat adósság állománya</t>
  </si>
  <si>
    <t>Ft-ban</t>
  </si>
  <si>
    <t>típus</t>
  </si>
  <si>
    <t>összeg</t>
  </si>
  <si>
    <t>lejárat</t>
  </si>
  <si>
    <t>belföldi szállító</t>
  </si>
  <si>
    <t>Kimutatás az Önkormányzat</t>
  </si>
  <si>
    <t>felhasználható pénzmaradványáról</t>
  </si>
  <si>
    <t>ezer Ft-ban</t>
  </si>
  <si>
    <t>Egyéb pénzügyi elszámolások</t>
  </si>
  <si>
    <t>Előző évi tartalék maradványa</t>
  </si>
  <si>
    <t>Tárgyévi helyesbített pénzmaradvány</t>
  </si>
  <si>
    <t>Befizetés többlettám.miatt</t>
  </si>
  <si>
    <t>Kiutalás kiutalatlan tám. miatt</t>
  </si>
  <si>
    <t>Módosított pénzmaradvány</t>
  </si>
  <si>
    <t>Feladattal terhelt elkötelezettségek</t>
  </si>
  <si>
    <t>Következő évi feladatokra felhasználható szabad pénzeszköz</t>
  </si>
  <si>
    <t>Önkormányzati</t>
  </si>
  <si>
    <t>Eszközök</t>
  </si>
  <si>
    <t>Források</t>
  </si>
  <si>
    <t>Immateriális javak</t>
  </si>
  <si>
    <t>Induló tőke</t>
  </si>
  <si>
    <t>Ingatlanok</t>
  </si>
  <si>
    <t>Tőke változás</t>
  </si>
  <si>
    <t>Gépek, berendezések</t>
  </si>
  <si>
    <t>Saját tőke össz.</t>
  </si>
  <si>
    <t>Beruházások</t>
  </si>
  <si>
    <t>Befektetett pénzügyi eszk.</t>
  </si>
  <si>
    <t>Üzemeltetésre átadott eszk.</t>
  </si>
  <si>
    <t>Ktg.vetési tartalék</t>
  </si>
  <si>
    <t>Befektetett eszk. össz.</t>
  </si>
  <si>
    <t>Tartalékok összesen</t>
  </si>
  <si>
    <t>Követelések</t>
  </si>
  <si>
    <t>Pénzeszközök</t>
  </si>
  <si>
    <t>Rövid lejáratú köt.</t>
  </si>
  <si>
    <t>Egyéb pénzügyi elszám.</t>
  </si>
  <si>
    <t>Egyéb pénzügyi elsz.</t>
  </si>
  <si>
    <t>Eszközök összesen</t>
  </si>
  <si>
    <t>Források összesen</t>
  </si>
  <si>
    <t>Fejlesztési céltartalék</t>
  </si>
  <si>
    <t>Igazgatási szolgáltatási díj</t>
  </si>
  <si>
    <t>Állami támogatás adatai</t>
  </si>
  <si>
    <t>Kesztölci u. - Dózsa u.vége         (pályázat KDOP-4.2.1/B-11)</t>
  </si>
  <si>
    <t>Műv.Ház</t>
  </si>
  <si>
    <t>Piliscsév Község Önkormányzata</t>
  </si>
  <si>
    <t>Mérleg</t>
  </si>
  <si>
    <t>Intézményi  működési bevételek</t>
  </si>
  <si>
    <t>Önk. sajátos működési bev.</t>
  </si>
  <si>
    <t>Önk.költségvetési támogatása</t>
  </si>
  <si>
    <t>Átvett pénzeszközök</t>
  </si>
  <si>
    <t>Támogatás</t>
  </si>
  <si>
    <t>Intézmény finanszírozás</t>
  </si>
  <si>
    <t>Önkorm. pénzmaradványa</t>
  </si>
  <si>
    <t>Fejlesztés, felújítás</t>
  </si>
  <si>
    <t>Művelődési Ház pénzmaradványa</t>
  </si>
  <si>
    <t>Céltart.(elköt.p.mar.terhére)</t>
  </si>
  <si>
    <t>Halmozódásmentes főösszeg</t>
  </si>
  <si>
    <t>Eredeti</t>
  </si>
  <si>
    <t>Mód</t>
  </si>
  <si>
    <t>Telj.</t>
  </si>
  <si>
    <t>2013. évi beszámoló</t>
  </si>
  <si>
    <t>Felhalm.c. visszat. támog.</t>
  </si>
  <si>
    <t>Befekt.c. részesedések vás.</t>
  </si>
  <si>
    <t>Intézményi térítési díj</t>
  </si>
  <si>
    <t>Intézményi működési bevételek össz.</t>
  </si>
  <si>
    <t>Önkorm. sajátos műk. bevételei</t>
  </si>
  <si>
    <t>Iparűzési adó (állandó)</t>
  </si>
  <si>
    <t>Egyéb közhatalmi bevételek</t>
  </si>
  <si>
    <t>Önkorm.költségvetési tám.</t>
  </si>
  <si>
    <t>Egyes jöved. pótló támogatások</t>
  </si>
  <si>
    <t>Gyermekétkezt. támogatása</t>
  </si>
  <si>
    <t>Bérkompenzáció</t>
  </si>
  <si>
    <t>Szoc. tűzifa támogatás</t>
  </si>
  <si>
    <t>Érdekeltség növelő támogatás</t>
  </si>
  <si>
    <t>Közfoglalkoztatásra kapott tám.</t>
  </si>
  <si>
    <t>Pályázat (Magyarország szeretlek!)</t>
  </si>
  <si>
    <t>ESZA pályázat (Társulás)</t>
  </si>
  <si>
    <t>Normatíva átvétel (Társ.gesztortól)</t>
  </si>
  <si>
    <t>Óvoda műk. Bevétele</t>
  </si>
  <si>
    <t xml:space="preserve">Közös Hivatal </t>
  </si>
  <si>
    <t>Műv. Ház</t>
  </si>
  <si>
    <t>Önkormányzati hivatal működésének támogatása</t>
  </si>
  <si>
    <t>Település-üzemeltetéshez kapcsolódó feladatellátás támogatása összesen</t>
  </si>
  <si>
    <t>ebből: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</si>
  <si>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</si>
  <si>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</si>
  <si>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</si>
  <si>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</si>
  <si>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Beszámítás összege</t>
  </si>
  <si>
    <t>Lakott külterülettel kapcsolatos feladatok</t>
  </si>
  <si>
    <t>Pénzbeli szociális ellátás</t>
  </si>
  <si>
    <t>Egyéb kötelező önkormányzati feladatok támogatása</t>
  </si>
  <si>
    <t>Könyvtár, közművelődés</t>
  </si>
  <si>
    <t>Óvodapedagógusok m. segítő tám.</t>
  </si>
  <si>
    <t>Óvodaműködtetési támogatás</t>
  </si>
  <si>
    <t>Ingyenes és kedvezményes étkeztetés támog.</t>
  </si>
  <si>
    <t>Egyes jövedelempótló támogatások</t>
  </si>
  <si>
    <t>Szerkezetátalakítási tartalék (gyermekétkeztetés támogatása)</t>
  </si>
  <si>
    <t>Egyéb működési célú központi támogatások (bérkompenzáció, szoc. tűzifa)</t>
  </si>
  <si>
    <t>Állami támogatás mindösszesen:</t>
  </si>
  <si>
    <t>Igazgatás</t>
  </si>
  <si>
    <t>Óvoda</t>
  </si>
  <si>
    <t>Iskola</t>
  </si>
  <si>
    <t>Önkormányzat össz.</t>
  </si>
  <si>
    <t>Szolgáltatások ellenértéke</t>
  </si>
  <si>
    <t>Kötbér, bírság</t>
  </si>
  <si>
    <t>ÁFA visszatérülés(ford.Áfa)</t>
  </si>
  <si>
    <t>Intézm. működési bevételek</t>
  </si>
  <si>
    <t>Átvett  p.</t>
  </si>
  <si>
    <t>Közös Hiv.</t>
  </si>
  <si>
    <t>Intézményi működési bevételek (teljesítés adatai)</t>
  </si>
  <si>
    <t>létsz.</t>
  </si>
  <si>
    <t>bér</t>
  </si>
  <si>
    <t>járulék</t>
  </si>
  <si>
    <t>dologi</t>
  </si>
  <si>
    <t xml:space="preserve">   Közutak üzemelt.</t>
  </si>
  <si>
    <t xml:space="preserve">   Kábel-Tv stúdió</t>
  </si>
  <si>
    <t xml:space="preserve">   Igazgatás</t>
  </si>
  <si>
    <t xml:space="preserve">   Községgazdálkodás</t>
  </si>
  <si>
    <t xml:space="preserve">   Közfoglalkoztatás</t>
  </si>
  <si>
    <t xml:space="preserve">   Közvilágítás</t>
  </si>
  <si>
    <t xml:space="preserve">   Védőnői  szolgálat</t>
  </si>
  <si>
    <t xml:space="preserve">  Családsegítés</t>
  </si>
  <si>
    <t xml:space="preserve">   Szennyvízelvezetés</t>
  </si>
  <si>
    <t xml:space="preserve">   Rendezvény</t>
  </si>
  <si>
    <t xml:space="preserve">   Temető</t>
  </si>
  <si>
    <t xml:space="preserve">   Lakó ingatlan bérb.</t>
  </si>
  <si>
    <t xml:space="preserve">   Nem lakó ing.bérb.</t>
  </si>
  <si>
    <t>Óvodai étkeztetés</t>
  </si>
  <si>
    <t>Iskolai étkeztetés</t>
  </si>
  <si>
    <t xml:space="preserve">  Idősek Klubja</t>
  </si>
  <si>
    <t>Önkorm. össz.</t>
  </si>
  <si>
    <t>Közös Önk.Hivatal</t>
  </si>
  <si>
    <t>11</t>
  </si>
  <si>
    <t>2</t>
  </si>
  <si>
    <t>Műv. Ház és Könyvtár</t>
  </si>
  <si>
    <t xml:space="preserve">  Óvoda </t>
  </si>
  <si>
    <t>14</t>
  </si>
  <si>
    <t>Önk. mindösszesen</t>
  </si>
  <si>
    <t>Rendkív. gy. t. (utalvány)</t>
  </si>
  <si>
    <t xml:space="preserve">Természetbeni átm.(segély tüzelő, int. tér., gyermek szállítás) </t>
  </si>
  <si>
    <t>Baba utalvány</t>
  </si>
  <si>
    <t>Közös Hivatal által folyósított ellátások</t>
  </si>
  <si>
    <t>Folyósított ellátás mindösszesen</t>
  </si>
  <si>
    <t>Felhalmozási kiadások 2013.</t>
  </si>
  <si>
    <t>Rendezési terv</t>
  </si>
  <si>
    <t>Szilvás utca</t>
  </si>
  <si>
    <t>Nefelejcs utca</t>
  </si>
  <si>
    <t>Árpád utcai árok</t>
  </si>
  <si>
    <t>Kálvária</t>
  </si>
  <si>
    <t>Teherautó vásárlás</t>
  </si>
  <si>
    <t>Kerti pavilon  (Idősek Klubja)</t>
  </si>
  <si>
    <t>Kenyérmezei patak (meder tisztítás)</t>
  </si>
  <si>
    <t>Notebook (Hivatal)</t>
  </si>
  <si>
    <t>összesen:</t>
  </si>
  <si>
    <t>Tisztítómű gépeinek felújítása</t>
  </si>
  <si>
    <t>Utcák (Vasút, Kesztölci, Klastrom, Viola)</t>
  </si>
  <si>
    <t>Ravatalozó</t>
  </si>
  <si>
    <t>Felhalmozási kiadások összesen:</t>
  </si>
  <si>
    <t>Szám.t. eszközök, fényképezőgép (Műv.H.)</t>
  </si>
  <si>
    <t>Támogatások, átadott p.</t>
  </si>
  <si>
    <t>Piliscsévi Sport Egyesület</t>
  </si>
  <si>
    <r>
      <t xml:space="preserve">Egyéb támogatások </t>
    </r>
    <r>
      <rPr>
        <sz val="9"/>
        <rFont val="Bookman Old Style"/>
        <family val="1"/>
        <charset val="238"/>
      </rPr>
      <t>(Kempo,Kolibri,Pilis Kupa)</t>
    </r>
    <r>
      <rPr>
        <sz val="12"/>
        <rFont val="Bookman Old Style"/>
        <family val="1"/>
      </rPr>
      <t xml:space="preserve"> </t>
    </r>
  </si>
  <si>
    <t xml:space="preserve">Szlovák önkormányzat </t>
  </si>
  <si>
    <t>Bolgár önkormányzat</t>
  </si>
  <si>
    <t>Lövész Sportegyesület</t>
  </si>
  <si>
    <t>Vállalkozásnak (isk. eü.)</t>
  </si>
  <si>
    <t>Támogatások, átadott p. összesen</t>
  </si>
  <si>
    <t>Működési támogatás</t>
  </si>
  <si>
    <t>Kistérségi társulásnak (Gy. jólét. alap.)</t>
  </si>
  <si>
    <t>Kistérségi társulásnak (Idősek klubja)</t>
  </si>
  <si>
    <t>Közoktatási társulásnak Iskola</t>
  </si>
  <si>
    <t>Közoktatási társulásnak Óvoda</t>
  </si>
  <si>
    <t>Közös Hivatalnak segélyek miatt</t>
  </si>
  <si>
    <t>Közös Hivatalnak 2013 működés</t>
  </si>
  <si>
    <t>Közös Hivatalnak Társulási feladatokra</t>
  </si>
  <si>
    <t>Művelődési ház intézmény fin.</t>
  </si>
  <si>
    <t>Működési támogatás összesen</t>
  </si>
  <si>
    <t>Közös Hivatalnak (működés, segélyek)</t>
  </si>
  <si>
    <t>Közös Hivatalnak Irodára</t>
  </si>
  <si>
    <t>Művelődési Ház</t>
  </si>
  <si>
    <t>Piliscsévi "Aranykapu" Óvoda és Bölcsőde</t>
  </si>
  <si>
    <t>Intézmény finanszírozás összesen</t>
  </si>
  <si>
    <t>2013. december 31.</t>
  </si>
  <si>
    <t>2013. évi</t>
  </si>
  <si>
    <t>2013. dec. 31-i záró pénzkészlet</t>
  </si>
  <si>
    <t>Járművek</t>
  </si>
  <si>
    <t>Közös Hivatal pénzmaradványa</t>
  </si>
  <si>
    <t>Pályázat (Egészségre nevelő...)</t>
  </si>
  <si>
    <t xml:space="preserve">1. melléklet az  5/2014.(IV.30.) önkormányzati rendelethez   </t>
  </si>
  <si>
    <t xml:space="preserve">2. melléklet az  5/2014.(IV.30.) önkormányzati rendelethez   </t>
  </si>
  <si>
    <t xml:space="preserve">3. melléklet az  5/2014.(IV.30.) önkormányzati rendelethez   </t>
  </si>
  <si>
    <t xml:space="preserve">4. melléklet az  5/2014.(IV.30.) önkormányzati rendelethez   </t>
  </si>
  <si>
    <t xml:space="preserve">5. melléklet az  5/2014.(IV.30.) önkormányzati rendelethez   </t>
  </si>
  <si>
    <t xml:space="preserve">6. melléklet az  5/2014.(IV.30.) önkormányzati rendelethez   </t>
  </si>
  <si>
    <t xml:space="preserve">7. melléklet az  5/2014.(IV.30.) önkormányzati rendelethez   </t>
  </si>
  <si>
    <t xml:space="preserve">8. melléklet az  5/2014.(IV.30.) önkormányzati rendelethez   </t>
  </si>
  <si>
    <t xml:space="preserve">9. melléklet az  5/2014.(IV.30.) önkormányzati rendelethez   </t>
  </si>
  <si>
    <t xml:space="preserve">10. melléklet az  5/2014.(IV.30.) önkormányzati rendelethez   </t>
  </si>
  <si>
    <t xml:space="preserve">11. melléklet az  5/2014.(IV.30.) önkormányzati rendelethez   </t>
  </si>
  <si>
    <t xml:space="preserve">12. melléklet az  5/2014.(IV.30.) önkormányzati rendelethez   </t>
  </si>
</sst>
</file>

<file path=xl/styles.xml><?xml version="1.0" encoding="utf-8"?>
<styleSheet xmlns="http://schemas.openxmlformats.org/spreadsheetml/2006/main">
  <numFmts count="3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_ ;\-#,##0\ "/>
  </numFmts>
  <fonts count="54">
    <font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6"/>
      <name val="Bookman Old Style"/>
      <family val="1"/>
    </font>
    <font>
      <b/>
      <sz val="13"/>
      <name val="Bookman Old Style"/>
      <family val="1"/>
    </font>
    <font>
      <sz val="13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Bookman Old Style"/>
      <family val="1"/>
      <charset val="238"/>
    </font>
    <font>
      <sz val="12"/>
      <name val="Arial CE"/>
      <charset val="238"/>
    </font>
    <font>
      <sz val="11"/>
      <name val="Bookman Old Style"/>
      <family val="1"/>
      <charset val="238"/>
    </font>
    <font>
      <sz val="12"/>
      <name val="Bookman Old Style"/>
      <family val="1"/>
      <charset val="238"/>
    </font>
    <font>
      <sz val="10"/>
      <name val="Bookman Old Style"/>
      <family val="1"/>
      <charset val="238"/>
    </font>
    <font>
      <b/>
      <sz val="14"/>
      <name val="Bookman Old Style"/>
      <family val="1"/>
      <charset val="238"/>
    </font>
    <font>
      <sz val="13"/>
      <name val="Bookman Old Style"/>
      <family val="1"/>
      <charset val="238"/>
    </font>
    <font>
      <b/>
      <sz val="13"/>
      <name val="Bookman Old Style"/>
      <family val="1"/>
      <charset val="238"/>
    </font>
    <font>
      <sz val="9"/>
      <name val="Bookman Old Style"/>
      <family val="1"/>
      <charset val="238"/>
    </font>
    <font>
      <i/>
      <sz val="12"/>
      <name val="Bookman Old Style"/>
      <family val="1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10"/>
      <name val="Arial CE"/>
      <charset val="238"/>
    </font>
    <font>
      <b/>
      <sz val="11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 CE"/>
      <charset val="238"/>
    </font>
    <font>
      <b/>
      <sz val="8"/>
      <name val="Bookman Old Style"/>
      <family val="1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name val="Bookman Old Style"/>
      <family val="1"/>
    </font>
    <font>
      <b/>
      <sz val="9"/>
      <name val="Arial CE"/>
      <charset val="238"/>
    </font>
    <font>
      <b/>
      <i/>
      <sz val="11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3"/>
      <name val="Bookman Old Style"/>
      <family val="1"/>
      <charset val="238"/>
    </font>
    <font>
      <b/>
      <i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8">
    <xf numFmtId="0" fontId="0" fillId="0" borderId="0" xfId="0"/>
    <xf numFmtId="0" fontId="3" fillId="0" borderId="0" xfId="0" applyFont="1"/>
    <xf numFmtId="0" fontId="0" fillId="0" borderId="0" xfId="0" applyBorder="1"/>
    <xf numFmtId="0" fontId="5" fillId="0" borderId="0" xfId="0" applyFont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Border="1" applyAlignment="1">
      <alignment horizontal="right"/>
    </xf>
    <xf numFmtId="3" fontId="8" fillId="0" borderId="0" xfId="0" applyNumberFormat="1" applyFont="1" applyBorder="1"/>
    <xf numFmtId="0" fontId="2" fillId="0" borderId="0" xfId="0" applyFont="1"/>
    <xf numFmtId="0" fontId="15" fillId="0" borderId="0" xfId="0" applyFont="1"/>
    <xf numFmtId="0" fontId="10" fillId="0" borderId="1" xfId="0" applyFont="1" applyBorder="1"/>
    <xf numFmtId="0" fontId="10" fillId="0" borderId="2" xfId="0" applyFont="1" applyBorder="1"/>
    <xf numFmtId="0" fontId="12" fillId="0" borderId="0" xfId="0" applyFont="1"/>
    <xf numFmtId="0" fontId="12" fillId="0" borderId="0" xfId="0" applyFont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3" fontId="10" fillId="0" borderId="10" xfId="0" applyNumberFormat="1" applyFont="1" applyBorder="1"/>
    <xf numFmtId="3" fontId="12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3" fontId="0" fillId="0" borderId="0" xfId="0" applyNumberFormat="1"/>
    <xf numFmtId="0" fontId="2" fillId="0" borderId="0" xfId="0" applyFont="1" applyBorder="1" applyAlignment="1">
      <alignment horizontal="centerContinuous"/>
    </xf>
    <xf numFmtId="0" fontId="27" fillId="0" borderId="0" xfId="0" applyFont="1" applyBorder="1"/>
    <xf numFmtId="0" fontId="27" fillId="0" borderId="0" xfId="0" applyFont="1"/>
    <xf numFmtId="0" fontId="25" fillId="0" borderId="0" xfId="0" applyFont="1" applyBorder="1" applyAlignment="1"/>
    <xf numFmtId="0" fontId="24" fillId="0" borderId="0" xfId="0" applyFont="1" applyBorder="1" applyAlignment="1"/>
    <xf numFmtId="0" fontId="29" fillId="0" borderId="0" xfId="0" applyFont="1"/>
    <xf numFmtId="0" fontId="29" fillId="0" borderId="0" xfId="0" applyFont="1" applyAlignment="1"/>
    <xf numFmtId="0" fontId="29" fillId="0" borderId="0" xfId="0" applyFont="1" applyAlignment="1">
      <alignment horizontal="right"/>
    </xf>
    <xf numFmtId="44" fontId="10" fillId="0" borderId="0" xfId="2" applyFont="1" applyAlignment="1"/>
    <xf numFmtId="3" fontId="19" fillId="0" borderId="18" xfId="0" applyNumberFormat="1" applyFont="1" applyBorder="1"/>
    <xf numFmtId="0" fontId="3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31" fillId="0" borderId="0" xfId="0" applyNumberFormat="1" applyFont="1" applyBorder="1" applyAlignment="1">
      <alignment horizontal="center" vertical="center"/>
    </xf>
    <xf numFmtId="3" fontId="19" fillId="0" borderId="25" xfId="0" applyNumberFormat="1" applyFont="1" applyBorder="1"/>
    <xf numFmtId="3" fontId="23" fillId="0" borderId="26" xfId="0" applyNumberFormat="1" applyFont="1" applyBorder="1" applyAlignment="1">
      <alignment horizontal="center"/>
    </xf>
    <xf numFmtId="0" fontId="10" fillId="0" borderId="16" xfId="0" applyFont="1" applyBorder="1"/>
    <xf numFmtId="0" fontId="19" fillId="0" borderId="17" xfId="0" applyFont="1" applyBorder="1"/>
    <xf numFmtId="0" fontId="26" fillId="0" borderId="1" xfId="0" applyFont="1" applyBorder="1" applyAlignment="1">
      <alignment horizontal="left" vertical="center" wrapText="1"/>
    </xf>
    <xf numFmtId="0" fontId="33" fillId="0" borderId="1" xfId="0" applyFont="1" applyBorder="1"/>
    <xf numFmtId="3" fontId="33" fillId="0" borderId="3" xfId="0" applyNumberFormat="1" applyFont="1" applyBorder="1" applyAlignment="1">
      <alignment horizontal="right"/>
    </xf>
    <xf numFmtId="0" fontId="17" fillId="0" borderId="1" xfId="0" applyFont="1" applyBorder="1"/>
    <xf numFmtId="0" fontId="26" fillId="0" borderId="1" xfId="0" applyFont="1" applyBorder="1" applyAlignment="1">
      <alignment wrapText="1"/>
    </xf>
    <xf numFmtId="0" fontId="33" fillId="0" borderId="3" xfId="0" applyFont="1" applyBorder="1" applyAlignment="1">
      <alignment horizontal="right"/>
    </xf>
    <xf numFmtId="0" fontId="10" fillId="0" borderId="19" xfId="0" applyFont="1" applyBorder="1"/>
    <xf numFmtId="0" fontId="10" fillId="0" borderId="0" xfId="0" applyFont="1"/>
    <xf numFmtId="0" fontId="10" fillId="0" borderId="29" xfId="0" applyFont="1" applyBorder="1"/>
    <xf numFmtId="0" fontId="0" fillId="0" borderId="0" xfId="0" applyBorder="1" applyAlignment="1"/>
    <xf numFmtId="1" fontId="19" fillId="0" borderId="32" xfId="0" applyNumberFormat="1" applyFont="1" applyBorder="1" applyAlignment="1">
      <alignment horizontal="center" vertical="center"/>
    </xf>
    <xf numFmtId="0" fontId="19" fillId="0" borderId="16" xfId="0" applyFont="1" applyBorder="1"/>
    <xf numFmtId="0" fontId="19" fillId="0" borderId="34" xfId="0" applyFont="1" applyBorder="1"/>
    <xf numFmtId="3" fontId="37" fillId="0" borderId="3" xfId="0" applyNumberFormat="1" applyFont="1" applyBorder="1" applyAlignment="1"/>
    <xf numFmtId="3" fontId="38" fillId="0" borderId="3" xfId="0" applyNumberFormat="1" applyFont="1" applyBorder="1" applyAlignment="1"/>
    <xf numFmtId="3" fontId="38" fillId="0" borderId="25" xfId="0" applyNumberFormat="1" applyFont="1" applyBorder="1" applyAlignment="1"/>
    <xf numFmtId="3" fontId="38" fillId="0" borderId="9" xfId="0" applyNumberFormat="1" applyFont="1" applyBorder="1" applyAlignment="1"/>
    <xf numFmtId="3" fontId="37" fillId="0" borderId="1" xfId="0" applyNumberFormat="1" applyFont="1" applyBorder="1" applyAlignment="1"/>
    <xf numFmtId="3" fontId="38" fillId="0" borderId="18" xfId="0" applyNumberFormat="1" applyFont="1" applyBorder="1" applyAlignment="1"/>
    <xf numFmtId="0" fontId="9" fillId="0" borderId="18" xfId="0" applyFont="1" applyBorder="1" applyAlignment="1">
      <alignment horizontal="center" vertical="center"/>
    </xf>
    <xf numFmtId="0" fontId="39" fillId="0" borderId="0" xfId="0" applyFont="1"/>
    <xf numFmtId="3" fontId="20" fillId="0" borderId="24" xfId="0" applyNumberFormat="1" applyFont="1" applyBorder="1" applyAlignment="1">
      <alignment horizontal="center"/>
    </xf>
    <xf numFmtId="3" fontId="37" fillId="0" borderId="12" xfId="0" applyNumberFormat="1" applyFont="1" applyBorder="1" applyAlignment="1">
      <alignment horizontal="center"/>
    </xf>
    <xf numFmtId="0" fontId="0" fillId="0" borderId="1" xfId="0" applyBorder="1"/>
    <xf numFmtId="3" fontId="38" fillId="0" borderId="1" xfId="0" applyNumberFormat="1" applyFont="1" applyBorder="1" applyAlignment="1"/>
    <xf numFmtId="3" fontId="37" fillId="0" borderId="1" xfId="0" applyNumberFormat="1" applyFont="1" applyFill="1" applyBorder="1" applyAlignment="1"/>
    <xf numFmtId="3" fontId="19" fillId="0" borderId="22" xfId="0" applyNumberFormat="1" applyFont="1" applyBorder="1"/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/>
    <xf numFmtId="0" fontId="0" fillId="0" borderId="23" xfId="0" applyBorder="1"/>
    <xf numFmtId="0" fontId="0" fillId="0" borderId="20" xfId="0" applyBorder="1"/>
    <xf numFmtId="0" fontId="0" fillId="0" borderId="2" xfId="0" applyBorder="1"/>
    <xf numFmtId="0" fontId="0" fillId="0" borderId="44" xfId="0" applyBorder="1"/>
    <xf numFmtId="0" fontId="0" fillId="0" borderId="18" xfId="0" applyBorder="1"/>
    <xf numFmtId="0" fontId="0" fillId="0" borderId="24" xfId="0" applyBorder="1"/>
    <xf numFmtId="0" fontId="0" fillId="0" borderId="6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" xfId="0" applyBorder="1"/>
    <xf numFmtId="3" fontId="0" fillId="0" borderId="4" xfId="0" applyNumberFormat="1" applyBorder="1"/>
    <xf numFmtId="0" fontId="0" fillId="0" borderId="41" xfId="0" applyBorder="1" applyAlignment="1">
      <alignment horizontal="right"/>
    </xf>
    <xf numFmtId="0" fontId="0" fillId="0" borderId="30" xfId="0" applyBorder="1"/>
    <xf numFmtId="3" fontId="0" fillId="0" borderId="5" xfId="0" applyNumberFormat="1" applyBorder="1"/>
    <xf numFmtId="0" fontId="0" fillId="0" borderId="52" xfId="0" applyBorder="1"/>
    <xf numFmtId="0" fontId="0" fillId="0" borderId="6" xfId="0" applyBorder="1"/>
    <xf numFmtId="3" fontId="0" fillId="0" borderId="6" xfId="0" applyNumberFormat="1" applyBorder="1"/>
    <xf numFmtId="0" fontId="0" fillId="0" borderId="50" xfId="0" applyBorder="1"/>
    <xf numFmtId="0" fontId="0" fillId="0" borderId="45" xfId="0" applyBorder="1"/>
    <xf numFmtId="3" fontId="0" fillId="0" borderId="47" xfId="0" applyNumberFormat="1" applyBorder="1"/>
    <xf numFmtId="3" fontId="0" fillId="0" borderId="20" xfId="0" applyNumberFormat="1" applyBorder="1"/>
    <xf numFmtId="0" fontId="19" fillId="0" borderId="50" xfId="0" applyFont="1" applyBorder="1" applyAlignment="1">
      <alignment horizontal="center" vertical="center"/>
    </xf>
    <xf numFmtId="0" fontId="10" fillId="0" borderId="45" xfId="0" applyFont="1" applyBorder="1"/>
    <xf numFmtId="0" fontId="10" fillId="0" borderId="49" xfId="0" applyFont="1" applyBorder="1"/>
    <xf numFmtId="0" fontId="10" fillId="0" borderId="51" xfId="0" applyFont="1" applyBorder="1"/>
    <xf numFmtId="0" fontId="10" fillId="0" borderId="47" xfId="0" applyFont="1" applyBorder="1"/>
    <xf numFmtId="3" fontId="10" fillId="0" borderId="12" xfId="0" applyNumberFormat="1" applyFont="1" applyBorder="1" applyAlignment="1">
      <alignment horizontal="right"/>
    </xf>
    <xf numFmtId="3" fontId="10" fillId="0" borderId="41" xfId="0" applyNumberFormat="1" applyFont="1" applyBorder="1" applyAlignment="1">
      <alignment horizontal="right"/>
    </xf>
    <xf numFmtId="3" fontId="10" fillId="0" borderId="20" xfId="0" applyNumberFormat="1" applyFont="1" applyBorder="1" applyAlignment="1">
      <alignment horizontal="right"/>
    </xf>
    <xf numFmtId="0" fontId="19" fillId="0" borderId="1" xfId="0" applyFont="1" applyBorder="1"/>
    <xf numFmtId="3" fontId="19" fillId="0" borderId="20" xfId="0" applyNumberFormat="1" applyFont="1" applyBorder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19" fillId="0" borderId="41" xfId="0" applyNumberFormat="1" applyFont="1" applyBorder="1" applyAlignment="1">
      <alignment horizontal="right"/>
    </xf>
    <xf numFmtId="3" fontId="23" fillId="0" borderId="20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0" fontId="10" fillId="0" borderId="54" xfId="0" applyFont="1" applyBorder="1"/>
    <xf numFmtId="3" fontId="10" fillId="0" borderId="55" xfId="0" applyNumberFormat="1" applyFont="1" applyBorder="1"/>
    <xf numFmtId="0" fontId="10" fillId="0" borderId="56" xfId="0" applyFont="1" applyBorder="1"/>
    <xf numFmtId="0" fontId="10" fillId="0" borderId="57" xfId="0" applyFont="1" applyBorder="1"/>
    <xf numFmtId="0" fontId="23" fillId="0" borderId="0" xfId="0" applyFont="1" applyAlignment="1"/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0" fillId="0" borderId="58" xfId="0" applyFont="1" applyBorder="1"/>
    <xf numFmtId="0" fontId="0" fillId="0" borderId="15" xfId="0" applyBorder="1"/>
    <xf numFmtId="0" fontId="0" fillId="0" borderId="16" xfId="0" applyBorder="1"/>
    <xf numFmtId="0" fontId="0" fillId="0" borderId="3" xfId="0" applyBorder="1"/>
    <xf numFmtId="0" fontId="10" fillId="0" borderId="15" xfId="0" applyFont="1" applyBorder="1"/>
    <xf numFmtId="0" fontId="29" fillId="0" borderId="29" xfId="0" applyFont="1" applyBorder="1"/>
    <xf numFmtId="0" fontId="19" fillId="0" borderId="17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/>
    </xf>
    <xf numFmtId="3" fontId="11" fillId="0" borderId="3" xfId="3" applyNumberFormat="1" applyFont="1" applyBorder="1"/>
    <xf numFmtId="3" fontId="28" fillId="0" borderId="3" xfId="0" applyNumberFormat="1" applyFont="1" applyFill="1" applyBorder="1"/>
    <xf numFmtId="3" fontId="11" fillId="0" borderId="3" xfId="3" applyNumberFormat="1" applyFont="1" applyFill="1" applyBorder="1"/>
    <xf numFmtId="3" fontId="40" fillId="0" borderId="3" xfId="0" applyNumberFormat="1" applyFont="1" applyBorder="1" applyAlignment="1">
      <alignment horizontal="right"/>
    </xf>
    <xf numFmtId="3" fontId="40" fillId="0" borderId="3" xfId="0" applyNumberFormat="1" applyFont="1" applyBorder="1"/>
    <xf numFmtId="3" fontId="28" fillId="0" borderId="3" xfId="0" applyNumberFormat="1" applyFont="1" applyBorder="1"/>
    <xf numFmtId="3" fontId="14" fillId="0" borderId="3" xfId="0" applyNumberFormat="1" applyFont="1" applyBorder="1"/>
    <xf numFmtId="0" fontId="11" fillId="0" borderId="1" xfId="0" applyFont="1" applyBorder="1"/>
    <xf numFmtId="0" fontId="40" fillId="0" borderId="1" xfId="0" applyFont="1" applyBorder="1"/>
    <xf numFmtId="0" fontId="14" fillId="0" borderId="1" xfId="0" applyFont="1" applyBorder="1"/>
    <xf numFmtId="0" fontId="11" fillId="0" borderId="10" xfId="0" applyFont="1" applyBorder="1"/>
    <xf numFmtId="3" fontId="11" fillId="0" borderId="9" xfId="3" applyNumberFormat="1" applyFont="1" applyBorder="1"/>
    <xf numFmtId="3" fontId="28" fillId="0" borderId="9" xfId="0" applyNumberFormat="1" applyFont="1" applyFill="1" applyBorder="1"/>
    <xf numFmtId="0" fontId="11" fillId="0" borderId="54" xfId="0" applyFont="1" applyBorder="1"/>
    <xf numFmtId="1" fontId="40" fillId="0" borderId="61" xfId="3" applyNumberFormat="1" applyFont="1" applyBorder="1" applyAlignment="1">
      <alignment horizontal="center"/>
    </xf>
    <xf numFmtId="1" fontId="40" fillId="0" borderId="57" xfId="3" applyNumberFormat="1" applyFont="1" applyBorder="1" applyAlignment="1">
      <alignment horizontal="center"/>
    </xf>
    <xf numFmtId="0" fontId="40" fillId="0" borderId="2" xfId="0" applyFont="1" applyBorder="1"/>
    <xf numFmtId="3" fontId="40" fillId="0" borderId="8" xfId="3" applyNumberFormat="1" applyFont="1" applyFill="1" applyBorder="1"/>
    <xf numFmtId="0" fontId="40" fillId="0" borderId="18" xfId="0" applyFont="1" applyFill="1" applyBorder="1"/>
    <xf numFmtId="3" fontId="40" fillId="0" borderId="25" xfId="0" applyNumberFormat="1" applyFont="1" applyBorder="1"/>
    <xf numFmtId="1" fontId="40" fillId="0" borderId="55" xfId="3" applyNumberFormat="1" applyFont="1" applyBorder="1" applyAlignment="1">
      <alignment horizontal="center"/>
    </xf>
    <xf numFmtId="3" fontId="11" fillId="0" borderId="11" xfId="3" applyNumberFormat="1" applyFont="1" applyBorder="1"/>
    <xf numFmtId="3" fontId="11" fillId="0" borderId="12" xfId="3" applyNumberFormat="1" applyFont="1" applyBorder="1"/>
    <xf numFmtId="0" fontId="40" fillId="0" borderId="54" xfId="0" applyFont="1" applyBorder="1" applyAlignment="1">
      <alignment horizontal="center"/>
    </xf>
    <xf numFmtId="3" fontId="11" fillId="0" borderId="10" xfId="0" applyNumberFormat="1" applyFont="1" applyBorder="1"/>
    <xf numFmtId="3" fontId="11" fillId="0" borderId="1" xfId="0" applyNumberFormat="1" applyFont="1" applyBorder="1"/>
    <xf numFmtId="3" fontId="40" fillId="0" borderId="1" xfId="0" applyNumberFormat="1" applyFont="1" applyBorder="1"/>
    <xf numFmtId="3" fontId="14" fillId="0" borderId="1" xfId="0" applyNumberFormat="1" applyFont="1" applyBorder="1"/>
    <xf numFmtId="164" fontId="40" fillId="0" borderId="13" xfId="1" applyNumberFormat="1" applyFont="1" applyBorder="1"/>
    <xf numFmtId="0" fontId="40" fillId="0" borderId="0" xfId="0" applyFont="1" applyAlignment="1"/>
    <xf numFmtId="3" fontId="31" fillId="0" borderId="0" xfId="0" applyNumberFormat="1" applyFont="1" applyBorder="1" applyAlignment="1"/>
    <xf numFmtId="3" fontId="11" fillId="0" borderId="12" xfId="3" applyNumberFormat="1" applyFont="1" applyFill="1" applyBorder="1"/>
    <xf numFmtId="3" fontId="28" fillId="0" borderId="9" xfId="0" applyNumberFormat="1" applyFont="1" applyBorder="1" applyAlignment="1"/>
    <xf numFmtId="3" fontId="28" fillId="0" borderId="23" xfId="0" applyNumberFormat="1" applyFont="1" applyBorder="1" applyAlignment="1"/>
    <xf numFmtId="3" fontId="28" fillId="0" borderId="3" xfId="0" applyNumberFormat="1" applyFont="1" applyBorder="1" applyAlignment="1"/>
    <xf numFmtId="3" fontId="28" fillId="0" borderId="20" xfId="0" applyNumberFormat="1" applyFont="1" applyBorder="1" applyAlignment="1"/>
    <xf numFmtId="3" fontId="40" fillId="0" borderId="3" xfId="0" applyNumberFormat="1" applyFont="1" applyBorder="1" applyAlignment="1"/>
    <xf numFmtId="3" fontId="40" fillId="0" borderId="20" xfId="0" applyNumberFormat="1" applyFont="1" applyBorder="1" applyAlignment="1"/>
    <xf numFmtId="3" fontId="40" fillId="0" borderId="8" xfId="0" applyNumberFormat="1" applyFont="1" applyBorder="1" applyAlignment="1"/>
    <xf numFmtId="3" fontId="40" fillId="0" borderId="44" xfId="0" applyNumberFormat="1" applyFont="1" applyBorder="1" applyAlignment="1"/>
    <xf numFmtId="3" fontId="40" fillId="0" borderId="25" xfId="0" applyNumberFormat="1" applyFont="1" applyBorder="1" applyAlignment="1"/>
    <xf numFmtId="3" fontId="40" fillId="0" borderId="24" xfId="0" applyNumberFormat="1" applyFont="1" applyBorder="1" applyAlignment="1"/>
    <xf numFmtId="3" fontId="26" fillId="0" borderId="0" xfId="0" applyNumberFormat="1" applyFont="1" applyBorder="1" applyAlignment="1">
      <alignment vertical="center"/>
    </xf>
    <xf numFmtId="1" fontId="19" fillId="0" borderId="39" xfId="0" applyNumberFormat="1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27" fillId="0" borderId="46" xfId="0" applyFont="1" applyBorder="1"/>
    <xf numFmtId="0" fontId="27" fillId="0" borderId="47" xfId="0" applyFont="1" applyBorder="1"/>
    <xf numFmtId="3" fontId="27" fillId="0" borderId="1" xfId="0" applyNumberFormat="1" applyFont="1" applyBorder="1"/>
    <xf numFmtId="3" fontId="27" fillId="0" borderId="3" xfId="0" applyNumberFormat="1" applyFont="1" applyBorder="1"/>
    <xf numFmtId="3" fontId="27" fillId="0" borderId="3" xfId="0" applyNumberFormat="1" applyFont="1" applyFill="1" applyBorder="1"/>
    <xf numFmtId="3" fontId="27" fillId="0" borderId="20" xfId="0" applyNumberFormat="1" applyFont="1" applyBorder="1" applyAlignment="1">
      <alignment horizontal="center"/>
    </xf>
    <xf numFmtId="0" fontId="27" fillId="0" borderId="3" xfId="0" applyFont="1" applyBorder="1"/>
    <xf numFmtId="0" fontId="27" fillId="0" borderId="3" xfId="0" applyFont="1" applyFill="1" applyBorder="1"/>
    <xf numFmtId="3" fontId="27" fillId="0" borderId="54" xfId="0" applyNumberFormat="1" applyFont="1" applyBorder="1"/>
    <xf numFmtId="3" fontId="27" fillId="0" borderId="61" xfId="0" applyNumberFormat="1" applyFont="1" applyBorder="1"/>
    <xf numFmtId="3" fontId="27" fillId="0" borderId="61" xfId="0" applyNumberFormat="1" applyFont="1" applyFill="1" applyBorder="1"/>
    <xf numFmtId="3" fontId="27" fillId="0" borderId="57" xfId="0" applyNumberFormat="1" applyFont="1" applyBorder="1" applyAlignment="1">
      <alignment horizontal="center"/>
    </xf>
    <xf numFmtId="0" fontId="19" fillId="0" borderId="58" xfId="0" applyFont="1" applyBorder="1"/>
    <xf numFmtId="3" fontId="19" fillId="0" borderId="42" xfId="0" applyNumberFormat="1" applyFont="1" applyBorder="1"/>
    <xf numFmtId="3" fontId="36" fillId="0" borderId="2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/>
    <xf numFmtId="0" fontId="2" fillId="0" borderId="20" xfId="0" applyFont="1" applyBorder="1"/>
    <xf numFmtId="3" fontId="2" fillId="0" borderId="1" xfId="0" applyNumberFormat="1" applyFont="1" applyBorder="1"/>
    <xf numFmtId="0" fontId="19" fillId="0" borderId="21" xfId="0" applyFont="1" applyBorder="1"/>
    <xf numFmtId="0" fontId="19" fillId="0" borderId="28" xfId="0" applyFont="1" applyBorder="1"/>
    <xf numFmtId="0" fontId="2" fillId="0" borderId="45" xfId="0" applyFont="1" applyBorder="1"/>
    <xf numFmtId="0" fontId="2" fillId="0" borderId="46" xfId="0" applyFont="1" applyBorder="1"/>
    <xf numFmtId="0" fontId="2" fillId="0" borderId="47" xfId="0" applyFont="1" applyBorder="1"/>
    <xf numFmtId="3" fontId="29" fillId="0" borderId="1" xfId="0" applyNumberFormat="1" applyFont="1" applyFill="1" applyBorder="1"/>
    <xf numFmtId="3" fontId="29" fillId="0" borderId="3" xfId="0" applyNumberFormat="1" applyFont="1" applyFill="1" applyBorder="1"/>
    <xf numFmtId="3" fontId="29" fillId="0" borderId="20" xfId="0" applyNumberFormat="1" applyFont="1" applyBorder="1" applyAlignment="1">
      <alignment horizontal="center"/>
    </xf>
    <xf numFmtId="3" fontId="29" fillId="0" borderId="54" xfId="0" applyNumberFormat="1" applyFont="1" applyFill="1" applyBorder="1"/>
    <xf numFmtId="3" fontId="29" fillId="0" borderId="61" xfId="0" applyNumberFormat="1" applyFont="1" applyFill="1" applyBorder="1"/>
    <xf numFmtId="3" fontId="29" fillId="0" borderId="57" xfId="0" applyNumberFormat="1" applyFont="1" applyBorder="1" applyAlignment="1">
      <alignment horizontal="center"/>
    </xf>
    <xf numFmtId="3" fontId="23" fillId="0" borderId="22" xfId="0" applyNumberFormat="1" applyFont="1" applyFill="1" applyBorder="1"/>
    <xf numFmtId="3" fontId="23" fillId="0" borderId="42" xfId="0" applyNumberFormat="1" applyFont="1" applyFill="1" applyBorder="1"/>
    <xf numFmtId="0" fontId="6" fillId="0" borderId="45" xfId="0" applyFont="1" applyBorder="1"/>
    <xf numFmtId="0" fontId="6" fillId="0" borderId="46" xfId="0" applyFont="1" applyBorder="1"/>
    <xf numFmtId="3" fontId="36" fillId="0" borderId="47" xfId="0" applyNumberFormat="1" applyFont="1" applyBorder="1" applyAlignment="1">
      <alignment horizontal="center"/>
    </xf>
    <xf numFmtId="3" fontId="6" fillId="0" borderId="1" xfId="0" applyNumberFormat="1" applyFont="1" applyBorder="1"/>
    <xf numFmtId="3" fontId="6" fillId="0" borderId="3" xfId="0" applyNumberFormat="1" applyFont="1" applyBorder="1"/>
    <xf numFmtId="3" fontId="36" fillId="0" borderId="20" xfId="0" applyNumberFormat="1" applyFont="1" applyBorder="1" applyAlignment="1">
      <alignment horizontal="center"/>
    </xf>
    <xf numFmtId="3" fontId="6" fillId="0" borderId="54" xfId="0" applyNumberFormat="1" applyFont="1" applyBorder="1"/>
    <xf numFmtId="3" fontId="6" fillId="0" borderId="61" xfId="0" applyNumberFormat="1" applyFont="1" applyBorder="1"/>
    <xf numFmtId="3" fontId="6" fillId="0" borderId="45" xfId="0" applyNumberFormat="1" applyFont="1" applyBorder="1"/>
    <xf numFmtId="3" fontId="6" fillId="0" borderId="46" xfId="0" applyNumberFormat="1" applyFont="1" applyBorder="1"/>
    <xf numFmtId="3" fontId="27" fillId="0" borderId="44" xfId="0" applyNumberFormat="1" applyFont="1" applyBorder="1" applyAlignment="1">
      <alignment horizontal="center"/>
    </xf>
    <xf numFmtId="3" fontId="36" fillId="0" borderId="24" xfId="0" applyNumberFormat="1" applyFont="1" applyBorder="1" applyAlignment="1">
      <alignment horizontal="center"/>
    </xf>
    <xf numFmtId="0" fontId="27" fillId="0" borderId="10" xfId="0" applyFont="1" applyBorder="1"/>
    <xf numFmtId="0" fontId="27" fillId="0" borderId="9" xfId="0" applyFont="1" applyBorder="1"/>
    <xf numFmtId="0" fontId="27" fillId="0" borderId="23" xfId="0" applyFont="1" applyBorder="1"/>
    <xf numFmtId="0" fontId="19" fillId="0" borderId="45" xfId="0" applyFont="1" applyBorder="1"/>
    <xf numFmtId="3" fontId="27" fillId="0" borderId="8" xfId="0" applyNumberFormat="1" applyFont="1" applyBorder="1"/>
    <xf numFmtId="3" fontId="27" fillId="0" borderId="8" xfId="0" applyNumberFormat="1" applyFont="1" applyFill="1" applyBorder="1"/>
    <xf numFmtId="0" fontId="19" fillId="0" borderId="18" xfId="0" applyFont="1" applyBorder="1"/>
    <xf numFmtId="0" fontId="30" fillId="0" borderId="0" xfId="0" applyFont="1"/>
    <xf numFmtId="0" fontId="30" fillId="0" borderId="0" xfId="0" applyFont="1" applyAlignment="1">
      <alignment horizontal="right"/>
    </xf>
    <xf numFmtId="0" fontId="23" fillId="0" borderId="58" xfId="0" applyFont="1" applyBorder="1" applyAlignment="1">
      <alignment horizontal="center"/>
    </xf>
    <xf numFmtId="0" fontId="19" fillId="0" borderId="58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/>
    </xf>
    <xf numFmtId="0" fontId="30" fillId="0" borderId="28" xfId="0" applyFont="1" applyBorder="1"/>
    <xf numFmtId="0" fontId="42" fillId="0" borderId="7" xfId="0" applyFont="1" applyBorder="1"/>
    <xf numFmtId="0" fontId="42" fillId="0" borderId="16" xfId="0" applyFont="1" applyBorder="1"/>
    <xf numFmtId="0" fontId="42" fillId="0" borderId="16" xfId="0" applyFont="1" applyBorder="1" applyAlignment="1">
      <alignment horizontal="center"/>
    </xf>
    <xf numFmtId="0" fontId="42" fillId="0" borderId="4" xfId="0" applyFont="1" applyBorder="1"/>
    <xf numFmtId="3" fontId="42" fillId="0" borderId="4" xfId="0" applyNumberFormat="1" applyFont="1" applyBorder="1"/>
    <xf numFmtId="3" fontId="42" fillId="0" borderId="16" xfId="0" applyNumberFormat="1" applyFont="1" applyBorder="1"/>
    <xf numFmtId="1" fontId="42" fillId="0" borderId="4" xfId="0" applyNumberFormat="1" applyFont="1" applyBorder="1" applyAlignment="1">
      <alignment horizontal="center"/>
    </xf>
    <xf numFmtId="0" fontId="42" fillId="0" borderId="16" xfId="0" applyFont="1" applyBorder="1" applyAlignment="1">
      <alignment wrapText="1"/>
    </xf>
    <xf numFmtId="3" fontId="42" fillId="0" borderId="4" xfId="0" applyNumberFormat="1" applyFont="1" applyBorder="1" applyAlignment="1">
      <alignment vertical="center"/>
    </xf>
    <xf numFmtId="3" fontId="42" fillId="0" borderId="16" xfId="0" applyNumberFormat="1" applyFont="1" applyBorder="1" applyAlignment="1">
      <alignment vertical="center"/>
    </xf>
    <xf numFmtId="0" fontId="43" fillId="0" borderId="16" xfId="0" applyFont="1" applyBorder="1" applyAlignment="1">
      <alignment wrapText="1"/>
    </xf>
    <xf numFmtId="0" fontId="43" fillId="0" borderId="16" xfId="0" applyFont="1" applyBorder="1"/>
    <xf numFmtId="3" fontId="44" fillId="0" borderId="4" xfId="0" applyNumberFormat="1" applyFont="1" applyBorder="1"/>
    <xf numFmtId="3" fontId="44" fillId="0" borderId="16" xfId="0" applyNumberFormat="1" applyFont="1" applyBorder="1"/>
    <xf numFmtId="3" fontId="44" fillId="0" borderId="4" xfId="0" applyNumberFormat="1" applyFont="1" applyFill="1" applyBorder="1"/>
    <xf numFmtId="3" fontId="44" fillId="0" borderId="16" xfId="0" applyNumberFormat="1" applyFont="1" applyFill="1" applyBorder="1"/>
    <xf numFmtId="3" fontId="42" fillId="0" borderId="4" xfId="0" applyNumberFormat="1" applyFont="1" applyFill="1" applyBorder="1"/>
    <xf numFmtId="3" fontId="42" fillId="0" borderId="16" xfId="0" applyNumberFormat="1" applyFont="1" applyFill="1" applyBorder="1"/>
    <xf numFmtId="3" fontId="42" fillId="0" borderId="4" xfId="0" applyNumberFormat="1" applyFont="1" applyBorder="1" applyAlignment="1">
      <alignment horizontal="right"/>
    </xf>
    <xf numFmtId="3" fontId="42" fillId="0" borderId="16" xfId="0" applyNumberFormat="1" applyFont="1" applyBorder="1" applyAlignment="1">
      <alignment horizontal="right"/>
    </xf>
    <xf numFmtId="0" fontId="42" fillId="0" borderId="19" xfId="0" applyFont="1" applyBorder="1"/>
    <xf numFmtId="3" fontId="42" fillId="0" borderId="5" xfId="0" applyNumberFormat="1" applyFont="1" applyFill="1" applyBorder="1"/>
    <xf numFmtId="3" fontId="42" fillId="0" borderId="19" xfId="0" applyNumberFormat="1" applyFont="1" applyFill="1" applyBorder="1"/>
    <xf numFmtId="1" fontId="42" fillId="0" borderId="5" xfId="0" applyNumberFormat="1" applyFont="1" applyBorder="1" applyAlignment="1">
      <alignment horizontal="center"/>
    </xf>
    <xf numFmtId="0" fontId="26" fillId="0" borderId="17" xfId="0" applyFont="1" applyBorder="1"/>
    <xf numFmtId="3" fontId="26" fillId="0" borderId="6" xfId="0" applyNumberFormat="1" applyFont="1" applyFill="1" applyBorder="1" applyAlignment="1"/>
    <xf numFmtId="3" fontId="26" fillId="0" borderId="17" xfId="0" applyNumberFormat="1" applyFont="1" applyFill="1" applyBorder="1" applyAlignment="1"/>
    <xf numFmtId="1" fontId="41" fillId="0" borderId="6" xfId="0" applyNumberFormat="1" applyFont="1" applyBorder="1" applyAlignment="1">
      <alignment horizontal="center"/>
    </xf>
    <xf numFmtId="0" fontId="42" fillId="0" borderId="2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10" fillId="0" borderId="38" xfId="0" applyFont="1" applyBorder="1" applyAlignment="1">
      <alignment horizontal="right" wrapText="1"/>
    </xf>
    <xf numFmtId="0" fontId="10" fillId="0" borderId="9" xfId="0" applyFont="1" applyBorder="1" applyAlignment="1">
      <alignment horizontal="right" wrapText="1"/>
    </xf>
    <xf numFmtId="3" fontId="23" fillId="0" borderId="7" xfId="0" applyNumberFormat="1" applyFont="1" applyBorder="1" applyAlignment="1">
      <alignment horizontal="right" wrapText="1"/>
    </xf>
    <xf numFmtId="0" fontId="12" fillId="0" borderId="4" xfId="0" applyFont="1" applyBorder="1" applyAlignment="1">
      <alignment wrapText="1"/>
    </xf>
    <xf numFmtId="0" fontId="10" fillId="0" borderId="35" xfId="0" applyFont="1" applyBorder="1" applyAlignment="1">
      <alignment horizontal="right" wrapText="1"/>
    </xf>
    <xf numFmtId="3" fontId="10" fillId="0" borderId="3" xfId="0" applyNumberFormat="1" applyFont="1" applyBorder="1" applyAlignment="1"/>
    <xf numFmtId="0" fontId="12" fillId="0" borderId="5" xfId="0" applyFont="1" applyBorder="1" applyAlignment="1">
      <alignment wrapText="1"/>
    </xf>
    <xf numFmtId="0" fontId="10" fillId="0" borderId="43" xfId="0" applyFont="1" applyBorder="1" applyAlignment="1">
      <alignment horizontal="right" wrapText="1"/>
    </xf>
    <xf numFmtId="3" fontId="10" fillId="0" borderId="8" xfId="0" applyNumberFormat="1" applyFont="1" applyBorder="1" applyAlignment="1"/>
    <xf numFmtId="3" fontId="23" fillId="0" borderId="14" xfId="0" applyNumberFormat="1" applyFont="1" applyBorder="1" applyAlignment="1">
      <alignment horizontal="right" wrapText="1"/>
    </xf>
    <xf numFmtId="0" fontId="13" fillId="0" borderId="6" xfId="0" applyFont="1" applyBorder="1" applyAlignment="1">
      <alignment wrapText="1"/>
    </xf>
    <xf numFmtId="0" fontId="19" fillId="0" borderId="36" xfId="0" applyFont="1" applyBorder="1" applyAlignment="1">
      <alignment horizontal="right"/>
    </xf>
    <xf numFmtId="3" fontId="23" fillId="0" borderId="6" xfId="0" applyNumberFormat="1" applyFont="1" applyBorder="1" applyAlignment="1">
      <alignment horizontal="right" wrapText="1"/>
    </xf>
    <xf numFmtId="3" fontId="10" fillId="0" borderId="20" xfId="0" applyNumberFormat="1" applyFont="1" applyBorder="1" applyAlignment="1"/>
    <xf numFmtId="0" fontId="12" fillId="0" borderId="27" xfId="0" applyFont="1" applyBorder="1" applyAlignment="1">
      <alignment horizontal="left" wrapText="1"/>
    </xf>
    <xf numFmtId="0" fontId="9" fillId="0" borderId="58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right" wrapText="1"/>
    </xf>
    <xf numFmtId="0" fontId="42" fillId="0" borderId="18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3" fontId="10" fillId="0" borderId="44" xfId="0" applyNumberFormat="1" applyFont="1" applyBorder="1" applyAlignment="1"/>
    <xf numFmtId="1" fontId="13" fillId="0" borderId="54" xfId="0" applyNumberFormat="1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49" fontId="14" fillId="0" borderId="57" xfId="0" applyNumberFormat="1" applyFont="1" applyBorder="1" applyAlignment="1">
      <alignment horizontal="center" vertical="center"/>
    </xf>
    <xf numFmtId="1" fontId="13" fillId="0" borderId="65" xfId="0" applyNumberFormat="1" applyFont="1" applyBorder="1" applyAlignment="1">
      <alignment horizontal="center" vertical="center"/>
    </xf>
    <xf numFmtId="49" fontId="14" fillId="0" borderId="55" xfId="0" applyNumberFormat="1" applyFont="1" applyBorder="1" applyAlignment="1">
      <alignment horizontal="center" vertical="center"/>
    </xf>
    <xf numFmtId="0" fontId="46" fillId="0" borderId="10" xfId="0" applyFont="1" applyBorder="1" applyAlignment="1">
      <alignment horizontal="left"/>
    </xf>
    <xf numFmtId="1" fontId="37" fillId="0" borderId="11" xfId="0" applyNumberFormat="1" applyFont="1" applyBorder="1" applyAlignment="1">
      <alignment horizontal="center"/>
    </xf>
    <xf numFmtId="3" fontId="37" fillId="0" borderId="10" xfId="0" applyNumberFormat="1" applyFont="1" applyBorder="1" applyAlignment="1"/>
    <xf numFmtId="3" fontId="37" fillId="0" borderId="9" xfId="0" applyNumberFormat="1" applyFont="1" applyBorder="1" applyAlignment="1"/>
    <xf numFmtId="3" fontId="37" fillId="0" borderId="11" xfId="0" applyNumberFormat="1" applyFont="1" applyBorder="1" applyAlignment="1">
      <alignment horizontal="center"/>
    </xf>
    <xf numFmtId="3" fontId="38" fillId="0" borderId="10" xfId="0" applyNumberFormat="1" applyFont="1" applyBorder="1" applyAlignment="1"/>
    <xf numFmtId="1" fontId="37" fillId="0" borderId="23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/>
    </xf>
    <xf numFmtId="1" fontId="37" fillId="0" borderId="12" xfId="0" applyNumberFormat="1" applyFont="1" applyBorder="1" applyAlignment="1">
      <alignment horizontal="center"/>
    </xf>
    <xf numFmtId="3" fontId="37" fillId="0" borderId="3" xfId="0" applyNumberFormat="1" applyFont="1" applyFill="1" applyBorder="1" applyAlignment="1"/>
    <xf numFmtId="1" fontId="37" fillId="0" borderId="20" xfId="0" applyNumberFormat="1" applyFont="1" applyBorder="1" applyAlignment="1">
      <alignment horizontal="center"/>
    </xf>
    <xf numFmtId="1" fontId="37" fillId="0" borderId="12" xfId="0" applyNumberFormat="1" applyFont="1" applyFill="1" applyBorder="1" applyAlignment="1">
      <alignment horizontal="center"/>
    </xf>
    <xf numFmtId="3" fontId="21" fillId="0" borderId="1" xfId="0" applyNumberFormat="1" applyFont="1" applyBorder="1"/>
    <xf numFmtId="3" fontId="21" fillId="0" borderId="3" xfId="0" applyNumberFormat="1" applyFont="1" applyBorder="1"/>
    <xf numFmtId="3" fontId="37" fillId="0" borderId="1" xfId="0" applyNumberFormat="1" applyFont="1" applyBorder="1" applyAlignment="1">
      <alignment horizontal="right" vertical="center"/>
    </xf>
    <xf numFmtId="3" fontId="37" fillId="0" borderId="3" xfId="0" applyNumberFormat="1" applyFont="1" applyBorder="1" applyAlignment="1">
      <alignment horizontal="right" vertical="center"/>
    </xf>
    <xf numFmtId="3" fontId="47" fillId="0" borderId="1" xfId="0" applyNumberFormat="1" applyFont="1" applyBorder="1"/>
    <xf numFmtId="49" fontId="4" fillId="0" borderId="12" xfId="0" applyNumberFormat="1" applyFont="1" applyBorder="1" applyAlignment="1">
      <alignment horizontal="center"/>
    </xf>
    <xf numFmtId="3" fontId="4" fillId="0" borderId="1" xfId="0" applyNumberFormat="1" applyFont="1" applyBorder="1"/>
    <xf numFmtId="3" fontId="4" fillId="0" borderId="3" xfId="0" applyNumberFormat="1" applyFont="1" applyBorder="1"/>
    <xf numFmtId="0" fontId="21" fillId="0" borderId="1" xfId="0" applyFont="1" applyBorder="1"/>
    <xf numFmtId="0" fontId="21" fillId="0" borderId="3" xfId="0" applyFont="1" applyBorder="1"/>
    <xf numFmtId="3" fontId="38" fillId="0" borderId="54" xfId="0" applyNumberFormat="1" applyFont="1" applyBorder="1" applyAlignment="1"/>
    <xf numFmtId="3" fontId="38" fillId="0" borderId="61" xfId="0" applyNumberFormat="1" applyFont="1" applyBorder="1" applyAlignment="1"/>
    <xf numFmtId="1" fontId="37" fillId="0" borderId="57" xfId="0" applyNumberFormat="1" applyFont="1" applyBorder="1" applyAlignment="1">
      <alignment horizontal="center"/>
    </xf>
    <xf numFmtId="3" fontId="38" fillId="0" borderId="18" xfId="0" applyNumberFormat="1" applyFont="1" applyFill="1" applyBorder="1" applyAlignment="1">
      <alignment horizontal="right"/>
    </xf>
    <xf numFmtId="3" fontId="38" fillId="0" borderId="37" xfId="0" applyNumberFormat="1" applyFont="1" applyBorder="1" applyAlignment="1">
      <alignment horizontal="center"/>
    </xf>
    <xf numFmtId="1" fontId="38" fillId="0" borderId="24" xfId="0" applyNumberFormat="1" applyFont="1" applyBorder="1" applyAlignment="1">
      <alignment horizontal="center"/>
    </xf>
    <xf numFmtId="1" fontId="37" fillId="0" borderId="47" xfId="0" applyNumberFormat="1" applyFont="1" applyBorder="1" applyAlignment="1">
      <alignment horizontal="center"/>
    </xf>
    <xf numFmtId="1" fontId="38" fillId="0" borderId="17" xfId="0" applyNumberFormat="1" applyFont="1" applyFill="1" applyBorder="1" applyAlignment="1">
      <alignment horizontal="center"/>
    </xf>
    <xf numFmtId="3" fontId="37" fillId="0" borderId="47" xfId="0" applyNumberFormat="1" applyFont="1" applyBorder="1" applyAlignment="1">
      <alignment horizontal="center"/>
    </xf>
    <xf numFmtId="3" fontId="37" fillId="0" borderId="20" xfId="0" applyNumberFormat="1" applyFont="1" applyBorder="1" applyAlignment="1">
      <alignment horizontal="center"/>
    </xf>
    <xf numFmtId="3" fontId="4" fillId="0" borderId="1" xfId="0" applyNumberFormat="1" applyFont="1" applyFill="1" applyBorder="1"/>
    <xf numFmtId="3" fontId="49" fillId="0" borderId="31" xfId="0" applyNumberFormat="1" applyFont="1" applyFill="1" applyBorder="1"/>
    <xf numFmtId="49" fontId="20" fillId="0" borderId="34" xfId="0" applyNumberFormat="1" applyFont="1" applyBorder="1" applyAlignment="1">
      <alignment horizontal="center"/>
    </xf>
    <xf numFmtId="3" fontId="37" fillId="0" borderId="44" xfId="0" applyNumberFormat="1" applyFont="1" applyBorder="1" applyAlignment="1">
      <alignment horizontal="center"/>
    </xf>
    <xf numFmtId="1" fontId="37" fillId="0" borderId="44" xfId="0" applyNumberFormat="1" applyFont="1" applyBorder="1" applyAlignment="1">
      <alignment horizontal="center"/>
    </xf>
    <xf numFmtId="3" fontId="20" fillId="0" borderId="18" xfId="0" applyNumberFormat="1" applyFont="1" applyBorder="1" applyAlignment="1">
      <alignment horizontal="center"/>
    </xf>
    <xf numFmtId="3" fontId="20" fillId="0" borderId="25" xfId="0" applyNumberFormat="1" applyFont="1" applyBorder="1" applyAlignment="1">
      <alignment horizontal="center"/>
    </xf>
    <xf numFmtId="3" fontId="0" fillId="0" borderId="45" xfId="0" applyNumberFormat="1" applyFont="1" applyBorder="1"/>
    <xf numFmtId="3" fontId="0" fillId="0" borderId="46" xfId="0" applyNumberFormat="1" applyFont="1" applyBorder="1"/>
    <xf numFmtId="3" fontId="0" fillId="0" borderId="1" xfId="0" applyNumberFormat="1" applyFont="1" applyBorder="1"/>
    <xf numFmtId="3" fontId="0" fillId="0" borderId="3" xfId="0" applyNumberFormat="1" applyFont="1" applyBorder="1"/>
    <xf numFmtId="3" fontId="0" fillId="0" borderId="2" xfId="0" applyNumberFormat="1" applyFont="1" applyBorder="1"/>
    <xf numFmtId="3" fontId="0" fillId="0" borderId="8" xfId="0" applyNumberFormat="1" applyFont="1" applyBorder="1"/>
    <xf numFmtId="1" fontId="37" fillId="0" borderId="45" xfId="0" applyNumberFormat="1" applyFont="1" applyBorder="1" applyAlignment="1"/>
    <xf numFmtId="1" fontId="37" fillId="0" borderId="46" xfId="0" applyNumberFormat="1" applyFont="1" applyBorder="1" applyAlignment="1"/>
    <xf numFmtId="1" fontId="37" fillId="0" borderId="1" xfId="0" applyNumberFormat="1" applyFont="1" applyBorder="1" applyAlignment="1"/>
    <xf numFmtId="1" fontId="37" fillId="0" borderId="3" xfId="0" applyNumberFormat="1" applyFont="1" applyBorder="1" applyAlignment="1"/>
    <xf numFmtId="1" fontId="37" fillId="0" borderId="2" xfId="0" applyNumberFormat="1" applyFont="1" applyBorder="1" applyAlignment="1"/>
    <xf numFmtId="1" fontId="37" fillId="0" borderId="8" xfId="0" applyNumberFormat="1" applyFont="1" applyBorder="1" applyAlignment="1"/>
    <xf numFmtId="49" fontId="0" fillId="0" borderId="51" xfId="0" applyNumberFormat="1" applyFont="1" applyBorder="1" applyAlignment="1">
      <alignment horizontal="center"/>
    </xf>
    <xf numFmtId="49" fontId="0" fillId="0" borderId="41" xfId="0" applyNumberFormat="1" applyFont="1" applyBorder="1" applyAlignment="1">
      <alignment horizontal="center"/>
    </xf>
    <xf numFmtId="49" fontId="0" fillId="0" borderId="56" xfId="0" applyNumberFormat="1" applyFont="1" applyBorder="1" applyAlignment="1">
      <alignment horizontal="center"/>
    </xf>
    <xf numFmtId="3" fontId="48" fillId="0" borderId="58" xfId="0" applyNumberFormat="1" applyFont="1" applyFill="1" applyBorder="1"/>
    <xf numFmtId="3" fontId="47" fillId="0" borderId="27" xfId="0" applyNumberFormat="1" applyFont="1" applyFill="1" applyBorder="1"/>
    <xf numFmtId="3" fontId="47" fillId="0" borderId="4" xfId="0" applyNumberFormat="1" applyFont="1" applyFill="1" applyBorder="1"/>
    <xf numFmtId="3" fontId="47" fillId="0" borderId="30" xfId="0" applyNumberFormat="1" applyFont="1" applyFill="1" applyBorder="1"/>
    <xf numFmtId="1" fontId="19" fillId="0" borderId="25" xfId="0" applyNumberFormat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wrapText="1"/>
    </xf>
    <xf numFmtId="0" fontId="32" fillId="0" borderId="9" xfId="0" applyFont="1" applyBorder="1"/>
    <xf numFmtId="0" fontId="0" fillId="0" borderId="9" xfId="0" applyBorder="1"/>
    <xf numFmtId="3" fontId="32" fillId="0" borderId="3" xfId="0" applyNumberFormat="1" applyFont="1" applyBorder="1"/>
    <xf numFmtId="1" fontId="27" fillId="0" borderId="20" xfId="0" applyNumberFormat="1" applyFont="1" applyBorder="1" applyAlignment="1">
      <alignment horizontal="center"/>
    </xf>
    <xf numFmtId="3" fontId="32" fillId="0" borderId="3" xfId="0" applyNumberFormat="1" applyFont="1" applyBorder="1" applyAlignment="1">
      <alignment horizontal="left"/>
    </xf>
    <xf numFmtId="3" fontId="32" fillId="0" borderId="3" xfId="0" applyNumberFormat="1" applyFont="1" applyFill="1" applyBorder="1" applyAlignment="1">
      <alignment horizontal="left"/>
    </xf>
    <xf numFmtId="1" fontId="36" fillId="0" borderId="20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32" fillId="0" borderId="3" xfId="0" applyFont="1" applyBorder="1"/>
    <xf numFmtId="0" fontId="32" fillId="0" borderId="8" xfId="0" applyFont="1" applyBorder="1"/>
    <xf numFmtId="1" fontId="27" fillId="0" borderId="44" xfId="0" applyNumberFormat="1" applyFont="1" applyBorder="1" applyAlignment="1">
      <alignment horizontal="center"/>
    </xf>
    <xf numFmtId="3" fontId="51" fillId="0" borderId="24" xfId="0" applyNumberFormat="1" applyFont="1" applyBorder="1" applyAlignment="1">
      <alignment horizontal="center"/>
    </xf>
    <xf numFmtId="0" fontId="17" fillId="0" borderId="39" xfId="0" applyFont="1" applyBorder="1"/>
    <xf numFmtId="3" fontId="33" fillId="0" borderId="59" xfId="0" applyNumberFormat="1" applyFont="1" applyBorder="1" applyAlignment="1">
      <alignment horizontal="right"/>
    </xf>
    <xf numFmtId="1" fontId="36" fillId="0" borderId="62" xfId="0" applyNumberFormat="1" applyFont="1" applyBorder="1" applyAlignment="1">
      <alignment horizontal="center"/>
    </xf>
    <xf numFmtId="0" fontId="17" fillId="2" borderId="40" xfId="0" applyFont="1" applyFill="1" applyBorder="1"/>
    <xf numFmtId="3" fontId="23" fillId="2" borderId="63" xfId="0" applyNumberFormat="1" applyFont="1" applyFill="1" applyBorder="1" applyAlignment="1">
      <alignment horizontal="right"/>
    </xf>
    <xf numFmtId="3" fontId="23" fillId="2" borderId="64" xfId="0" applyNumberFormat="1" applyFont="1" applyFill="1" applyBorder="1" applyAlignment="1">
      <alignment horizontal="center"/>
    </xf>
    <xf numFmtId="0" fontId="50" fillId="0" borderId="18" xfId="0" applyFont="1" applyBorder="1" applyAlignment="1">
      <alignment horizontal="left"/>
    </xf>
    <xf numFmtId="3" fontId="35" fillId="0" borderId="25" xfId="0" applyNumberFormat="1" applyFont="1" applyBorder="1" applyAlignment="1">
      <alignment horizontal="right"/>
    </xf>
    <xf numFmtId="3" fontId="35" fillId="0" borderId="25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3" fillId="0" borderId="17" xfId="0" applyFont="1" applyBorder="1" applyAlignment="1"/>
    <xf numFmtId="1" fontId="19" fillId="0" borderId="17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wrapText="1"/>
    </xf>
    <xf numFmtId="3" fontId="29" fillId="0" borderId="11" xfId="1" applyNumberFormat="1" applyFont="1" applyBorder="1" applyAlignment="1">
      <alignment vertical="center"/>
    </xf>
    <xf numFmtId="3" fontId="29" fillId="0" borderId="9" xfId="0" applyNumberFormat="1" applyFont="1" applyBorder="1" applyAlignment="1">
      <alignment vertical="center"/>
    </xf>
    <xf numFmtId="3" fontId="27" fillId="0" borderId="9" xfId="0" applyNumberFormat="1" applyFont="1" applyBorder="1"/>
    <xf numFmtId="3" fontId="27" fillId="0" borderId="23" xfId="0" applyNumberFormat="1" applyFont="1" applyBorder="1" applyAlignment="1">
      <alignment horizontal="center"/>
    </xf>
    <xf numFmtId="0" fontId="29" fillId="0" borderId="16" xfId="0" applyFont="1" applyBorder="1" applyAlignment="1">
      <alignment wrapText="1"/>
    </xf>
    <xf numFmtId="3" fontId="29" fillId="0" borderId="3" xfId="0" applyNumberFormat="1" applyFont="1" applyBorder="1"/>
    <xf numFmtId="0" fontId="23" fillId="0" borderId="16" xfId="0" applyFont="1" applyBorder="1"/>
    <xf numFmtId="3" fontId="23" fillId="0" borderId="12" xfId="0" applyNumberFormat="1" applyFont="1" applyBorder="1"/>
    <xf numFmtId="3" fontId="23" fillId="0" borderId="3" xfId="0" applyNumberFormat="1" applyFont="1" applyBorder="1"/>
    <xf numFmtId="3" fontId="36" fillId="0" borderId="23" xfId="0" applyNumberFormat="1" applyFont="1" applyBorder="1" applyAlignment="1">
      <alignment horizontal="center"/>
    </xf>
    <xf numFmtId="3" fontId="29" fillId="0" borderId="55" xfId="1" applyNumberFormat="1" applyFont="1" applyBorder="1"/>
    <xf numFmtId="3" fontId="27" fillId="0" borderId="64" xfId="0" applyNumberFormat="1" applyFont="1" applyBorder="1" applyAlignment="1">
      <alignment horizontal="center"/>
    </xf>
    <xf numFmtId="0" fontId="23" fillId="0" borderId="58" xfId="0" applyFont="1" applyBorder="1" applyAlignment="1">
      <alignment horizontal="left"/>
    </xf>
    <xf numFmtId="3" fontId="23" fillId="0" borderId="60" xfId="1" applyNumberFormat="1" applyFont="1" applyBorder="1"/>
    <xf numFmtId="3" fontId="23" fillId="0" borderId="59" xfId="0" applyNumberFormat="1" applyFont="1" applyBorder="1"/>
    <xf numFmtId="3" fontId="36" fillId="0" borderId="59" xfId="0" applyNumberFormat="1" applyFont="1" applyBorder="1"/>
    <xf numFmtId="3" fontId="27" fillId="0" borderId="62" xfId="0" applyNumberFormat="1" applyFont="1" applyBorder="1" applyAlignment="1">
      <alignment horizontal="center"/>
    </xf>
    <xf numFmtId="0" fontId="29" fillId="0" borderId="45" xfId="0" applyFont="1" applyBorder="1"/>
    <xf numFmtId="3" fontId="29" fillId="0" borderId="46" xfId="1" applyNumberFormat="1" applyFont="1" applyBorder="1"/>
    <xf numFmtId="3" fontId="29" fillId="0" borderId="46" xfId="0" applyNumberFormat="1" applyFont="1" applyBorder="1"/>
    <xf numFmtId="3" fontId="27" fillId="0" borderId="46" xfId="0" applyNumberFormat="1" applyFont="1" applyBorder="1"/>
    <xf numFmtId="3" fontId="27" fillId="0" borderId="47" xfId="0" applyNumberFormat="1" applyFont="1" applyBorder="1" applyAlignment="1">
      <alignment horizontal="center"/>
    </xf>
    <xf numFmtId="0" fontId="29" fillId="0" borderId="1" xfId="0" applyFont="1" applyBorder="1" applyAlignment="1">
      <alignment wrapText="1"/>
    </xf>
    <xf numFmtId="3" fontId="29" fillId="0" borderId="3" xfId="1" applyNumberFormat="1" applyFont="1" applyBorder="1" applyAlignment="1">
      <alignment vertical="center"/>
    </xf>
    <xf numFmtId="0" fontId="23" fillId="0" borderId="1" xfId="0" applyFont="1" applyBorder="1"/>
    <xf numFmtId="0" fontId="29" fillId="0" borderId="2" xfId="0" applyFont="1" applyBorder="1"/>
    <xf numFmtId="3" fontId="29" fillId="0" borderId="8" xfId="0" applyNumberFormat="1" applyFont="1" applyBorder="1"/>
    <xf numFmtId="3" fontId="23" fillId="0" borderId="18" xfId="0" applyNumberFormat="1" applyFont="1" applyBorder="1"/>
    <xf numFmtId="3" fontId="23" fillId="0" borderId="25" xfId="0" applyNumberFormat="1" applyFont="1" applyBorder="1"/>
    <xf numFmtId="0" fontId="15" fillId="0" borderId="58" xfId="0" applyFont="1" applyBorder="1"/>
    <xf numFmtId="1" fontId="19" fillId="0" borderId="59" xfId="0" applyNumberFormat="1" applyFont="1" applyBorder="1" applyAlignment="1">
      <alignment horizontal="center" vertical="center"/>
    </xf>
    <xf numFmtId="3" fontId="52" fillId="0" borderId="45" xfId="0" applyNumberFormat="1" applyFont="1" applyBorder="1"/>
    <xf numFmtId="0" fontId="0" fillId="0" borderId="46" xfId="0" applyBorder="1"/>
    <xf numFmtId="0" fontId="0" fillId="0" borderId="47" xfId="0" applyBorder="1"/>
    <xf numFmtId="3" fontId="10" fillId="0" borderId="1" xfId="0" applyNumberFormat="1" applyFont="1" applyBorder="1"/>
    <xf numFmtId="3" fontId="10" fillId="0" borderId="1" xfId="0" applyNumberFormat="1" applyFont="1" applyFill="1" applyBorder="1"/>
    <xf numFmtId="3" fontId="52" fillId="0" borderId="54" xfId="0" applyNumberFormat="1" applyFont="1" applyBorder="1"/>
    <xf numFmtId="3" fontId="36" fillId="0" borderId="61" xfId="0" applyNumberFormat="1" applyFont="1" applyBorder="1"/>
    <xf numFmtId="1" fontId="36" fillId="0" borderId="57" xfId="0" applyNumberFormat="1" applyFont="1" applyBorder="1" applyAlignment="1">
      <alignment horizontal="center"/>
    </xf>
    <xf numFmtId="3" fontId="52" fillId="0" borderId="1" xfId="0" applyNumberFormat="1" applyFont="1" applyBorder="1"/>
    <xf numFmtId="3" fontId="27" fillId="0" borderId="8" xfId="0" applyNumberFormat="1" applyFont="1" applyFill="1" applyBorder="1" applyAlignment="1"/>
    <xf numFmtId="49" fontId="29" fillId="0" borderId="1" xfId="0" applyNumberFormat="1" applyFont="1" applyBorder="1"/>
    <xf numFmtId="3" fontId="10" fillId="0" borderId="2" xfId="0" applyNumberFormat="1" applyFont="1" applyBorder="1"/>
    <xf numFmtId="3" fontId="33" fillId="0" borderId="39" xfId="0" applyNumberFormat="1" applyFont="1" applyBorder="1"/>
    <xf numFmtId="3" fontId="53" fillId="0" borderId="59" xfId="0" applyNumberFormat="1" applyFont="1" applyBorder="1"/>
    <xf numFmtId="3" fontId="51" fillId="0" borderId="45" xfId="0" applyNumberFormat="1" applyFont="1" applyBorder="1"/>
    <xf numFmtId="1" fontId="27" fillId="0" borderId="47" xfId="0" applyNumberFormat="1" applyFont="1" applyBorder="1" applyAlignment="1">
      <alignment horizontal="center"/>
    </xf>
    <xf numFmtId="3" fontId="10" fillId="0" borderId="54" xfId="0" applyNumberFormat="1" applyFont="1" applyBorder="1"/>
    <xf numFmtId="1" fontId="27" fillId="0" borderId="57" xfId="0" applyNumberFormat="1" applyFont="1" applyBorder="1" applyAlignment="1">
      <alignment horizontal="center"/>
    </xf>
    <xf numFmtId="3" fontId="23" fillId="0" borderId="40" xfId="0" applyNumberFormat="1" applyFont="1" applyBorder="1"/>
    <xf numFmtId="3" fontId="27" fillId="0" borderId="63" xfId="0" applyNumberFormat="1" applyFont="1" applyBorder="1"/>
    <xf numFmtId="3" fontId="53" fillId="0" borderId="63" xfId="0" applyNumberFormat="1" applyFont="1" applyBorder="1"/>
    <xf numFmtId="1" fontId="36" fillId="0" borderId="64" xfId="0" applyNumberFormat="1" applyFont="1" applyBorder="1" applyAlignment="1">
      <alignment horizontal="center"/>
    </xf>
    <xf numFmtId="0" fontId="40" fillId="0" borderId="0" xfId="0" applyFont="1" applyAlignment="1">
      <alignment horizontal="center"/>
    </xf>
    <xf numFmtId="0" fontId="14" fillId="0" borderId="45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horizontal="center"/>
    </xf>
    <xf numFmtId="0" fontId="23" fillId="0" borderId="0" xfId="0" applyFont="1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0" fontId="31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3" fontId="14" fillId="0" borderId="48" xfId="0" applyNumberFormat="1" applyFont="1" applyBorder="1" applyAlignment="1">
      <alignment horizontal="center" vertical="center"/>
    </xf>
    <xf numFmtId="3" fontId="14" fillId="0" borderId="46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49" fontId="45" fillId="0" borderId="49" xfId="0" applyNumberFormat="1" applyFont="1" applyBorder="1" applyAlignment="1">
      <alignment horizontal="center" vertical="center" wrapText="1"/>
    </xf>
    <xf numFmtId="49" fontId="45" fillId="0" borderId="55" xfId="0" applyNumberFormat="1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/>
    </xf>
    <xf numFmtId="3" fontId="14" fillId="0" borderId="45" xfId="0" applyNumberFormat="1" applyFont="1" applyBorder="1" applyAlignment="1">
      <alignment horizontal="center" vertical="center" wrapText="1"/>
    </xf>
    <xf numFmtId="3" fontId="14" fillId="0" borderId="46" xfId="0" applyNumberFormat="1" applyFont="1" applyBorder="1" applyAlignment="1">
      <alignment horizontal="center" vertical="center" wrapText="1"/>
    </xf>
    <xf numFmtId="3" fontId="14" fillId="0" borderId="47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9" fillId="0" borderId="1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Ezres" xfId="1" builtinId="3"/>
    <cellStyle name="Normál" xfId="0" builtinId="0"/>
    <cellStyle name="Pénznem" xfId="2" builtinId="4"/>
    <cellStyle name="Százalék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excel/penzugy/Szivekn&#233;/Besz&#225;mol&#243;/2013/&#233;ves/Piliscs&#233;v/&#246;nkorm&#225;nyz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/excel/penzugy/Szivekn&#233;/K&#246;lts&#233;gvet&#233;s/2013/Piliscs&#233;v/pb%20kt%20el&#233;%20&#246;nk/nagy%20t&#225;bl&#225;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érleg"/>
      <sheetName val="bevétel össz"/>
      <sheetName val="Normatíva "/>
      <sheetName val="int bev"/>
      <sheetName val="Bér, dologi"/>
      <sheetName val="Segély"/>
      <sheetName val="Fejlesztés"/>
      <sheetName val="Támogatáso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ér"/>
      <sheetName val="Dologi"/>
    </sheetNames>
    <sheetDataSet>
      <sheetData sheetId="0" refreshError="1">
        <row r="35">
          <cell r="C35">
            <v>216</v>
          </cell>
          <cell r="F35">
            <v>500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6"/>
  <sheetViews>
    <sheetView tabSelected="1" workbookViewId="0">
      <selection sqref="A1:H1"/>
    </sheetView>
  </sheetViews>
  <sheetFormatPr defaultRowHeight="12.75"/>
  <cols>
    <col min="1" max="1" width="35.85546875" customWidth="1"/>
    <col min="2" max="3" width="11.28515625" customWidth="1"/>
    <col min="4" max="4" width="11.42578125" customWidth="1"/>
    <col min="5" max="5" width="32.85546875" customWidth="1"/>
    <col min="6" max="6" width="11" style="6" customWidth="1"/>
    <col min="7" max="7" width="11.5703125" customWidth="1"/>
    <col min="8" max="8" width="11.42578125" customWidth="1"/>
    <col min="9" max="9" width="11.28515625" customWidth="1"/>
    <col min="10" max="11" width="10.28515625" customWidth="1"/>
    <col min="12" max="12" width="6" customWidth="1"/>
    <col min="13" max="13" width="10" customWidth="1"/>
  </cols>
  <sheetData>
    <row r="1" spans="1:15" s="3" customFormat="1" ht="15.75" customHeight="1">
      <c r="A1" s="420" t="s">
        <v>292</v>
      </c>
      <c r="B1" s="420"/>
      <c r="C1" s="420"/>
      <c r="D1" s="420"/>
      <c r="E1" s="420"/>
      <c r="F1" s="420"/>
      <c r="G1" s="420"/>
      <c r="H1" s="420"/>
      <c r="I1" s="150"/>
      <c r="J1" s="150"/>
      <c r="K1" s="150"/>
      <c r="L1" s="150"/>
      <c r="M1" s="4"/>
      <c r="N1" s="4"/>
    </row>
    <row r="2" spans="1:15" s="24" customFormat="1" ht="16.5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163"/>
      <c r="L2" s="163"/>
      <c r="M2" s="22"/>
      <c r="N2" s="22"/>
      <c r="O2" s="23"/>
    </row>
    <row r="3" spans="1:15" ht="18">
      <c r="A3" s="425" t="s">
        <v>147</v>
      </c>
      <c r="B3" s="425"/>
      <c r="C3" s="425"/>
      <c r="D3" s="425"/>
      <c r="E3" s="425"/>
      <c r="F3" s="425"/>
      <c r="G3" s="425"/>
      <c r="H3" s="425"/>
      <c r="I3" s="48"/>
      <c r="J3" s="48"/>
      <c r="K3" s="48"/>
      <c r="L3" s="48"/>
    </row>
    <row r="4" spans="1:15" ht="15.75">
      <c r="A4" s="426" t="s">
        <v>163</v>
      </c>
      <c r="B4" s="426"/>
      <c r="C4" s="426"/>
      <c r="D4" s="426"/>
      <c r="E4" s="426"/>
      <c r="F4" s="426"/>
      <c r="G4" s="426"/>
      <c r="H4" s="426"/>
      <c r="I4" s="48"/>
      <c r="J4" s="48"/>
      <c r="K4" s="48"/>
      <c r="L4" s="48"/>
    </row>
    <row r="5" spans="1:15" ht="18">
      <c r="A5" s="427" t="s">
        <v>148</v>
      </c>
      <c r="B5" s="427"/>
      <c r="C5" s="427"/>
      <c r="D5" s="427"/>
      <c r="E5" s="427"/>
      <c r="F5" s="427"/>
      <c r="G5" s="427"/>
      <c r="H5" s="427"/>
      <c r="I5" s="48"/>
      <c r="J5" s="48"/>
      <c r="K5" s="48"/>
      <c r="L5" s="48"/>
    </row>
    <row r="6" spans="1:15" ht="18.75" thickBot="1">
      <c r="A6" s="119"/>
      <c r="B6" s="119"/>
      <c r="C6" s="119"/>
      <c r="D6" s="119"/>
      <c r="E6" s="119"/>
      <c r="G6" s="48"/>
      <c r="H6" s="120" t="s">
        <v>41</v>
      </c>
      <c r="I6" s="48"/>
      <c r="J6" s="48"/>
      <c r="K6" s="48"/>
      <c r="L6" s="48"/>
    </row>
    <row r="7" spans="1:15" ht="15">
      <c r="A7" s="421" t="s">
        <v>3</v>
      </c>
      <c r="B7" s="422"/>
      <c r="C7" s="422"/>
      <c r="D7" s="424"/>
      <c r="E7" s="421" t="s">
        <v>4</v>
      </c>
      <c r="F7" s="422"/>
      <c r="G7" s="422"/>
      <c r="H7" s="423"/>
      <c r="I7" s="48"/>
      <c r="J7" s="48"/>
      <c r="K7" s="48"/>
      <c r="L7" s="48"/>
    </row>
    <row r="8" spans="1:15" ht="15.75" thickBot="1">
      <c r="A8" s="134"/>
      <c r="B8" s="135" t="s">
        <v>160</v>
      </c>
      <c r="C8" s="135" t="s">
        <v>161</v>
      </c>
      <c r="D8" s="141" t="s">
        <v>162</v>
      </c>
      <c r="E8" s="144"/>
      <c r="F8" s="135" t="s">
        <v>160</v>
      </c>
      <c r="G8" s="135" t="s">
        <v>161</v>
      </c>
      <c r="H8" s="136" t="s">
        <v>162</v>
      </c>
      <c r="I8" s="48"/>
      <c r="J8" s="48"/>
      <c r="K8" s="48"/>
      <c r="L8" s="48"/>
    </row>
    <row r="9" spans="1:15" ht="15">
      <c r="A9" s="131" t="s">
        <v>149</v>
      </c>
      <c r="B9" s="132">
        <v>11375</v>
      </c>
      <c r="C9" s="132">
        <v>14155</v>
      </c>
      <c r="D9" s="142">
        <v>15550</v>
      </c>
      <c r="E9" s="145" t="s">
        <v>5</v>
      </c>
      <c r="F9" s="133">
        <v>60763</v>
      </c>
      <c r="G9" s="153">
        <v>86413</v>
      </c>
      <c r="H9" s="154">
        <v>83186</v>
      </c>
      <c r="I9" s="48"/>
      <c r="J9" s="48"/>
      <c r="K9" s="48"/>
      <c r="L9" s="48"/>
    </row>
    <row r="10" spans="1:15" ht="15">
      <c r="A10" s="128" t="s">
        <v>150</v>
      </c>
      <c r="B10" s="121">
        <v>62800</v>
      </c>
      <c r="C10" s="121">
        <v>62825</v>
      </c>
      <c r="D10" s="143">
        <v>64787</v>
      </c>
      <c r="E10" s="146" t="s">
        <v>6</v>
      </c>
      <c r="F10" s="122">
        <v>16415</v>
      </c>
      <c r="G10" s="155">
        <v>21675</v>
      </c>
      <c r="H10" s="156">
        <v>20398</v>
      </c>
      <c r="I10" s="48"/>
      <c r="J10" s="48"/>
      <c r="K10" s="48"/>
      <c r="L10" s="48"/>
    </row>
    <row r="11" spans="1:15" ht="15">
      <c r="A11" s="128" t="s">
        <v>151</v>
      </c>
      <c r="B11" s="121">
        <v>36634</v>
      </c>
      <c r="C11" s="121">
        <v>71702</v>
      </c>
      <c r="D11" s="143">
        <v>71701</v>
      </c>
      <c r="E11" s="146" t="s">
        <v>8</v>
      </c>
      <c r="F11" s="122">
        <v>39091</v>
      </c>
      <c r="G11" s="155">
        <v>54802</v>
      </c>
      <c r="H11" s="156">
        <v>50539</v>
      </c>
      <c r="I11" s="48"/>
      <c r="J11" s="48"/>
      <c r="K11" s="48"/>
      <c r="L11" s="48"/>
    </row>
    <row r="12" spans="1:15" ht="15">
      <c r="A12" s="128" t="s">
        <v>7</v>
      </c>
      <c r="B12" s="121">
        <v>100</v>
      </c>
      <c r="C12" s="121">
        <v>322</v>
      </c>
      <c r="D12" s="143">
        <v>297</v>
      </c>
      <c r="E12" s="146" t="s">
        <v>9</v>
      </c>
      <c r="F12" s="122">
        <v>9600</v>
      </c>
      <c r="G12" s="155">
        <v>34079</v>
      </c>
      <c r="H12" s="156">
        <v>31336</v>
      </c>
      <c r="I12" s="48"/>
      <c r="J12" s="48"/>
      <c r="K12" s="48"/>
      <c r="L12" s="48"/>
    </row>
    <row r="13" spans="1:15" ht="15">
      <c r="A13" s="128" t="s">
        <v>152</v>
      </c>
      <c r="B13" s="123">
        <v>56880</v>
      </c>
      <c r="C13" s="123">
        <v>63055</v>
      </c>
      <c r="D13" s="143">
        <v>67775</v>
      </c>
      <c r="E13" s="146" t="s">
        <v>153</v>
      </c>
      <c r="F13" s="122">
        <v>4100</v>
      </c>
      <c r="G13" s="155">
        <v>4220</v>
      </c>
      <c r="H13" s="156">
        <v>4063</v>
      </c>
      <c r="I13" s="48"/>
      <c r="J13" s="48"/>
      <c r="K13" s="48"/>
      <c r="L13" s="48"/>
    </row>
    <row r="14" spans="1:15" ht="15">
      <c r="A14" s="128" t="s">
        <v>154</v>
      </c>
      <c r="B14" s="123"/>
      <c r="C14" s="123">
        <v>67444</v>
      </c>
      <c r="D14" s="143">
        <v>67444</v>
      </c>
      <c r="E14" s="146" t="s">
        <v>32</v>
      </c>
      <c r="F14" s="122">
        <v>45571</v>
      </c>
      <c r="G14" s="155">
        <v>14815</v>
      </c>
      <c r="H14" s="156">
        <v>14814</v>
      </c>
      <c r="I14" s="48"/>
      <c r="J14" s="48"/>
      <c r="K14" s="48"/>
      <c r="L14" s="48"/>
    </row>
    <row r="15" spans="1:15" ht="15">
      <c r="A15" s="128"/>
      <c r="B15" s="123"/>
      <c r="C15" s="123"/>
      <c r="D15" s="143"/>
      <c r="E15" s="128" t="s">
        <v>154</v>
      </c>
      <c r="F15" s="122"/>
      <c r="G15" s="155">
        <v>67444</v>
      </c>
      <c r="H15" s="156">
        <v>67444</v>
      </c>
      <c r="I15" s="48"/>
      <c r="J15" s="48"/>
      <c r="K15" s="48"/>
      <c r="L15" s="48"/>
    </row>
    <row r="16" spans="1:15" ht="15">
      <c r="A16" s="129" t="s">
        <v>57</v>
      </c>
      <c r="B16" s="124">
        <f>SUM(B9:B14)</f>
        <v>167789</v>
      </c>
      <c r="C16" s="124">
        <f t="shared" ref="C16:D16" si="0">SUM(C9:C14)</f>
        <v>279503</v>
      </c>
      <c r="D16" s="124">
        <f t="shared" si="0"/>
        <v>287554</v>
      </c>
      <c r="E16" s="147" t="s">
        <v>58</v>
      </c>
      <c r="F16" s="124">
        <f>SUM(F9:F15)</f>
        <v>175540</v>
      </c>
      <c r="G16" s="157">
        <f>SUM(G9:G15)</f>
        <v>283448</v>
      </c>
      <c r="H16" s="158">
        <f>SUM(H9:H15)</f>
        <v>271780</v>
      </c>
      <c r="I16" s="48"/>
      <c r="J16" s="48"/>
      <c r="K16" s="48"/>
      <c r="L16" s="48"/>
    </row>
    <row r="17" spans="1:12" ht="15">
      <c r="A17" s="128" t="s">
        <v>155</v>
      </c>
      <c r="B17" s="121">
        <v>45796</v>
      </c>
      <c r="C17" s="121">
        <v>45796</v>
      </c>
      <c r="D17" s="121">
        <v>45796</v>
      </c>
      <c r="E17" s="146" t="s">
        <v>156</v>
      </c>
      <c r="F17" s="126">
        <v>27000</v>
      </c>
      <c r="G17" s="155">
        <v>33732</v>
      </c>
      <c r="H17" s="156">
        <v>33441</v>
      </c>
      <c r="I17" s="48"/>
      <c r="J17" s="48"/>
      <c r="K17" s="48"/>
      <c r="L17" s="48"/>
    </row>
    <row r="18" spans="1:12" ht="15">
      <c r="A18" s="128" t="s">
        <v>157</v>
      </c>
      <c r="B18" s="121">
        <v>7525</v>
      </c>
      <c r="C18" s="121">
        <v>7525</v>
      </c>
      <c r="D18" s="121">
        <v>7525</v>
      </c>
      <c r="E18" s="146" t="s">
        <v>142</v>
      </c>
      <c r="F18" s="126">
        <v>16075</v>
      </c>
      <c r="G18" s="155">
        <v>4343</v>
      </c>
      <c r="H18" s="156"/>
      <c r="I18" s="48"/>
      <c r="J18" s="48"/>
      <c r="K18" s="48"/>
      <c r="L18" s="48"/>
    </row>
    <row r="19" spans="1:12" ht="15">
      <c r="A19" s="128" t="s">
        <v>290</v>
      </c>
      <c r="B19" s="123">
        <v>3094</v>
      </c>
      <c r="C19" s="123">
        <v>3094</v>
      </c>
      <c r="D19" s="123">
        <v>3094</v>
      </c>
      <c r="E19" s="146" t="s">
        <v>158</v>
      </c>
      <c r="F19" s="126">
        <v>92</v>
      </c>
      <c r="G19" s="155"/>
      <c r="H19" s="156"/>
      <c r="I19" s="48"/>
      <c r="J19" s="48"/>
      <c r="K19" s="48"/>
      <c r="L19" s="48"/>
    </row>
    <row r="20" spans="1:12" ht="15">
      <c r="A20" s="128"/>
      <c r="B20" s="123"/>
      <c r="C20" s="123"/>
      <c r="D20" s="152"/>
      <c r="E20" s="146" t="s">
        <v>164</v>
      </c>
      <c r="F20" s="126"/>
      <c r="G20" s="155">
        <v>3312</v>
      </c>
      <c r="H20" s="156">
        <v>3312</v>
      </c>
      <c r="I20" s="48"/>
      <c r="J20" s="48"/>
      <c r="K20" s="48"/>
      <c r="L20" s="48"/>
    </row>
    <row r="21" spans="1:12" ht="15">
      <c r="A21" s="128"/>
      <c r="B21" s="123"/>
      <c r="C21" s="123"/>
      <c r="D21" s="152"/>
      <c r="E21" s="146" t="s">
        <v>165</v>
      </c>
      <c r="F21" s="126"/>
      <c r="G21" s="155">
        <v>23</v>
      </c>
      <c r="H21" s="156">
        <v>23</v>
      </c>
      <c r="I21" s="48"/>
      <c r="J21" s="48"/>
      <c r="K21" s="48"/>
      <c r="L21" s="48"/>
    </row>
    <row r="22" spans="1:12" ht="15">
      <c r="A22" s="128"/>
      <c r="B22" s="121"/>
      <c r="C22" s="121"/>
      <c r="D22" s="143"/>
      <c r="E22" s="146" t="s">
        <v>10</v>
      </c>
      <c r="F22" s="126">
        <v>5497</v>
      </c>
      <c r="G22" s="155">
        <v>11060</v>
      </c>
      <c r="H22" s="156"/>
      <c r="I22" s="48"/>
      <c r="J22" s="48"/>
      <c r="K22" s="48"/>
      <c r="L22" s="48"/>
    </row>
    <row r="23" spans="1:12" ht="15">
      <c r="A23" s="130" t="s">
        <v>11</v>
      </c>
      <c r="B23" s="127">
        <f>SUM(B16:B22)</f>
        <v>224204</v>
      </c>
      <c r="C23" s="127">
        <f>SUM(C16:C22)</f>
        <v>335918</v>
      </c>
      <c r="D23" s="127">
        <f>SUM(D16:D22)</f>
        <v>343969</v>
      </c>
      <c r="E23" s="148" t="s">
        <v>11</v>
      </c>
      <c r="F23" s="125">
        <f>F16+F17+F18+F19+F22</f>
        <v>224204</v>
      </c>
      <c r="G23" s="157">
        <f>SUM(G16:G22)</f>
        <v>335918</v>
      </c>
      <c r="H23" s="158">
        <f>SUM(H16:H22)</f>
        <v>308556</v>
      </c>
      <c r="I23" s="48"/>
      <c r="J23" s="48"/>
      <c r="K23" s="48"/>
      <c r="L23" s="48"/>
    </row>
    <row r="24" spans="1:12" ht="15.75" thickBot="1">
      <c r="A24" s="137" t="s">
        <v>154</v>
      </c>
      <c r="B24" s="138">
        <v>-33019</v>
      </c>
      <c r="C24" s="138">
        <v>-67444</v>
      </c>
      <c r="D24" s="149">
        <v>-67444</v>
      </c>
      <c r="E24" s="137" t="s">
        <v>154</v>
      </c>
      <c r="F24" s="138">
        <v>-33019</v>
      </c>
      <c r="G24" s="159">
        <v>-67444</v>
      </c>
      <c r="H24" s="160">
        <v>-67444</v>
      </c>
      <c r="I24" s="48"/>
      <c r="J24" s="48"/>
      <c r="K24" s="48"/>
      <c r="L24" s="48"/>
    </row>
    <row r="25" spans="1:12" ht="15.75" thickBot="1">
      <c r="A25" s="139" t="s">
        <v>159</v>
      </c>
      <c r="B25" s="140">
        <f>SUM(B23:B24)</f>
        <v>191185</v>
      </c>
      <c r="C25" s="140">
        <f>SUM(C23:C24)</f>
        <v>268474</v>
      </c>
      <c r="D25" s="140">
        <f>SUM(D23:D24)</f>
        <v>276525</v>
      </c>
      <c r="E25" s="139" t="s">
        <v>159</v>
      </c>
      <c r="F25" s="140">
        <f>SUM(F23:F24)</f>
        <v>191185</v>
      </c>
      <c r="G25" s="161">
        <f>SUM(G23:G24)</f>
        <v>268474</v>
      </c>
      <c r="H25" s="162">
        <f>SUM(H23:H24)</f>
        <v>241112</v>
      </c>
      <c r="I25" s="48"/>
      <c r="J25" s="48"/>
      <c r="K25" s="48"/>
      <c r="L25" s="48"/>
    </row>
    <row r="26" spans="1:12">
      <c r="A26" s="48"/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</row>
    <row r="27" spans="1:12">
      <c r="A27" s="2"/>
      <c r="B27" s="2"/>
      <c r="C27" s="2"/>
      <c r="D27" s="2"/>
      <c r="E27" s="2"/>
      <c r="F27" s="33"/>
      <c r="G27" s="2"/>
      <c r="H27" s="2"/>
      <c r="I27" s="2"/>
      <c r="J27" s="2"/>
      <c r="K27" s="2"/>
      <c r="L27" s="2"/>
    </row>
    <row r="28" spans="1:12">
      <c r="A28" s="2"/>
      <c r="B28" s="2"/>
      <c r="C28" s="2"/>
      <c r="D28" s="2"/>
      <c r="E28" s="2"/>
      <c r="F28" s="33"/>
      <c r="G28" s="2"/>
      <c r="H28" s="2"/>
      <c r="I28" s="2"/>
      <c r="J28" s="2"/>
      <c r="K28" s="2"/>
      <c r="L28" s="2"/>
    </row>
    <row r="29" spans="1:12">
      <c r="A29" s="2"/>
      <c r="B29" s="2"/>
      <c r="C29" s="2"/>
      <c r="D29" s="2"/>
      <c r="E29" s="2"/>
      <c r="F29" s="33"/>
      <c r="G29" s="2"/>
      <c r="H29" s="2"/>
      <c r="I29" s="2"/>
      <c r="J29" s="2"/>
      <c r="K29" s="2"/>
      <c r="L29" s="2"/>
    </row>
    <row r="30" spans="1:12">
      <c r="A30" s="2"/>
      <c r="B30" s="2"/>
      <c r="C30" s="2"/>
      <c r="D30" s="2"/>
      <c r="E30" s="2"/>
      <c r="F30" s="33"/>
      <c r="G30" s="2"/>
      <c r="H30" s="2"/>
      <c r="I30" s="2"/>
      <c r="J30" s="2"/>
      <c r="K30" s="2"/>
      <c r="L30" s="2"/>
    </row>
    <row r="31" spans="1:12">
      <c r="A31" s="2"/>
      <c r="B31" s="2"/>
      <c r="C31" s="2"/>
      <c r="D31" s="2"/>
      <c r="E31" s="2"/>
      <c r="F31" s="33"/>
      <c r="G31" s="2"/>
      <c r="H31" s="2"/>
      <c r="I31" s="2"/>
      <c r="J31" s="2"/>
      <c r="K31" s="2"/>
      <c r="L31" s="2"/>
    </row>
    <row r="32" spans="1:12">
      <c r="A32" s="2"/>
      <c r="B32" s="2"/>
      <c r="C32" s="2"/>
      <c r="D32" s="2"/>
      <c r="E32" s="2"/>
      <c r="F32" s="33"/>
      <c r="G32" s="2"/>
      <c r="H32" s="2"/>
      <c r="I32" s="2"/>
      <c r="J32" s="2"/>
      <c r="K32" s="2"/>
      <c r="L32" s="2"/>
    </row>
    <row r="33" spans="1:12">
      <c r="A33" s="2"/>
      <c r="B33" s="2"/>
      <c r="C33" s="2"/>
      <c r="D33" s="2"/>
      <c r="E33" s="2"/>
      <c r="F33" s="33"/>
      <c r="G33" s="2"/>
      <c r="H33" s="2"/>
      <c r="I33" s="2"/>
      <c r="J33" s="2"/>
      <c r="K33" s="2"/>
      <c r="L33" s="2"/>
    </row>
    <row r="34" spans="1:12">
      <c r="A34" s="2"/>
      <c r="B34" s="2"/>
      <c r="C34" s="2"/>
      <c r="D34" s="2"/>
      <c r="E34" s="2"/>
      <c r="F34" s="33"/>
      <c r="G34" s="2"/>
      <c r="H34" s="2"/>
      <c r="I34" s="2"/>
      <c r="J34" s="2"/>
      <c r="K34" s="2"/>
      <c r="L34" s="2"/>
    </row>
    <row r="35" spans="1:12">
      <c r="A35" s="2"/>
      <c r="B35" s="2"/>
      <c r="C35" s="2"/>
      <c r="D35" s="2"/>
      <c r="E35" s="2"/>
      <c r="F35" s="33"/>
      <c r="G35" s="2"/>
      <c r="H35" s="2"/>
      <c r="I35" s="2"/>
      <c r="J35" s="2"/>
      <c r="K35" s="2"/>
      <c r="L35" s="2"/>
    </row>
    <row r="36" spans="1:12">
      <c r="A36" s="2"/>
      <c r="B36" s="2"/>
      <c r="C36" s="2"/>
      <c r="D36" s="2"/>
      <c r="E36" s="2"/>
      <c r="F36" s="33"/>
      <c r="G36" s="2"/>
      <c r="H36" s="2"/>
      <c r="I36" s="2"/>
      <c r="J36" s="2"/>
      <c r="K36" s="2"/>
      <c r="L36" s="2"/>
    </row>
    <row r="37" spans="1:12">
      <c r="A37" s="2"/>
      <c r="B37" s="2"/>
      <c r="C37" s="2"/>
      <c r="D37" s="2"/>
      <c r="E37" s="2"/>
      <c r="F37" s="33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33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33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33"/>
      <c r="G40" s="2"/>
      <c r="H40" s="2"/>
      <c r="I40" s="2"/>
      <c r="J40" s="2"/>
      <c r="K40" s="2"/>
      <c r="L40" s="2"/>
    </row>
    <row r="41" spans="1:12">
      <c r="A41" s="2"/>
      <c r="B41" s="2"/>
      <c r="C41" s="2"/>
      <c r="D41" s="2"/>
      <c r="E41" s="2"/>
      <c r="F41" s="33"/>
      <c r="G41" s="2"/>
      <c r="H41" s="2"/>
      <c r="I41" s="2"/>
      <c r="J41" s="2"/>
      <c r="K41" s="2"/>
      <c r="L41" s="2"/>
    </row>
    <row r="42" spans="1:12">
      <c r="A42" s="2"/>
      <c r="B42" s="2"/>
      <c r="C42" s="2"/>
      <c r="D42" s="2"/>
      <c r="E42" s="2"/>
      <c r="F42" s="33"/>
      <c r="G42" s="2"/>
      <c r="H42" s="2"/>
      <c r="I42" s="2"/>
      <c r="J42" s="2"/>
      <c r="K42" s="2"/>
      <c r="L42" s="2"/>
    </row>
    <row r="43" spans="1:12">
      <c r="A43" s="2"/>
      <c r="B43" s="2"/>
      <c r="C43" s="2"/>
      <c r="D43" s="2"/>
      <c r="E43" s="2"/>
      <c r="F43" s="33"/>
      <c r="G43" s="2"/>
      <c r="H43" s="2"/>
      <c r="I43" s="2"/>
      <c r="J43" s="2"/>
      <c r="K43" s="2"/>
      <c r="L43" s="2"/>
    </row>
    <row r="44" spans="1:12">
      <c r="A44" s="2"/>
      <c r="B44" s="2"/>
      <c r="C44" s="2"/>
      <c r="D44" s="2"/>
      <c r="E44" s="2"/>
      <c r="F44" s="33"/>
      <c r="G44" s="2"/>
      <c r="H44" s="2"/>
      <c r="I44" s="2"/>
      <c r="J44" s="2"/>
      <c r="K44" s="2"/>
      <c r="L44" s="2"/>
    </row>
    <row r="45" spans="1:12">
      <c r="A45" s="2"/>
      <c r="B45" s="2"/>
      <c r="C45" s="2"/>
      <c r="D45" s="2"/>
      <c r="E45" s="2"/>
      <c r="F45" s="33"/>
      <c r="G45" s="2"/>
      <c r="H45" s="2"/>
      <c r="I45" s="2"/>
      <c r="J45" s="2"/>
      <c r="K45" s="2"/>
      <c r="L45" s="2"/>
    </row>
    <row r="46" spans="1:12">
      <c r="A46" s="2"/>
      <c r="B46" s="2"/>
      <c r="C46" s="2"/>
      <c r="D46" s="2"/>
      <c r="E46" s="2"/>
      <c r="F46" s="33"/>
      <c r="G46" s="2"/>
      <c r="H46" s="2"/>
      <c r="I46" s="2"/>
      <c r="J46" s="2"/>
      <c r="K46" s="2"/>
      <c r="L46" s="2"/>
    </row>
    <row r="47" spans="1:12">
      <c r="A47" s="2"/>
      <c r="B47" s="2"/>
      <c r="C47" s="2"/>
      <c r="D47" s="2"/>
      <c r="E47" s="2"/>
      <c r="F47" s="33"/>
      <c r="G47" s="2"/>
      <c r="H47" s="2"/>
      <c r="I47" s="2"/>
      <c r="J47" s="2"/>
      <c r="K47" s="2"/>
      <c r="L47" s="2"/>
    </row>
    <row r="48" spans="1:12">
      <c r="A48" s="2"/>
      <c r="B48" s="2"/>
      <c r="C48" s="2"/>
      <c r="D48" s="2"/>
      <c r="E48" s="2"/>
      <c r="F48" s="33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/>
      <c r="F49" s="33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33"/>
      <c r="G50" s="2"/>
      <c r="H50" s="2"/>
      <c r="I50" s="2"/>
      <c r="J50" s="2"/>
      <c r="K50" s="2"/>
      <c r="L50" s="2"/>
    </row>
    <row r="51" spans="1:12">
      <c r="A51" s="2"/>
      <c r="B51" s="2"/>
      <c r="C51" s="2"/>
      <c r="D51" s="2"/>
      <c r="E51" s="2"/>
      <c r="F51" s="33"/>
      <c r="G51" s="2"/>
      <c r="H51" s="2"/>
      <c r="I51" s="2"/>
      <c r="J51" s="2"/>
      <c r="K51" s="2"/>
      <c r="L51" s="2"/>
    </row>
    <row r="52" spans="1:12">
      <c r="A52" s="2"/>
      <c r="B52" s="2"/>
      <c r="C52" s="2"/>
      <c r="D52" s="2"/>
      <c r="E52" s="2"/>
      <c r="F52" s="33"/>
      <c r="G52" s="2"/>
      <c r="H52" s="2"/>
      <c r="I52" s="2"/>
      <c r="J52" s="2"/>
      <c r="K52" s="2"/>
      <c r="L52" s="2"/>
    </row>
    <row r="53" spans="1:12">
      <c r="A53" s="2"/>
      <c r="B53" s="2"/>
      <c r="C53" s="2"/>
      <c r="D53" s="2"/>
      <c r="E53" s="2"/>
      <c r="F53" s="33"/>
      <c r="G53" s="2"/>
      <c r="H53" s="2"/>
      <c r="I53" s="2"/>
      <c r="J53" s="2"/>
      <c r="K53" s="2"/>
      <c r="L53" s="2"/>
    </row>
    <row r="54" spans="1:12">
      <c r="A54" s="2"/>
      <c r="B54" s="2"/>
      <c r="C54" s="2"/>
      <c r="D54" s="2"/>
      <c r="E54" s="2"/>
      <c r="F54" s="33"/>
      <c r="G54" s="2"/>
      <c r="H54" s="2"/>
      <c r="I54" s="2"/>
      <c r="J54" s="2"/>
      <c r="K54" s="2"/>
      <c r="L54" s="2"/>
    </row>
    <row r="55" spans="1:12">
      <c r="A55" s="2"/>
      <c r="B55" s="2"/>
      <c r="C55" s="2"/>
      <c r="D55" s="2"/>
      <c r="E55" s="2"/>
      <c r="F55" s="33"/>
      <c r="G55" s="2"/>
      <c r="H55" s="2"/>
      <c r="I55" s="2"/>
      <c r="J55" s="2"/>
      <c r="K55" s="2"/>
      <c r="L55" s="2"/>
    </row>
    <row r="56" spans="1:12">
      <c r="A56" s="2"/>
      <c r="B56" s="2"/>
      <c r="C56" s="2"/>
      <c r="D56" s="2"/>
      <c r="E56" s="2"/>
      <c r="F56" s="33"/>
      <c r="G56" s="2"/>
      <c r="H56" s="2"/>
      <c r="I56" s="2"/>
      <c r="J56" s="2"/>
      <c r="K56" s="2"/>
      <c r="L56" s="2"/>
    </row>
    <row r="57" spans="1:12">
      <c r="A57" s="2"/>
      <c r="B57" s="2"/>
      <c r="C57" s="2"/>
      <c r="D57" s="2"/>
      <c r="E57" s="2"/>
      <c r="F57" s="33"/>
      <c r="G57" s="2"/>
      <c r="H57" s="2"/>
      <c r="I57" s="2"/>
      <c r="J57" s="2"/>
      <c r="K57" s="2"/>
      <c r="L57" s="2"/>
    </row>
    <row r="58" spans="1:12">
      <c r="A58" s="2"/>
      <c r="B58" s="2"/>
      <c r="C58" s="2"/>
      <c r="D58" s="2"/>
      <c r="E58" s="2"/>
      <c r="F58" s="33"/>
      <c r="G58" s="2"/>
      <c r="H58" s="2"/>
      <c r="I58" s="2"/>
      <c r="J58" s="2"/>
      <c r="K58" s="2"/>
      <c r="L58" s="2"/>
    </row>
    <row r="59" spans="1:12">
      <c r="A59" s="2"/>
      <c r="B59" s="2"/>
      <c r="C59" s="2"/>
      <c r="D59" s="2"/>
      <c r="E59" s="2"/>
      <c r="F59" s="33"/>
      <c r="G59" s="2"/>
      <c r="H59" s="2"/>
      <c r="I59" s="2"/>
      <c r="J59" s="2"/>
      <c r="K59" s="2"/>
      <c r="L59" s="2"/>
    </row>
    <row r="60" spans="1:12">
      <c r="A60" s="2"/>
      <c r="B60" s="2"/>
      <c r="C60" s="2"/>
      <c r="D60" s="2"/>
      <c r="E60" s="2"/>
      <c r="F60" s="33"/>
      <c r="G60" s="2"/>
      <c r="H60" s="2"/>
      <c r="I60" s="2"/>
      <c r="J60" s="2"/>
      <c r="K60" s="2"/>
      <c r="L60" s="2"/>
    </row>
    <row r="61" spans="1:12">
      <c r="A61" s="2"/>
      <c r="B61" s="2"/>
      <c r="C61" s="2"/>
      <c r="D61" s="2"/>
      <c r="E61" s="2"/>
      <c r="F61" s="33"/>
      <c r="G61" s="2"/>
      <c r="H61" s="2"/>
      <c r="I61" s="2"/>
      <c r="J61" s="2"/>
      <c r="K61" s="2"/>
      <c r="L61" s="2"/>
    </row>
    <row r="62" spans="1:12">
      <c r="A62" s="2"/>
      <c r="B62" s="2"/>
      <c r="C62" s="2"/>
      <c r="D62" s="2"/>
      <c r="E62" s="2"/>
      <c r="F62" s="33"/>
      <c r="G62" s="2"/>
      <c r="H62" s="2"/>
      <c r="I62" s="2"/>
      <c r="J62" s="2"/>
      <c r="K62" s="2"/>
      <c r="L62" s="2"/>
    </row>
    <row r="63" spans="1:12">
      <c r="A63" s="2"/>
      <c r="B63" s="2"/>
      <c r="C63" s="2"/>
      <c r="D63" s="2"/>
      <c r="E63" s="2"/>
      <c r="F63" s="33"/>
      <c r="G63" s="2"/>
      <c r="H63" s="2"/>
      <c r="I63" s="2"/>
      <c r="J63" s="2"/>
      <c r="K63" s="2"/>
      <c r="L63" s="2"/>
    </row>
    <row r="64" spans="1:12">
      <c r="A64" s="2"/>
      <c r="B64" s="2"/>
      <c r="C64" s="2"/>
      <c r="D64" s="2"/>
      <c r="E64" s="2"/>
      <c r="F64" s="33"/>
      <c r="G64" s="2"/>
      <c r="H64" s="2"/>
      <c r="I64" s="2"/>
      <c r="J64" s="2"/>
      <c r="K64" s="2"/>
      <c r="L64" s="2"/>
    </row>
    <row r="65" spans="1:12">
      <c r="A65" s="2"/>
      <c r="B65" s="2"/>
      <c r="C65" s="2"/>
      <c r="D65" s="2"/>
      <c r="E65" s="2"/>
      <c r="F65" s="33"/>
      <c r="G65" s="2"/>
      <c r="H65" s="2"/>
      <c r="I65" s="2"/>
      <c r="J65" s="2"/>
      <c r="K65" s="2"/>
      <c r="L65" s="2"/>
    </row>
    <row r="66" spans="1:12">
      <c r="A66" s="2"/>
      <c r="B66" s="2"/>
      <c r="C66" s="2"/>
      <c r="D66" s="2"/>
      <c r="E66" s="2"/>
      <c r="F66" s="33"/>
      <c r="G66" s="2"/>
      <c r="H66" s="2"/>
      <c r="I66" s="2"/>
      <c r="J66" s="2"/>
      <c r="K66" s="2"/>
      <c r="L66" s="2"/>
    </row>
    <row r="67" spans="1:12">
      <c r="A67" s="2"/>
      <c r="B67" s="2"/>
      <c r="C67" s="2"/>
      <c r="D67" s="2"/>
      <c r="E67" s="2"/>
      <c r="F67" s="33"/>
      <c r="G67" s="2"/>
      <c r="H67" s="2"/>
      <c r="I67" s="2"/>
      <c r="J67" s="2"/>
      <c r="K67" s="2"/>
      <c r="L67" s="2"/>
    </row>
    <row r="68" spans="1:12">
      <c r="A68" s="2"/>
      <c r="B68" s="2"/>
      <c r="C68" s="2"/>
      <c r="D68" s="2"/>
      <c r="E68" s="2"/>
      <c r="F68" s="33"/>
      <c r="G68" s="2"/>
      <c r="H68" s="2"/>
      <c r="I68" s="2"/>
      <c r="J68" s="2"/>
      <c r="K68" s="2"/>
      <c r="L68" s="2"/>
    </row>
    <row r="69" spans="1:12">
      <c r="A69" s="2"/>
      <c r="B69" s="2"/>
      <c r="C69" s="2"/>
      <c r="D69" s="2"/>
      <c r="E69" s="2"/>
      <c r="F69" s="33"/>
      <c r="G69" s="2"/>
      <c r="H69" s="2"/>
      <c r="I69" s="2"/>
      <c r="J69" s="2"/>
      <c r="K69" s="2"/>
      <c r="L69" s="2"/>
    </row>
    <row r="70" spans="1:12">
      <c r="A70" s="2"/>
      <c r="B70" s="2"/>
      <c r="C70" s="2"/>
      <c r="D70" s="2"/>
      <c r="E70" s="2"/>
      <c r="F70" s="33"/>
      <c r="G70" s="2"/>
      <c r="H70" s="2"/>
      <c r="I70" s="2"/>
      <c r="J70" s="2"/>
      <c r="K70" s="2"/>
      <c r="L70" s="2"/>
    </row>
    <row r="71" spans="1:12">
      <c r="A71" s="2"/>
      <c r="B71" s="2"/>
      <c r="C71" s="2"/>
      <c r="D71" s="2"/>
      <c r="E71" s="2"/>
      <c r="F71" s="33"/>
      <c r="G71" s="2"/>
      <c r="H71" s="2"/>
      <c r="I71" s="2"/>
      <c r="J71" s="2"/>
      <c r="K71" s="2"/>
      <c r="L71" s="2"/>
    </row>
    <row r="72" spans="1:12">
      <c r="A72" s="2"/>
      <c r="B72" s="2"/>
      <c r="C72" s="2"/>
      <c r="D72" s="2"/>
      <c r="E72" s="2"/>
      <c r="F72" s="33"/>
      <c r="G72" s="2"/>
      <c r="H72" s="2"/>
      <c r="I72" s="2"/>
      <c r="J72" s="2"/>
      <c r="K72" s="2"/>
      <c r="L72" s="2"/>
    </row>
    <row r="73" spans="1:12">
      <c r="A73" s="2"/>
      <c r="B73" s="2"/>
      <c r="C73" s="2"/>
      <c r="D73" s="2"/>
      <c r="E73" s="2"/>
      <c r="F73" s="33"/>
      <c r="G73" s="2"/>
      <c r="H73" s="2"/>
      <c r="I73" s="2"/>
      <c r="J73" s="2"/>
      <c r="K73" s="2"/>
      <c r="L73" s="2"/>
    </row>
    <row r="74" spans="1:12">
      <c r="A74" s="2"/>
      <c r="B74" s="2"/>
      <c r="C74" s="2"/>
      <c r="D74" s="2"/>
      <c r="E74" s="2"/>
      <c r="F74" s="33"/>
      <c r="G74" s="2"/>
      <c r="H74" s="2"/>
      <c r="I74" s="2"/>
      <c r="J74" s="2"/>
      <c r="K74" s="2"/>
      <c r="L74" s="2"/>
    </row>
    <row r="75" spans="1:12">
      <c r="A75" s="2"/>
      <c r="B75" s="2"/>
      <c r="C75" s="2"/>
      <c r="D75" s="2"/>
      <c r="E75" s="2"/>
      <c r="F75" s="33"/>
      <c r="G75" s="2"/>
      <c r="H75" s="2"/>
      <c r="I75" s="2"/>
      <c r="J75" s="2"/>
      <c r="K75" s="2"/>
      <c r="L75" s="2"/>
    </row>
    <row r="76" spans="1:12">
      <c r="A76" s="2"/>
      <c r="B76" s="2"/>
      <c r="C76" s="2"/>
      <c r="D76" s="2"/>
      <c r="E76" s="2"/>
      <c r="F76" s="33"/>
      <c r="G76" s="2"/>
      <c r="H76" s="2"/>
      <c r="I76" s="2"/>
      <c r="J76" s="2"/>
      <c r="K76" s="2"/>
      <c r="L76" s="2"/>
    </row>
    <row r="77" spans="1:12">
      <c r="A77" s="2"/>
      <c r="B77" s="2"/>
      <c r="C77" s="2"/>
      <c r="D77" s="2"/>
      <c r="E77" s="2"/>
      <c r="F77" s="33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F78" s="33"/>
      <c r="G78" s="2"/>
      <c r="H78" s="2"/>
      <c r="I78" s="2"/>
      <c r="J78" s="2"/>
      <c r="K78" s="2"/>
      <c r="L78" s="2"/>
    </row>
    <row r="79" spans="1:12">
      <c r="A79" s="2"/>
      <c r="B79" s="2"/>
      <c r="C79" s="2"/>
      <c r="D79" s="2"/>
      <c r="E79" s="2"/>
      <c r="F79" s="33"/>
      <c r="G79" s="2"/>
      <c r="H79" s="2"/>
      <c r="I79" s="2"/>
      <c r="J79" s="2"/>
      <c r="K79" s="2"/>
      <c r="L79" s="2"/>
    </row>
    <row r="80" spans="1:12">
      <c r="A80" s="2"/>
      <c r="B80" s="2"/>
      <c r="C80" s="2"/>
      <c r="D80" s="2"/>
      <c r="E80" s="2"/>
      <c r="F80" s="33"/>
      <c r="G80" s="2"/>
      <c r="H80" s="2"/>
      <c r="I80" s="2"/>
      <c r="J80" s="2"/>
      <c r="K80" s="2"/>
      <c r="L80" s="2"/>
    </row>
    <row r="81" spans="1:12">
      <c r="A81" s="2"/>
      <c r="B81" s="2"/>
      <c r="C81" s="2"/>
      <c r="D81" s="2"/>
      <c r="E81" s="2"/>
      <c r="F81" s="33"/>
      <c r="G81" s="2"/>
      <c r="H81" s="2"/>
      <c r="I81" s="2"/>
      <c r="J81" s="2"/>
      <c r="K81" s="2"/>
      <c r="L81" s="2"/>
    </row>
    <row r="82" spans="1:12">
      <c r="A82" s="2"/>
      <c r="B82" s="2"/>
      <c r="C82" s="2"/>
      <c r="D82" s="2"/>
      <c r="E82" s="2"/>
      <c r="F82" s="33"/>
      <c r="G82" s="2"/>
      <c r="H82" s="2"/>
      <c r="I82" s="2"/>
      <c r="J82" s="2"/>
      <c r="K82" s="2"/>
      <c r="L82" s="2"/>
    </row>
    <row r="83" spans="1:12">
      <c r="A83" s="2"/>
      <c r="B83" s="2"/>
      <c r="C83" s="2"/>
      <c r="D83" s="2"/>
      <c r="E83" s="2"/>
      <c r="F83" s="33"/>
      <c r="G83" s="2"/>
      <c r="H83" s="2"/>
      <c r="I83" s="2"/>
      <c r="J83" s="2"/>
      <c r="K83" s="2"/>
      <c r="L83" s="2"/>
    </row>
    <row r="84" spans="1:12">
      <c r="A84" s="2"/>
      <c r="B84" s="2"/>
      <c r="C84" s="2"/>
      <c r="D84" s="2"/>
      <c r="E84" s="2"/>
      <c r="F84" s="33"/>
      <c r="G84" s="2"/>
      <c r="H84" s="2"/>
      <c r="I84" s="2"/>
      <c r="J84" s="2"/>
      <c r="K84" s="2"/>
      <c r="L84" s="2"/>
    </row>
    <row r="85" spans="1:12">
      <c r="A85" s="2"/>
      <c r="B85" s="2"/>
      <c r="C85" s="2"/>
      <c r="D85" s="2"/>
      <c r="E85" s="2"/>
      <c r="F85" s="33"/>
      <c r="G85" s="2"/>
      <c r="H85" s="2"/>
      <c r="I85" s="2"/>
      <c r="J85" s="2"/>
      <c r="K85" s="2"/>
      <c r="L85" s="2"/>
    </row>
    <row r="86" spans="1:12">
      <c r="A86" s="2"/>
      <c r="B86" s="2"/>
      <c r="C86" s="2"/>
      <c r="D86" s="2"/>
      <c r="E86" s="2"/>
      <c r="F86" s="33"/>
      <c r="G86" s="2"/>
      <c r="H86" s="2"/>
      <c r="I86" s="2"/>
      <c r="J86" s="2"/>
      <c r="K86" s="2"/>
      <c r="L86" s="2"/>
    </row>
  </sheetData>
  <mergeCells count="6">
    <mergeCell ref="A1:H1"/>
    <mergeCell ref="E7:H7"/>
    <mergeCell ref="A7:D7"/>
    <mergeCell ref="A3:H3"/>
    <mergeCell ref="A4:H4"/>
    <mergeCell ref="A5:H5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sqref="A1:E28"/>
    </sheetView>
  </sheetViews>
  <sheetFormatPr defaultRowHeight="12.75"/>
  <cols>
    <col min="1" max="1" width="16.140625" customWidth="1"/>
    <col min="2" max="2" width="39.7109375" customWidth="1"/>
  </cols>
  <sheetData>
    <row r="1" spans="1:5" ht="15.75">
      <c r="A1" s="426" t="s">
        <v>301</v>
      </c>
      <c r="B1" s="426"/>
      <c r="C1" s="426"/>
      <c r="D1" s="426"/>
      <c r="E1" s="426"/>
    </row>
    <row r="3" spans="1:5" ht="15">
      <c r="A3" s="455" t="s">
        <v>97</v>
      </c>
      <c r="B3" s="455"/>
      <c r="C3" s="455"/>
      <c r="D3" s="455"/>
      <c r="E3" s="455"/>
    </row>
    <row r="4" spans="1:5" ht="15">
      <c r="A4" s="455">
        <v>2013</v>
      </c>
      <c r="B4" s="455"/>
      <c r="C4" s="455"/>
      <c r="D4" s="455"/>
      <c r="E4" s="455"/>
    </row>
    <row r="5" spans="1:5" ht="13.5" thickBot="1"/>
    <row r="6" spans="1:5" ht="13.5" thickBot="1">
      <c r="B6" s="66" t="s">
        <v>98</v>
      </c>
      <c r="C6" s="67" t="s">
        <v>87</v>
      </c>
    </row>
    <row r="7" spans="1:5">
      <c r="B7" s="68" t="s">
        <v>99</v>
      </c>
      <c r="C7" s="69">
        <v>0</v>
      </c>
    </row>
    <row r="8" spans="1:5">
      <c r="B8" s="62" t="s">
        <v>100</v>
      </c>
      <c r="C8" s="70">
        <v>520</v>
      </c>
    </row>
    <row r="9" spans="1:5">
      <c r="B9" s="62" t="s">
        <v>101</v>
      </c>
      <c r="C9" s="70">
        <v>0</v>
      </c>
    </row>
    <row r="10" spans="1:5" ht="13.5" thickBot="1">
      <c r="B10" s="71" t="s">
        <v>102</v>
      </c>
      <c r="C10" s="72">
        <v>0</v>
      </c>
    </row>
    <row r="11" spans="1:5" ht="13.5" thickBot="1">
      <c r="B11" s="73" t="s">
        <v>0</v>
      </c>
      <c r="C11" s="74">
        <f>SUM(C8:C10)</f>
        <v>520</v>
      </c>
    </row>
    <row r="17" spans="1:5" ht="15.75">
      <c r="A17" s="426" t="s">
        <v>302</v>
      </c>
      <c r="B17" s="426"/>
      <c r="C17" s="426"/>
      <c r="D17" s="426"/>
      <c r="E17" s="426"/>
    </row>
    <row r="19" spans="1:5" ht="15">
      <c r="A19" s="454" t="s">
        <v>103</v>
      </c>
      <c r="B19" s="454"/>
      <c r="C19" s="454"/>
      <c r="D19" s="454"/>
      <c r="E19" s="454"/>
    </row>
    <row r="20" spans="1:5" ht="15">
      <c r="A20" s="454">
        <v>2013</v>
      </c>
      <c r="B20" s="454"/>
      <c r="C20" s="454"/>
      <c r="D20" s="454"/>
      <c r="E20" s="454"/>
    </row>
    <row r="21" spans="1:5">
      <c r="D21" s="5" t="s">
        <v>104</v>
      </c>
    </row>
    <row r="22" spans="1:5" ht="13.5" thickBot="1"/>
    <row r="23" spans="1:5" ht="13.5" thickBot="1">
      <c r="B23" s="75" t="s">
        <v>105</v>
      </c>
      <c r="C23" s="75" t="s">
        <v>106</v>
      </c>
      <c r="D23" s="76" t="s">
        <v>107</v>
      </c>
    </row>
    <row r="24" spans="1:5">
      <c r="B24" s="77"/>
      <c r="C24" s="77"/>
      <c r="D24" s="78"/>
    </row>
    <row r="25" spans="1:5">
      <c r="B25" s="79" t="s">
        <v>108</v>
      </c>
      <c r="C25" s="80">
        <v>0</v>
      </c>
      <c r="D25" s="81"/>
    </row>
    <row r="26" spans="1:5" ht="13.5" thickBot="1">
      <c r="B26" s="82"/>
      <c r="C26" s="83"/>
      <c r="D26" s="84"/>
    </row>
    <row r="27" spans="1:5" ht="13.5" thickBot="1">
      <c r="B27" s="85" t="s">
        <v>0</v>
      </c>
      <c r="C27" s="86">
        <f>SUM(C25:C26)</f>
        <v>0</v>
      </c>
      <c r="D27" s="87"/>
    </row>
    <row r="28" spans="1:5">
      <c r="C28" s="21"/>
    </row>
  </sheetData>
  <mergeCells count="6">
    <mergeCell ref="A19:E19"/>
    <mergeCell ref="A20:E20"/>
    <mergeCell ref="A1:E1"/>
    <mergeCell ref="A17:E17"/>
    <mergeCell ref="A3:E3"/>
    <mergeCell ref="A4:E4"/>
  </mergeCells>
  <phoneticPr fontId="2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sqref="A1:F30"/>
    </sheetView>
  </sheetViews>
  <sheetFormatPr defaultRowHeight="12.75"/>
  <cols>
    <col min="3" max="3" width="33.5703125" customWidth="1"/>
  </cols>
  <sheetData>
    <row r="1" spans="1:6" ht="15.75">
      <c r="A1" s="426" t="s">
        <v>303</v>
      </c>
      <c r="B1" s="426"/>
      <c r="C1" s="426"/>
      <c r="D1" s="426"/>
      <c r="E1" s="426"/>
      <c r="F1" s="426"/>
    </row>
    <row r="3" spans="1:6">
      <c r="A3" s="457" t="s">
        <v>109</v>
      </c>
      <c r="B3" s="457"/>
      <c r="C3" s="457"/>
      <c r="D3" s="457"/>
      <c r="E3" s="457"/>
      <c r="F3" s="457"/>
    </row>
    <row r="5" spans="1:6">
      <c r="A5" s="457" t="s">
        <v>287</v>
      </c>
      <c r="B5" s="457"/>
      <c r="C5" s="457"/>
      <c r="D5" s="457"/>
      <c r="E5" s="457"/>
      <c r="F5" s="457"/>
    </row>
    <row r="7" spans="1:6">
      <c r="A7" s="457" t="s">
        <v>110</v>
      </c>
      <c r="B7" s="457"/>
      <c r="C7" s="457"/>
      <c r="D7" s="457"/>
      <c r="E7" s="457"/>
      <c r="F7" s="457"/>
    </row>
    <row r="10" spans="1:6">
      <c r="E10" s="5" t="s">
        <v>111</v>
      </c>
    </row>
    <row r="12" spans="1:6" ht="13.5" thickBot="1"/>
    <row r="13" spans="1:6">
      <c r="C13" s="88" t="s">
        <v>288</v>
      </c>
      <c r="D13" s="89">
        <v>19583</v>
      </c>
    </row>
    <row r="14" spans="1:6">
      <c r="C14" s="62" t="s">
        <v>112</v>
      </c>
      <c r="D14" s="90">
        <v>2246</v>
      </c>
    </row>
    <row r="15" spans="1:6">
      <c r="C15" s="62" t="s">
        <v>113</v>
      </c>
      <c r="D15" s="90"/>
    </row>
    <row r="16" spans="1:6">
      <c r="C16" s="62" t="s">
        <v>114</v>
      </c>
      <c r="D16" s="90">
        <f>SUM(D13:D15)</f>
        <v>21829</v>
      </c>
    </row>
    <row r="17" spans="2:5">
      <c r="C17" s="62"/>
      <c r="D17" s="90"/>
    </row>
    <row r="18" spans="2:5">
      <c r="C18" s="62" t="s">
        <v>115</v>
      </c>
      <c r="D18" s="70">
        <v>-510</v>
      </c>
    </row>
    <row r="19" spans="2:5">
      <c r="C19" s="62" t="s">
        <v>116</v>
      </c>
      <c r="D19" s="90"/>
    </row>
    <row r="20" spans="2:5">
      <c r="C20" s="62" t="s">
        <v>117</v>
      </c>
      <c r="D20" s="90">
        <f>SUM(D16:D19)</f>
        <v>21319</v>
      </c>
    </row>
    <row r="21" spans="2:5">
      <c r="C21" s="62"/>
      <c r="D21" s="70"/>
    </row>
    <row r="22" spans="2:5">
      <c r="C22" s="62" t="s">
        <v>118</v>
      </c>
      <c r="D22" s="90">
        <v>16392</v>
      </c>
    </row>
    <row r="23" spans="2:5">
      <c r="C23" s="62" t="s">
        <v>117</v>
      </c>
      <c r="D23" s="90">
        <f>D20-D22</f>
        <v>4927</v>
      </c>
    </row>
    <row r="25" spans="2:5" ht="13.5" thickBot="1">
      <c r="B25" s="456" t="s">
        <v>119</v>
      </c>
      <c r="C25" s="456"/>
      <c r="D25" s="456"/>
      <c r="E25" s="456"/>
    </row>
    <row r="26" spans="2:5">
      <c r="C26" s="88" t="s">
        <v>120</v>
      </c>
      <c r="D26" s="89">
        <v>4927</v>
      </c>
    </row>
  </sheetData>
  <mergeCells count="5">
    <mergeCell ref="A1:F1"/>
    <mergeCell ref="B25:E25"/>
    <mergeCell ref="A3:F3"/>
    <mergeCell ref="A5:F5"/>
    <mergeCell ref="A7:F7"/>
  </mergeCells>
  <phoneticPr fontId="2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53"/>
  <sheetViews>
    <sheetView topLeftCell="A26" workbookViewId="0">
      <selection sqref="A1:E53"/>
    </sheetView>
  </sheetViews>
  <sheetFormatPr defaultRowHeight="12.75"/>
  <cols>
    <col min="1" max="1" width="45.5703125" customWidth="1"/>
    <col min="2" max="4" width="11.7109375" customWidth="1"/>
    <col min="5" max="5" width="10.5703125" customWidth="1"/>
  </cols>
  <sheetData>
    <row r="1" spans="1:11" ht="14.25" customHeight="1">
      <c r="A1" s="426" t="s">
        <v>293</v>
      </c>
      <c r="B1" s="426"/>
      <c r="C1" s="426"/>
      <c r="D1" s="426"/>
      <c r="E1" s="426"/>
      <c r="F1" s="109"/>
      <c r="G1" s="109"/>
      <c r="H1" s="109"/>
      <c r="I1" s="109"/>
      <c r="J1" s="109"/>
      <c r="K1" s="109"/>
    </row>
    <row r="2" spans="1:11" ht="16.5" customHeight="1">
      <c r="A2" s="425" t="s">
        <v>147</v>
      </c>
      <c r="B2" s="425"/>
      <c r="C2" s="425"/>
      <c r="D2" s="425"/>
      <c r="E2" s="425"/>
      <c r="F2" s="151"/>
      <c r="G2" s="151"/>
      <c r="H2" s="151"/>
      <c r="I2" s="109"/>
      <c r="J2" s="109"/>
      <c r="K2" s="109"/>
    </row>
    <row r="3" spans="1:11" ht="14.25" customHeight="1">
      <c r="A3" s="426" t="s">
        <v>3</v>
      </c>
      <c r="B3" s="426"/>
      <c r="C3" s="426"/>
      <c r="D3" s="426"/>
      <c r="E3" s="426"/>
      <c r="F3" s="109"/>
      <c r="G3" s="109"/>
      <c r="H3" s="109"/>
      <c r="I3" s="109"/>
      <c r="J3" s="109"/>
      <c r="K3" s="109"/>
    </row>
    <row r="4" spans="1:11" ht="14.25" customHeight="1" thickBot="1">
      <c r="A4" s="110"/>
      <c r="B4" s="110"/>
      <c r="C4" s="110"/>
      <c r="D4" s="110"/>
      <c r="E4" s="110"/>
      <c r="F4" s="109"/>
      <c r="G4" s="109"/>
      <c r="H4" s="109"/>
      <c r="I4" s="109"/>
      <c r="J4" s="109"/>
      <c r="K4" s="109"/>
    </row>
    <row r="5" spans="1:11" ht="16.5" thickBot="1">
      <c r="A5" s="112"/>
      <c r="B5" s="164" t="s">
        <v>63</v>
      </c>
      <c r="C5" s="165" t="s">
        <v>64</v>
      </c>
      <c r="D5" s="165" t="s">
        <v>93</v>
      </c>
      <c r="E5" s="166" t="s">
        <v>66</v>
      </c>
    </row>
    <row r="6" spans="1:11" ht="15.75">
      <c r="A6" s="214" t="s">
        <v>12</v>
      </c>
      <c r="B6" s="167"/>
      <c r="C6" s="167"/>
      <c r="D6" s="167"/>
      <c r="E6" s="168"/>
    </row>
    <row r="7" spans="1:11" ht="15.75">
      <c r="A7" s="12" t="s">
        <v>13</v>
      </c>
      <c r="B7" s="170">
        <v>125</v>
      </c>
      <c r="C7" s="170">
        <v>100</v>
      </c>
      <c r="D7" s="171">
        <f>'[1]int bev'!J5</f>
        <v>0</v>
      </c>
      <c r="E7" s="172">
        <f t="shared" ref="E7:E15" si="0">D7/C7*100</f>
        <v>0</v>
      </c>
    </row>
    <row r="8" spans="1:11" ht="15.75">
      <c r="A8" s="12" t="s">
        <v>45</v>
      </c>
      <c r="B8" s="170">
        <v>100</v>
      </c>
      <c r="C8" s="170">
        <v>100</v>
      </c>
      <c r="D8" s="171">
        <f>'[1]int bev'!J6</f>
        <v>0</v>
      </c>
      <c r="E8" s="172">
        <f t="shared" si="0"/>
        <v>0</v>
      </c>
    </row>
    <row r="9" spans="1:11" ht="15.75">
      <c r="A9" s="12" t="s">
        <v>43</v>
      </c>
      <c r="B9" s="170">
        <v>1205</v>
      </c>
      <c r="C9" s="170">
        <v>1207</v>
      </c>
      <c r="D9" s="171">
        <v>1483</v>
      </c>
      <c r="E9" s="172">
        <f t="shared" si="0"/>
        <v>122.86661143330571</v>
      </c>
    </row>
    <row r="10" spans="1:11" ht="15.75">
      <c r="A10" s="12" t="s">
        <v>14</v>
      </c>
      <c r="B10" s="170">
        <v>8445</v>
      </c>
      <c r="C10" s="170">
        <v>8279</v>
      </c>
      <c r="D10" s="171">
        <v>9423</v>
      </c>
      <c r="E10" s="172">
        <f t="shared" si="0"/>
        <v>113.81809397270202</v>
      </c>
    </row>
    <row r="11" spans="1:11" ht="15.75">
      <c r="A11" s="12" t="s">
        <v>15</v>
      </c>
      <c r="B11" s="173"/>
      <c r="C11" s="173">
        <v>635</v>
      </c>
      <c r="D11" s="174">
        <v>485</v>
      </c>
      <c r="E11" s="172">
        <f t="shared" si="0"/>
        <v>76.377952755905511</v>
      </c>
    </row>
    <row r="12" spans="1:11" ht="15.75">
      <c r="A12" s="12" t="s">
        <v>166</v>
      </c>
      <c r="B12" s="173"/>
      <c r="C12" s="173">
        <v>2334</v>
      </c>
      <c r="D12" s="174">
        <v>1797</v>
      </c>
      <c r="E12" s="172">
        <f t="shared" si="0"/>
        <v>76.992287917737784</v>
      </c>
    </row>
    <row r="13" spans="1:11" ht="15.75">
      <c r="A13" s="12" t="s">
        <v>16</v>
      </c>
      <c r="B13" s="170">
        <v>1500</v>
      </c>
      <c r="C13" s="170">
        <v>1500</v>
      </c>
      <c r="D13" s="171">
        <v>1824</v>
      </c>
      <c r="E13" s="172">
        <f t="shared" si="0"/>
        <v>121.6</v>
      </c>
    </row>
    <row r="14" spans="1:11" ht="16.5" thickBot="1">
      <c r="A14" s="13" t="s">
        <v>181</v>
      </c>
      <c r="B14" s="215"/>
      <c r="C14" s="215"/>
      <c r="D14" s="216">
        <v>538</v>
      </c>
      <c r="E14" s="209"/>
    </row>
    <row r="15" spans="1:11" ht="16.5" thickBot="1">
      <c r="A15" s="217" t="s">
        <v>167</v>
      </c>
      <c r="B15" s="35">
        <f>SUM(B7:B13)</f>
        <v>11375</v>
      </c>
      <c r="C15" s="35">
        <f>SUM(C7:C13)</f>
        <v>14155</v>
      </c>
      <c r="D15" s="35">
        <f>SUM(D7:D14)</f>
        <v>15550</v>
      </c>
      <c r="E15" s="210">
        <f t="shared" si="0"/>
        <v>109.85517484987636</v>
      </c>
    </row>
    <row r="16" spans="1:11" ht="15.75">
      <c r="A16" s="116"/>
      <c r="B16" s="211"/>
      <c r="C16" s="212"/>
      <c r="D16" s="212"/>
      <c r="E16" s="213"/>
    </row>
    <row r="17" spans="1:5" ht="15.75">
      <c r="A17" s="50" t="s">
        <v>168</v>
      </c>
      <c r="B17" s="182"/>
      <c r="C17" s="183"/>
      <c r="D17" s="183"/>
      <c r="E17" s="184"/>
    </row>
    <row r="18" spans="1:5" ht="15.75">
      <c r="A18" s="50" t="s">
        <v>33</v>
      </c>
      <c r="B18" s="185"/>
      <c r="C18" s="183"/>
      <c r="D18" s="183"/>
      <c r="E18" s="184"/>
    </row>
    <row r="19" spans="1:5" ht="15.75">
      <c r="A19" s="37" t="s">
        <v>50</v>
      </c>
      <c r="B19" s="169">
        <v>0</v>
      </c>
      <c r="C19" s="170">
        <v>0</v>
      </c>
      <c r="D19" s="170">
        <v>7</v>
      </c>
      <c r="E19" s="172"/>
    </row>
    <row r="20" spans="1:5" ht="15.75">
      <c r="A20" s="37" t="s">
        <v>51</v>
      </c>
      <c r="B20" s="169">
        <v>4800</v>
      </c>
      <c r="C20" s="170">
        <v>4800</v>
      </c>
      <c r="D20" s="170">
        <v>4398</v>
      </c>
      <c r="E20" s="172">
        <f t="shared" ref="E20:E30" si="1">D20/C20*100</f>
        <v>91.625</v>
      </c>
    </row>
    <row r="21" spans="1:5" ht="15.75">
      <c r="A21" s="37" t="s">
        <v>169</v>
      </c>
      <c r="B21" s="169">
        <v>50000</v>
      </c>
      <c r="C21" s="170">
        <v>50000</v>
      </c>
      <c r="D21" s="170">
        <v>52874</v>
      </c>
      <c r="E21" s="172">
        <f t="shared" si="1"/>
        <v>105.74799999999999</v>
      </c>
    </row>
    <row r="22" spans="1:5" ht="15.75">
      <c r="A22" s="50" t="s">
        <v>34</v>
      </c>
      <c r="B22" s="169"/>
      <c r="C22" s="170"/>
      <c r="D22" s="170"/>
      <c r="E22" s="172"/>
    </row>
    <row r="23" spans="1:5" ht="15.75">
      <c r="A23" s="37" t="s">
        <v>48</v>
      </c>
      <c r="B23" s="169">
        <v>300</v>
      </c>
      <c r="C23" s="170">
        <v>500</v>
      </c>
      <c r="D23" s="170">
        <v>577</v>
      </c>
      <c r="E23" s="172">
        <f t="shared" si="1"/>
        <v>115.39999999999999</v>
      </c>
    </row>
    <row r="24" spans="1:5" ht="15.75">
      <c r="A24" s="37" t="s">
        <v>17</v>
      </c>
      <c r="B24" s="169">
        <v>7000</v>
      </c>
      <c r="C24" s="170">
        <v>7000</v>
      </c>
      <c r="D24" s="170">
        <v>5910</v>
      </c>
      <c r="E24" s="172">
        <f t="shared" si="1"/>
        <v>84.428571428571431</v>
      </c>
    </row>
    <row r="25" spans="1:5" ht="15.75">
      <c r="A25" s="50" t="s">
        <v>2</v>
      </c>
      <c r="B25" s="169"/>
      <c r="C25" s="170"/>
      <c r="D25" s="170"/>
      <c r="E25" s="172"/>
    </row>
    <row r="26" spans="1:5" ht="15.75">
      <c r="A26" s="37" t="s">
        <v>35</v>
      </c>
      <c r="B26" s="169">
        <v>500</v>
      </c>
      <c r="C26" s="170">
        <v>500</v>
      </c>
      <c r="D26" s="170">
        <v>852</v>
      </c>
      <c r="E26" s="172">
        <f t="shared" si="1"/>
        <v>170.4</v>
      </c>
    </row>
    <row r="27" spans="1:5" ht="15.75">
      <c r="A27" s="37" t="s">
        <v>52</v>
      </c>
      <c r="B27" s="169">
        <v>200</v>
      </c>
      <c r="C27" s="170"/>
      <c r="D27" s="170"/>
      <c r="E27" s="172"/>
    </row>
    <row r="28" spans="1:5" ht="15.75">
      <c r="A28" s="37" t="s">
        <v>143</v>
      </c>
      <c r="B28" s="169"/>
      <c r="C28" s="170">
        <v>25</v>
      </c>
      <c r="D28" s="170">
        <v>128</v>
      </c>
      <c r="E28" s="172"/>
    </row>
    <row r="29" spans="1:5" ht="16.5" thickBot="1">
      <c r="A29" s="47" t="s">
        <v>170</v>
      </c>
      <c r="B29" s="175"/>
      <c r="C29" s="176"/>
      <c r="D29" s="176">
        <v>41</v>
      </c>
      <c r="E29" s="178"/>
    </row>
    <row r="30" spans="1:5" ht="16.5" thickBot="1">
      <c r="A30" s="186" t="s">
        <v>83</v>
      </c>
      <c r="B30" s="65">
        <f>SUM(B19:B29)</f>
        <v>62800</v>
      </c>
      <c r="C30" s="65">
        <f t="shared" ref="C30:D30" si="2">SUM(C19:C29)</f>
        <v>62825</v>
      </c>
      <c r="D30" s="65">
        <f t="shared" si="2"/>
        <v>64787</v>
      </c>
      <c r="E30" s="181">
        <f t="shared" si="1"/>
        <v>103.12296060485475</v>
      </c>
    </row>
    <row r="31" spans="1:5" ht="15.75">
      <c r="A31" s="187" t="s">
        <v>171</v>
      </c>
      <c r="B31" s="188"/>
      <c r="C31" s="189"/>
      <c r="D31" s="189"/>
      <c r="E31" s="190"/>
    </row>
    <row r="32" spans="1:5" ht="15.75">
      <c r="A32" s="37" t="s">
        <v>59</v>
      </c>
      <c r="B32" s="191">
        <v>36634</v>
      </c>
      <c r="C32" s="192">
        <v>55004</v>
      </c>
      <c r="D32" s="192">
        <v>55003</v>
      </c>
      <c r="E32" s="193">
        <f t="shared" ref="E32:E37" si="3">D32/C32*100</f>
        <v>99.998181950403605</v>
      </c>
    </row>
    <row r="33" spans="1:5" ht="15.75">
      <c r="A33" s="37" t="s">
        <v>172</v>
      </c>
      <c r="B33" s="191"/>
      <c r="C33" s="192">
        <v>14195</v>
      </c>
      <c r="D33" s="192">
        <v>14195</v>
      </c>
      <c r="E33" s="193">
        <f t="shared" si="3"/>
        <v>100</v>
      </c>
    </row>
    <row r="34" spans="1:5" ht="15.75">
      <c r="A34" s="37" t="s">
        <v>173</v>
      </c>
      <c r="B34" s="191"/>
      <c r="C34" s="192">
        <v>440</v>
      </c>
      <c r="D34" s="192">
        <v>440</v>
      </c>
      <c r="E34" s="193">
        <f t="shared" si="3"/>
        <v>100</v>
      </c>
    </row>
    <row r="35" spans="1:5" ht="15.75">
      <c r="A35" s="37" t="s">
        <v>174</v>
      </c>
      <c r="B35" s="191"/>
      <c r="C35" s="192">
        <v>1629</v>
      </c>
      <c r="D35" s="192">
        <v>1629</v>
      </c>
      <c r="E35" s="193">
        <f t="shared" si="3"/>
        <v>100</v>
      </c>
    </row>
    <row r="36" spans="1:5" ht="16.5" thickBot="1">
      <c r="A36" s="47" t="s">
        <v>175</v>
      </c>
      <c r="B36" s="194"/>
      <c r="C36" s="195">
        <v>434</v>
      </c>
      <c r="D36" s="195">
        <v>434</v>
      </c>
      <c r="E36" s="196">
        <f t="shared" si="3"/>
        <v>100</v>
      </c>
    </row>
    <row r="37" spans="1:5" ht="16.5" thickBot="1">
      <c r="A37" s="51" t="s">
        <v>84</v>
      </c>
      <c r="B37" s="197">
        <f>SUM(B32:B34)</f>
        <v>36634</v>
      </c>
      <c r="C37" s="198">
        <f>SUM(C32:C36)</f>
        <v>71702</v>
      </c>
      <c r="D37" s="198">
        <f>SUM(D32:D36)</f>
        <v>71701</v>
      </c>
      <c r="E37" s="36">
        <f t="shared" si="3"/>
        <v>99.998605338763213</v>
      </c>
    </row>
    <row r="38" spans="1:5" ht="9.75" customHeight="1">
      <c r="A38" s="116"/>
      <c r="B38" s="199"/>
      <c r="C38" s="200"/>
      <c r="D38" s="200"/>
      <c r="E38" s="201"/>
    </row>
    <row r="39" spans="1:5" ht="15.75">
      <c r="A39" s="50" t="s">
        <v>7</v>
      </c>
      <c r="B39" s="202"/>
      <c r="C39" s="203"/>
      <c r="D39" s="203"/>
      <c r="E39" s="204"/>
    </row>
    <row r="40" spans="1:5" ht="15.75">
      <c r="A40" s="37" t="s">
        <v>176</v>
      </c>
      <c r="B40" s="202">
        <v>0</v>
      </c>
      <c r="C40" s="203">
        <v>222</v>
      </c>
      <c r="D40" s="203">
        <v>222</v>
      </c>
      <c r="E40" s="172">
        <f t="shared" ref="E40:E53" si="4">D40/C40*100</f>
        <v>100</v>
      </c>
    </row>
    <row r="41" spans="1:5" ht="16.5" thickBot="1">
      <c r="A41" s="45" t="s">
        <v>46</v>
      </c>
      <c r="B41" s="205">
        <v>100</v>
      </c>
      <c r="C41" s="206">
        <v>100</v>
      </c>
      <c r="D41" s="206">
        <v>75</v>
      </c>
      <c r="E41" s="178">
        <f t="shared" si="4"/>
        <v>75</v>
      </c>
    </row>
    <row r="42" spans="1:5" ht="16.5" thickBot="1">
      <c r="A42" s="179" t="s">
        <v>49</v>
      </c>
      <c r="B42" s="65">
        <f>SUM(B40:B41)</f>
        <v>100</v>
      </c>
      <c r="C42" s="180">
        <f>SUM(C40:C41)</f>
        <v>322</v>
      </c>
      <c r="D42" s="180">
        <f>SUM(D40:D41)</f>
        <v>297</v>
      </c>
      <c r="E42" s="181">
        <f t="shared" si="4"/>
        <v>92.236024844720504</v>
      </c>
    </row>
    <row r="43" spans="1:5" ht="15.75">
      <c r="A43" s="187" t="s">
        <v>85</v>
      </c>
      <c r="B43" s="207"/>
      <c r="C43" s="208"/>
      <c r="D43" s="208"/>
      <c r="E43" s="201"/>
    </row>
    <row r="44" spans="1:5" ht="15.75">
      <c r="A44" s="37" t="s">
        <v>47</v>
      </c>
      <c r="B44" s="202">
        <v>2900</v>
      </c>
      <c r="C44" s="203">
        <v>3417</v>
      </c>
      <c r="D44" s="203">
        <v>3417</v>
      </c>
      <c r="E44" s="172">
        <f t="shared" si="4"/>
        <v>100</v>
      </c>
    </row>
    <row r="45" spans="1:5" ht="15.75">
      <c r="A45" s="37" t="s">
        <v>177</v>
      </c>
      <c r="B45" s="202"/>
      <c r="C45" s="203">
        <v>13351</v>
      </c>
      <c r="D45" s="203">
        <v>13351</v>
      </c>
      <c r="E45" s="172">
        <f t="shared" si="4"/>
        <v>100</v>
      </c>
    </row>
    <row r="46" spans="1:5" ht="15.75">
      <c r="A46" s="37" t="s">
        <v>178</v>
      </c>
      <c r="B46" s="202"/>
      <c r="C46" s="203">
        <v>250</v>
      </c>
      <c r="D46" s="203">
        <v>250</v>
      </c>
      <c r="E46" s="172">
        <f t="shared" si="4"/>
        <v>100</v>
      </c>
    </row>
    <row r="47" spans="1:5" ht="15.75">
      <c r="A47" s="37" t="s">
        <v>291</v>
      </c>
      <c r="B47" s="202"/>
      <c r="C47" s="203">
        <v>2153</v>
      </c>
      <c r="D47" s="203">
        <v>2153</v>
      </c>
      <c r="E47" s="172">
        <f t="shared" si="4"/>
        <v>100</v>
      </c>
    </row>
    <row r="48" spans="1:5" ht="15.75">
      <c r="A48" s="37" t="s">
        <v>94</v>
      </c>
      <c r="B48" s="202"/>
      <c r="C48" s="203">
        <v>974</v>
      </c>
      <c r="D48" s="203">
        <v>974</v>
      </c>
      <c r="E48" s="172">
        <f t="shared" si="4"/>
        <v>100</v>
      </c>
    </row>
    <row r="49" spans="1:5" ht="15.75">
      <c r="A49" s="37" t="s">
        <v>179</v>
      </c>
      <c r="B49" s="202"/>
      <c r="C49" s="203">
        <v>560</v>
      </c>
      <c r="D49" s="203">
        <v>560</v>
      </c>
      <c r="E49" s="172">
        <f t="shared" si="4"/>
        <v>100</v>
      </c>
    </row>
    <row r="50" spans="1:5" ht="15.75">
      <c r="A50" s="37" t="s">
        <v>180</v>
      </c>
      <c r="B50" s="202"/>
      <c r="C50" s="203">
        <v>3282</v>
      </c>
      <c r="D50" s="203">
        <v>3283</v>
      </c>
      <c r="E50" s="172">
        <f t="shared" si="4"/>
        <v>100.03046922608165</v>
      </c>
    </row>
    <row r="51" spans="1:5" ht="15.75">
      <c r="A51" s="37" t="s">
        <v>182</v>
      </c>
      <c r="B51" s="202">
        <v>45880</v>
      </c>
      <c r="C51" s="203">
        <v>29254</v>
      </c>
      <c r="D51" s="203">
        <v>33974</v>
      </c>
      <c r="E51" s="172">
        <f t="shared" si="4"/>
        <v>116.13454570315172</v>
      </c>
    </row>
    <row r="52" spans="1:5" ht="16.5" thickBot="1">
      <c r="A52" s="45" t="s">
        <v>183</v>
      </c>
      <c r="B52" s="205">
        <v>8100</v>
      </c>
      <c r="C52" s="206">
        <v>9814</v>
      </c>
      <c r="D52" s="206">
        <v>9813</v>
      </c>
      <c r="E52" s="178">
        <f t="shared" si="4"/>
        <v>99.98981047483187</v>
      </c>
    </row>
    <row r="53" spans="1:5" ht="16.5" thickBot="1">
      <c r="A53" s="38" t="s">
        <v>86</v>
      </c>
      <c r="B53" s="31">
        <f>SUM(B44:B52)</f>
        <v>56880</v>
      </c>
      <c r="C53" s="35">
        <f t="shared" ref="C53:D53" si="5">SUM(C44:C52)</f>
        <v>63055</v>
      </c>
      <c r="D53" s="35">
        <f t="shared" si="5"/>
        <v>67775</v>
      </c>
      <c r="E53" s="210">
        <f t="shared" si="4"/>
        <v>107.48552850685908</v>
      </c>
    </row>
  </sheetData>
  <mergeCells count="3">
    <mergeCell ref="A1:E1"/>
    <mergeCell ref="A3:E3"/>
    <mergeCell ref="A2:E2"/>
  </mergeCells>
  <phoneticPr fontId="22" type="noConversion"/>
  <pageMargins left="0.39370078740157483" right="0.39370078740157483" top="0.19685039370078741" bottom="0.19685039370078741" header="0.51181102362204722" footer="0.51181102362204722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sqref="A1:E29"/>
    </sheetView>
  </sheetViews>
  <sheetFormatPr defaultRowHeight="12.75"/>
  <cols>
    <col min="1" max="1" width="66.140625" customWidth="1"/>
    <col min="2" max="2" width="14.140625" customWidth="1"/>
    <col min="3" max="3" width="13.140625" customWidth="1"/>
    <col min="4" max="4" width="13.5703125" customWidth="1"/>
    <col min="5" max="5" width="5.85546875" style="6" customWidth="1"/>
    <col min="9" max="9" width="8.85546875" customWidth="1"/>
  </cols>
  <sheetData>
    <row r="1" spans="1:11" ht="15.75">
      <c r="A1" s="426" t="s">
        <v>294</v>
      </c>
      <c r="B1" s="426"/>
      <c r="C1" s="426"/>
      <c r="D1" s="426"/>
      <c r="E1" s="426"/>
      <c r="F1" s="109"/>
      <c r="G1" s="109"/>
      <c r="H1" s="109"/>
      <c r="I1" s="109"/>
      <c r="J1" s="109"/>
      <c r="K1" s="109"/>
    </row>
    <row r="2" spans="1:11" ht="15.75">
      <c r="A2" s="110"/>
      <c r="B2" s="110"/>
      <c r="C2" s="110"/>
      <c r="D2" s="110"/>
      <c r="E2" s="110"/>
      <c r="F2" s="109"/>
      <c r="G2" s="109"/>
      <c r="H2" s="109"/>
      <c r="I2" s="109"/>
      <c r="J2" s="109"/>
      <c r="K2" s="109"/>
    </row>
    <row r="3" spans="1:11" ht="18">
      <c r="A3" s="425" t="s">
        <v>147</v>
      </c>
      <c r="B3" s="425"/>
      <c r="C3" s="425"/>
      <c r="D3" s="425"/>
      <c r="E3" s="425"/>
      <c r="F3" s="109"/>
      <c r="G3" s="109"/>
      <c r="H3" s="109"/>
      <c r="I3" s="109"/>
      <c r="J3" s="109"/>
      <c r="K3" s="109"/>
    </row>
    <row r="4" spans="1:11" ht="34.5" customHeight="1">
      <c r="A4" s="428" t="s">
        <v>144</v>
      </c>
      <c r="B4" s="428"/>
      <c r="C4" s="428"/>
      <c r="D4" s="428"/>
      <c r="E4" s="428"/>
    </row>
    <row r="6" spans="1:11" ht="15.75" thickBot="1">
      <c r="A6" s="218"/>
      <c r="B6" s="218"/>
      <c r="E6" s="219" t="s">
        <v>104</v>
      </c>
    </row>
    <row r="7" spans="1:11" ht="16.5" thickBot="1">
      <c r="A7" s="220" t="s">
        <v>89</v>
      </c>
      <c r="B7" s="49" t="s">
        <v>63</v>
      </c>
      <c r="C7" s="221" t="s">
        <v>64</v>
      </c>
      <c r="D7" s="118" t="s">
        <v>93</v>
      </c>
      <c r="E7" s="222" t="s">
        <v>66</v>
      </c>
    </row>
    <row r="8" spans="1:11" ht="16.5">
      <c r="A8" s="223"/>
      <c r="B8" s="223"/>
      <c r="C8" s="223"/>
      <c r="D8" s="113"/>
      <c r="E8" s="224"/>
    </row>
    <row r="9" spans="1:11" ht="15.75">
      <c r="A9" s="225" t="s">
        <v>90</v>
      </c>
      <c r="B9" s="226">
        <v>2419</v>
      </c>
      <c r="C9" s="226">
        <v>2419</v>
      </c>
      <c r="D9" s="114"/>
      <c r="E9" s="227"/>
    </row>
    <row r="10" spans="1:11" ht="15.75">
      <c r="A10" s="225"/>
      <c r="B10" s="225"/>
      <c r="C10" s="226"/>
      <c r="D10" s="114"/>
      <c r="E10" s="227"/>
    </row>
    <row r="11" spans="1:11" ht="15.75">
      <c r="A11" s="225" t="s">
        <v>184</v>
      </c>
      <c r="B11" s="228">
        <v>25834368</v>
      </c>
      <c r="C11" s="229">
        <v>26518368</v>
      </c>
      <c r="D11" s="229">
        <v>26518368</v>
      </c>
      <c r="E11" s="230">
        <f>D11/C11*100</f>
        <v>100</v>
      </c>
    </row>
    <row r="12" spans="1:11" ht="15.75">
      <c r="A12" s="231" t="s">
        <v>185</v>
      </c>
      <c r="B12" s="232">
        <f>B14+B15+B16+B17</f>
        <v>8644164</v>
      </c>
      <c r="C12" s="233">
        <f>C14+C15+C16+C17</f>
        <v>8644164</v>
      </c>
      <c r="D12" s="229">
        <v>8644164</v>
      </c>
      <c r="E12" s="230">
        <f t="shared" ref="E12:E29" si="0">D12/C12*100</f>
        <v>100</v>
      </c>
    </row>
    <row r="13" spans="1:11" ht="15.75">
      <c r="A13" s="234" t="s">
        <v>186</v>
      </c>
      <c r="B13" s="232"/>
      <c r="C13" s="233"/>
      <c r="D13" s="229"/>
      <c r="E13" s="230"/>
    </row>
    <row r="14" spans="1:11" ht="15.75">
      <c r="A14" s="235" t="s">
        <v>187</v>
      </c>
      <c r="B14" s="236">
        <v>3501655</v>
      </c>
      <c r="C14" s="237">
        <v>3501655</v>
      </c>
      <c r="D14" s="237">
        <v>3501655</v>
      </c>
      <c r="E14" s="230">
        <f t="shared" si="0"/>
        <v>100</v>
      </c>
    </row>
    <row r="15" spans="1:11" ht="15.75">
      <c r="A15" s="235" t="s">
        <v>188</v>
      </c>
      <c r="B15" s="236">
        <v>3400184</v>
      </c>
      <c r="C15" s="237">
        <v>3400184</v>
      </c>
      <c r="D15" s="237">
        <v>3400184</v>
      </c>
      <c r="E15" s="230">
        <f t="shared" si="0"/>
        <v>100</v>
      </c>
    </row>
    <row r="16" spans="1:11" ht="15.75">
      <c r="A16" s="235" t="s">
        <v>189</v>
      </c>
      <c r="B16" s="236">
        <v>100000</v>
      </c>
      <c r="C16" s="237">
        <v>100000</v>
      </c>
      <c r="D16" s="237">
        <v>100000</v>
      </c>
      <c r="E16" s="230">
        <f t="shared" si="0"/>
        <v>100</v>
      </c>
    </row>
    <row r="17" spans="1:5" ht="15.75">
      <c r="A17" s="235" t="s">
        <v>190</v>
      </c>
      <c r="B17" s="238">
        <v>1642325</v>
      </c>
      <c r="C17" s="239">
        <v>1642325</v>
      </c>
      <c r="D17" s="239">
        <v>1642325</v>
      </c>
      <c r="E17" s="230">
        <f t="shared" si="0"/>
        <v>100</v>
      </c>
    </row>
    <row r="18" spans="1:5" ht="15.75">
      <c r="A18" s="225" t="s">
        <v>191</v>
      </c>
      <c r="B18" s="228">
        <v>-13479145</v>
      </c>
      <c r="C18" s="229">
        <v>-13479145</v>
      </c>
      <c r="D18" s="229">
        <v>-13479145</v>
      </c>
      <c r="E18" s="230">
        <f t="shared" si="0"/>
        <v>100</v>
      </c>
    </row>
    <row r="19" spans="1:5" ht="15.75">
      <c r="A19" s="225" t="s">
        <v>192</v>
      </c>
      <c r="B19" s="232">
        <v>54358</v>
      </c>
      <c r="C19" s="233">
        <v>54358</v>
      </c>
      <c r="D19" s="229">
        <v>54358</v>
      </c>
      <c r="E19" s="230">
        <f t="shared" si="0"/>
        <v>100</v>
      </c>
    </row>
    <row r="20" spans="1:5" ht="15.75">
      <c r="A20" s="225" t="s">
        <v>193</v>
      </c>
      <c r="B20" s="240">
        <v>6291091</v>
      </c>
      <c r="C20" s="241">
        <v>6291091</v>
      </c>
      <c r="D20" s="229">
        <v>6291091</v>
      </c>
      <c r="E20" s="230">
        <f t="shared" si="0"/>
        <v>100</v>
      </c>
    </row>
    <row r="21" spans="1:5" ht="15.75">
      <c r="A21" s="225" t="s">
        <v>194</v>
      </c>
      <c r="B21" s="242">
        <v>6531300</v>
      </c>
      <c r="C21" s="243">
        <v>6531300</v>
      </c>
      <c r="D21" s="243">
        <v>6531300</v>
      </c>
      <c r="E21" s="230">
        <f t="shared" si="0"/>
        <v>100</v>
      </c>
    </row>
    <row r="22" spans="1:5" ht="15.75">
      <c r="A22" s="225" t="s">
        <v>195</v>
      </c>
      <c r="B22" s="240">
        <v>2757660</v>
      </c>
      <c r="C22" s="241">
        <v>2758000</v>
      </c>
      <c r="D22" s="229">
        <v>2757660</v>
      </c>
      <c r="E22" s="230">
        <f t="shared" si="0"/>
        <v>99.987672226250908</v>
      </c>
    </row>
    <row r="23" spans="1:5" ht="15.75">
      <c r="A23" s="225" t="s">
        <v>196</v>
      </c>
      <c r="B23" s="240"/>
      <c r="C23" s="241">
        <v>12920800</v>
      </c>
      <c r="D23" s="229">
        <v>12920800</v>
      </c>
      <c r="E23" s="230">
        <f t="shared" si="0"/>
        <v>100</v>
      </c>
    </row>
    <row r="24" spans="1:5" ht="15.75">
      <c r="A24" s="225" t="s">
        <v>197</v>
      </c>
      <c r="B24" s="240"/>
      <c r="C24" s="241">
        <v>1296000</v>
      </c>
      <c r="D24" s="229">
        <v>1296000</v>
      </c>
      <c r="E24" s="230">
        <f t="shared" si="0"/>
        <v>100</v>
      </c>
    </row>
    <row r="25" spans="1:5" ht="15.75">
      <c r="A25" s="225" t="s">
        <v>198</v>
      </c>
      <c r="B25" s="240"/>
      <c r="C25" s="241">
        <v>3468000</v>
      </c>
      <c r="D25" s="229">
        <v>3468000</v>
      </c>
      <c r="E25" s="230">
        <f t="shared" si="0"/>
        <v>100</v>
      </c>
    </row>
    <row r="26" spans="1:5" ht="15.75">
      <c r="A26" s="225" t="s">
        <v>199</v>
      </c>
      <c r="B26" s="240"/>
      <c r="C26" s="241">
        <v>14194878</v>
      </c>
      <c r="D26" s="241">
        <v>14194878</v>
      </c>
      <c r="E26" s="230">
        <f t="shared" si="0"/>
        <v>100</v>
      </c>
    </row>
    <row r="27" spans="1:5" ht="15.75">
      <c r="A27" s="225" t="s">
        <v>200</v>
      </c>
      <c r="B27" s="240"/>
      <c r="C27" s="241">
        <v>439736</v>
      </c>
      <c r="D27" s="241">
        <v>439736</v>
      </c>
      <c r="E27" s="230">
        <f t="shared" si="0"/>
        <v>100</v>
      </c>
    </row>
    <row r="28" spans="1:5" ht="16.5" thickBot="1">
      <c r="A28" s="244" t="s">
        <v>201</v>
      </c>
      <c r="B28" s="245"/>
      <c r="C28" s="246">
        <v>2063623</v>
      </c>
      <c r="D28" s="246">
        <v>2063623</v>
      </c>
      <c r="E28" s="247">
        <f t="shared" si="0"/>
        <v>100</v>
      </c>
    </row>
    <row r="29" spans="1:5" ht="16.5" thickBot="1">
      <c r="A29" s="248" t="s">
        <v>202</v>
      </c>
      <c r="B29" s="249">
        <f>B11+B12+B18+B19+B20+B21+B22+B26+B27+B28</f>
        <v>36633796</v>
      </c>
      <c r="C29" s="250">
        <f>C11+C12+C18+C19+C20+C21+C22+C26+C27+C28+C23+C24+C25</f>
        <v>71701173</v>
      </c>
      <c r="D29" s="250">
        <f>D11+D12+D18+D19+D20+D21+D22+D26+D27+D28+D23+D24+D25</f>
        <v>71700833</v>
      </c>
      <c r="E29" s="251">
        <f t="shared" si="0"/>
        <v>99.999525809710249</v>
      </c>
    </row>
  </sheetData>
  <mergeCells count="3">
    <mergeCell ref="A4:E4"/>
    <mergeCell ref="A3:E3"/>
    <mergeCell ref="A1:E1"/>
  </mergeCells>
  <phoneticPr fontId="0" type="noConversion"/>
  <pageMargins left="0.78740157480314965" right="0.78740157480314965" top="0.78740157480314965" bottom="0.78740157480314965" header="0.51181102362204722" footer="0.51181102362204722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sqref="A1:I18"/>
    </sheetView>
  </sheetViews>
  <sheetFormatPr defaultRowHeight="12.75"/>
  <cols>
    <col min="1" max="1" width="30.85546875" customWidth="1"/>
    <col min="2" max="2" width="9.42578125" customWidth="1"/>
    <col min="3" max="3" width="9.5703125" customWidth="1"/>
    <col min="4" max="4" width="11.7109375" customWidth="1"/>
    <col min="5" max="5" width="10.85546875" customWidth="1"/>
    <col min="6" max="8" width="9" customWidth="1"/>
    <col min="9" max="9" width="16" customWidth="1"/>
    <col min="10" max="11" width="9.5703125" customWidth="1"/>
    <col min="12" max="12" width="15.42578125" customWidth="1"/>
  </cols>
  <sheetData>
    <row r="1" spans="1:12" ht="15.75">
      <c r="A1" s="426" t="s">
        <v>295</v>
      </c>
      <c r="B1" s="426"/>
      <c r="C1" s="426"/>
      <c r="D1" s="426"/>
      <c r="E1" s="426"/>
      <c r="F1" s="426"/>
      <c r="G1" s="426"/>
      <c r="H1" s="426"/>
      <c r="I1" s="426"/>
      <c r="J1" s="109"/>
      <c r="K1" s="109"/>
      <c r="L1" s="109"/>
    </row>
    <row r="2" spans="1:12" ht="15.7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8">
      <c r="A3" s="425" t="s">
        <v>147</v>
      </c>
      <c r="B3" s="425"/>
      <c r="C3" s="425"/>
      <c r="D3" s="425"/>
      <c r="E3" s="425"/>
      <c r="F3" s="425"/>
      <c r="G3" s="425"/>
      <c r="H3" s="425"/>
      <c r="I3" s="425"/>
      <c r="J3" s="110"/>
      <c r="K3" s="110"/>
      <c r="L3" s="110"/>
    </row>
    <row r="4" spans="1:12" ht="27.75" customHeight="1">
      <c r="A4" s="426" t="s">
        <v>213</v>
      </c>
      <c r="B4" s="426"/>
      <c r="C4" s="426"/>
      <c r="D4" s="426"/>
      <c r="E4" s="426"/>
      <c r="F4" s="426"/>
      <c r="G4" s="426"/>
      <c r="H4" s="426"/>
      <c r="I4" s="426"/>
      <c r="J4" s="109"/>
      <c r="K4" s="109"/>
      <c r="L4" s="109"/>
    </row>
    <row r="5" spans="1:12" ht="24.75" customHeight="1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1:12" ht="16.5" thickBot="1">
      <c r="A6" s="27"/>
      <c r="B6" s="27"/>
      <c r="C6" s="27"/>
      <c r="D6" s="27"/>
      <c r="E6" s="27"/>
      <c r="F6" s="27"/>
      <c r="G6" s="27"/>
      <c r="H6" s="27"/>
      <c r="I6" s="28"/>
      <c r="J6" s="28"/>
      <c r="K6" s="28"/>
      <c r="L6" s="111"/>
    </row>
    <row r="7" spans="1:12" ht="32.25" thickBot="1">
      <c r="A7" s="269" t="s">
        <v>55</v>
      </c>
      <c r="B7" s="272" t="s">
        <v>203</v>
      </c>
      <c r="C7" s="252" t="s">
        <v>71</v>
      </c>
      <c r="D7" s="253" t="s">
        <v>91</v>
      </c>
      <c r="E7" s="253" t="s">
        <v>204</v>
      </c>
      <c r="F7" s="253" t="s">
        <v>205</v>
      </c>
      <c r="G7" s="253" t="s">
        <v>146</v>
      </c>
      <c r="H7" s="273" t="s">
        <v>212</v>
      </c>
      <c r="I7" s="270" t="s">
        <v>206</v>
      </c>
    </row>
    <row r="8" spans="1:12" ht="16.5">
      <c r="A8" s="268" t="s">
        <v>207</v>
      </c>
      <c r="B8" s="254"/>
      <c r="C8" s="255"/>
      <c r="D8" s="255"/>
      <c r="E8" s="255"/>
      <c r="F8" s="255"/>
      <c r="G8" s="255"/>
      <c r="H8" s="271"/>
      <c r="I8" s="256">
        <f>SUM(B8:F8)</f>
        <v>0</v>
      </c>
    </row>
    <row r="9" spans="1:12" ht="16.5">
      <c r="A9" s="257" t="s">
        <v>2</v>
      </c>
      <c r="B9" s="258"/>
      <c r="C9" s="259"/>
      <c r="D9" s="259"/>
      <c r="E9" s="259"/>
      <c r="F9" s="259"/>
      <c r="G9" s="259"/>
      <c r="H9" s="267"/>
      <c r="I9" s="256">
        <f>SUM(B9:F9)</f>
        <v>0</v>
      </c>
    </row>
    <row r="10" spans="1:12" ht="16.5">
      <c r="A10" s="257" t="s">
        <v>56</v>
      </c>
      <c r="B10" s="258">
        <v>1483</v>
      </c>
      <c r="C10" s="259"/>
      <c r="D10" s="259"/>
      <c r="E10" s="259"/>
      <c r="F10" s="259"/>
      <c r="G10" s="259"/>
      <c r="H10" s="267"/>
      <c r="I10" s="256">
        <f>SUM(B10:H10)</f>
        <v>1483</v>
      </c>
    </row>
    <row r="11" spans="1:12" ht="16.5">
      <c r="A11" s="257" t="s">
        <v>1</v>
      </c>
      <c r="B11" s="258"/>
      <c r="C11" s="259">
        <v>5775</v>
      </c>
      <c r="D11" s="259">
        <v>3011</v>
      </c>
      <c r="E11" s="259"/>
      <c r="F11" s="259"/>
      <c r="G11" s="259">
        <v>637</v>
      </c>
      <c r="H11" s="267"/>
      <c r="I11" s="256">
        <f t="shared" ref="I11:I18" si="0">SUM(B11:H11)</f>
        <v>9423</v>
      </c>
    </row>
    <row r="12" spans="1:12" ht="16.5">
      <c r="A12" s="257" t="s">
        <v>36</v>
      </c>
      <c r="B12" s="258"/>
      <c r="C12" s="259"/>
      <c r="D12" s="259"/>
      <c r="E12" s="259">
        <v>1105</v>
      </c>
      <c r="F12" s="259">
        <v>692</v>
      </c>
      <c r="G12" s="259"/>
      <c r="H12" s="267"/>
      <c r="I12" s="256">
        <f t="shared" si="0"/>
        <v>1797</v>
      </c>
    </row>
    <row r="13" spans="1:12" ht="18" customHeight="1">
      <c r="A13" s="257" t="s">
        <v>208</v>
      </c>
      <c r="B13" s="258"/>
      <c r="C13" s="259"/>
      <c r="D13" s="259"/>
      <c r="E13" s="259"/>
      <c r="F13" s="259"/>
      <c r="G13" s="259"/>
      <c r="H13" s="267"/>
      <c r="I13" s="256">
        <f t="shared" si="0"/>
        <v>0</v>
      </c>
    </row>
    <row r="14" spans="1:12" ht="12.75" customHeight="1">
      <c r="A14" s="257" t="s">
        <v>15</v>
      </c>
      <c r="B14" s="258"/>
      <c r="C14" s="259"/>
      <c r="D14" s="259"/>
      <c r="E14" s="259">
        <v>298</v>
      </c>
      <c r="F14" s="259">
        <v>187</v>
      </c>
      <c r="G14" s="259"/>
      <c r="H14" s="267"/>
      <c r="I14" s="256">
        <f t="shared" si="0"/>
        <v>485</v>
      </c>
    </row>
    <row r="15" spans="1:12" ht="16.5">
      <c r="A15" s="257" t="s">
        <v>209</v>
      </c>
      <c r="B15" s="258"/>
      <c r="C15" s="259"/>
      <c r="D15" s="259"/>
      <c r="E15" s="259"/>
      <c r="F15" s="259"/>
      <c r="G15" s="259"/>
      <c r="H15" s="267"/>
      <c r="I15" s="256">
        <f t="shared" si="0"/>
        <v>0</v>
      </c>
    </row>
    <row r="16" spans="1:12" ht="16.5">
      <c r="A16" s="257" t="s">
        <v>16</v>
      </c>
      <c r="B16" s="258">
        <v>1784</v>
      </c>
      <c r="C16" s="259"/>
      <c r="D16" s="259"/>
      <c r="E16" s="259"/>
      <c r="F16" s="259"/>
      <c r="G16" s="259">
        <v>39</v>
      </c>
      <c r="H16" s="267">
        <v>1</v>
      </c>
      <c r="I16" s="256">
        <f t="shared" si="0"/>
        <v>1824</v>
      </c>
    </row>
    <row r="17" spans="1:9" ht="17.25" thickBot="1">
      <c r="A17" s="260" t="s">
        <v>211</v>
      </c>
      <c r="B17" s="261"/>
      <c r="C17" s="262"/>
      <c r="D17" s="262"/>
      <c r="E17" s="262">
        <v>538</v>
      </c>
      <c r="F17" s="262"/>
      <c r="G17" s="262"/>
      <c r="H17" s="274"/>
      <c r="I17" s="263">
        <f t="shared" si="0"/>
        <v>538</v>
      </c>
    </row>
    <row r="18" spans="1:9" ht="16.5" thickBot="1">
      <c r="A18" s="264" t="s">
        <v>210</v>
      </c>
      <c r="B18" s="265">
        <f>SUM(B8:B17)</f>
        <v>3267</v>
      </c>
      <c r="C18" s="265">
        <f t="shared" ref="C18:H18" si="1">SUM(C8:C17)</f>
        <v>5775</v>
      </c>
      <c r="D18" s="265">
        <f t="shared" si="1"/>
        <v>3011</v>
      </c>
      <c r="E18" s="265">
        <f t="shared" si="1"/>
        <v>1941</v>
      </c>
      <c r="F18" s="265">
        <f t="shared" si="1"/>
        <v>879</v>
      </c>
      <c r="G18" s="265">
        <f t="shared" si="1"/>
        <v>676</v>
      </c>
      <c r="H18" s="265">
        <f t="shared" si="1"/>
        <v>1</v>
      </c>
      <c r="I18" s="266">
        <f t="shared" si="0"/>
        <v>15550</v>
      </c>
    </row>
    <row r="19" spans="1:9">
      <c r="A19" s="2"/>
    </row>
    <row r="20" spans="1:9">
      <c r="A20" s="2"/>
    </row>
    <row r="21" spans="1:9">
      <c r="A21" s="2"/>
    </row>
    <row r="22" spans="1:9">
      <c r="A22" s="2"/>
    </row>
    <row r="23" spans="1:9">
      <c r="A23" s="2"/>
    </row>
    <row r="24" spans="1:9">
      <c r="A24" s="2"/>
    </row>
    <row r="25" spans="1:9">
      <c r="A25" s="2"/>
    </row>
    <row r="26" spans="1:9">
      <c r="A26" s="2"/>
    </row>
    <row r="27" spans="1:9">
      <c r="A27" s="2"/>
    </row>
    <row r="28" spans="1:9">
      <c r="A28" s="2"/>
    </row>
    <row r="29" spans="1:9">
      <c r="A29" s="2"/>
    </row>
    <row r="30" spans="1:9">
      <c r="A30" s="2"/>
    </row>
    <row r="31" spans="1:9">
      <c r="A31" s="2"/>
    </row>
    <row r="32" spans="1:9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</sheetData>
  <mergeCells count="3">
    <mergeCell ref="A1:I1"/>
    <mergeCell ref="A4:I4"/>
    <mergeCell ref="A3:I3"/>
  </mergeCells>
  <phoneticPr fontId="0" type="noConversion"/>
  <printOptions horizontalCentered="1" verticalCentered="1"/>
  <pageMargins left="0.19685039370078741" right="0.19685039370078741" top="0.98425196850393704" bottom="0.98425196850393704" header="0" footer="0.51181102362204722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Y30"/>
  <sheetViews>
    <sheetView workbookViewId="0">
      <selection sqref="A1:R30"/>
    </sheetView>
  </sheetViews>
  <sheetFormatPr defaultRowHeight="12.75"/>
  <cols>
    <col min="1" max="1" width="18.7109375" customWidth="1"/>
    <col min="2" max="2" width="8.42578125" style="20" customWidth="1"/>
    <col min="3" max="5" width="8.28515625" customWidth="1"/>
    <col min="6" max="6" width="5.42578125" style="6" customWidth="1"/>
    <col min="7" max="9" width="8.28515625" customWidth="1"/>
    <col min="10" max="10" width="4.42578125" customWidth="1"/>
    <col min="11" max="11" width="8.28515625" customWidth="1"/>
    <col min="12" max="12" width="9.85546875" customWidth="1"/>
    <col min="13" max="13" width="8.28515625" customWidth="1"/>
    <col min="14" max="14" width="4.42578125" customWidth="1"/>
    <col min="15" max="17" width="8.28515625" style="1" customWidth="1"/>
    <col min="18" max="18" width="5.140625" style="1" customWidth="1"/>
    <col min="19" max="19" width="7.85546875" customWidth="1"/>
    <col min="20" max="21" width="7.7109375" customWidth="1"/>
  </cols>
  <sheetData>
    <row r="1" spans="1:25" ht="15" customHeight="1">
      <c r="A1" s="426" t="s">
        <v>296</v>
      </c>
      <c r="B1" s="426"/>
      <c r="C1" s="426"/>
      <c r="D1" s="426"/>
      <c r="E1" s="426"/>
      <c r="F1" s="426"/>
      <c r="G1" s="426"/>
      <c r="H1" s="426"/>
      <c r="I1" s="426"/>
      <c r="J1" s="426"/>
      <c r="K1" s="426"/>
      <c r="L1" s="426"/>
      <c r="M1" s="426"/>
      <c r="N1" s="426"/>
      <c r="O1" s="426"/>
      <c r="P1" s="426"/>
      <c r="Q1" s="426"/>
      <c r="R1" s="426"/>
      <c r="U1" s="59"/>
    </row>
    <row r="2" spans="1:25" ht="15" customHeight="1">
      <c r="A2" s="425" t="s">
        <v>147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5"/>
      <c r="U2" s="59"/>
    </row>
    <row r="3" spans="1:25" ht="18.75" customHeight="1">
      <c r="A3" s="429" t="s">
        <v>65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429"/>
      <c r="O3" s="429"/>
      <c r="P3" s="429"/>
      <c r="Q3" s="429"/>
      <c r="R3" s="32"/>
      <c r="S3" s="26"/>
      <c r="T3" s="26"/>
      <c r="U3" s="26"/>
      <c r="V3" s="26"/>
      <c r="W3" s="26"/>
      <c r="X3" s="26"/>
      <c r="Y3" s="26"/>
    </row>
    <row r="4" spans="1:25" ht="10.5" customHeight="1">
      <c r="A4" s="429"/>
      <c r="B4" s="429"/>
      <c r="C4" s="429"/>
      <c r="D4" s="429"/>
      <c r="E4" s="429"/>
      <c r="F4" s="429"/>
      <c r="G4" s="429"/>
      <c r="H4" s="429"/>
      <c r="I4" s="429"/>
      <c r="J4" s="429"/>
      <c r="K4" s="429"/>
      <c r="L4" s="429"/>
      <c r="M4" s="429"/>
      <c r="N4" s="429"/>
      <c r="O4" s="429"/>
      <c r="P4" s="429"/>
      <c r="Q4" s="429"/>
      <c r="R4" s="32"/>
      <c r="S4" s="25"/>
      <c r="T4" s="25"/>
      <c r="U4" s="25"/>
      <c r="V4" s="25"/>
      <c r="W4" s="25"/>
      <c r="X4" s="25"/>
      <c r="Y4" s="25"/>
    </row>
    <row r="5" spans="1:25" ht="16.5" customHeight="1" thickBot="1">
      <c r="A5" s="430" t="s">
        <v>41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430"/>
      <c r="S5" s="8"/>
    </row>
    <row r="6" spans="1:25" ht="15">
      <c r="A6" s="434" t="s">
        <v>18</v>
      </c>
      <c r="B6" s="436" t="s">
        <v>214</v>
      </c>
      <c r="C6" s="438" t="s">
        <v>215</v>
      </c>
      <c r="D6" s="439"/>
      <c r="E6" s="439"/>
      <c r="F6" s="440"/>
      <c r="G6" s="441" t="s">
        <v>216</v>
      </c>
      <c r="H6" s="422"/>
      <c r="I6" s="422"/>
      <c r="J6" s="424"/>
      <c r="K6" s="442" t="s">
        <v>217</v>
      </c>
      <c r="L6" s="443"/>
      <c r="M6" s="443"/>
      <c r="N6" s="444"/>
      <c r="O6" s="431" t="s">
        <v>61</v>
      </c>
      <c r="P6" s="432"/>
      <c r="Q6" s="432"/>
      <c r="R6" s="433"/>
      <c r="S6" s="9"/>
    </row>
    <row r="7" spans="1:25" ht="15.75" thickBot="1">
      <c r="A7" s="435"/>
      <c r="B7" s="437"/>
      <c r="C7" s="275" t="s">
        <v>63</v>
      </c>
      <c r="D7" s="276" t="s">
        <v>64</v>
      </c>
      <c r="E7" s="276" t="s">
        <v>93</v>
      </c>
      <c r="F7" s="277" t="s">
        <v>66</v>
      </c>
      <c r="G7" s="278" t="s">
        <v>63</v>
      </c>
      <c r="H7" s="276" t="s">
        <v>64</v>
      </c>
      <c r="I7" s="276" t="s">
        <v>93</v>
      </c>
      <c r="J7" s="279" t="s">
        <v>66</v>
      </c>
      <c r="K7" s="275" t="s">
        <v>63</v>
      </c>
      <c r="L7" s="276" t="s">
        <v>64</v>
      </c>
      <c r="M7" s="276" t="s">
        <v>93</v>
      </c>
      <c r="N7" s="277" t="s">
        <v>66</v>
      </c>
      <c r="O7" s="278" t="s">
        <v>63</v>
      </c>
      <c r="P7" s="276" t="s">
        <v>64</v>
      </c>
      <c r="Q7" s="276" t="s">
        <v>93</v>
      </c>
      <c r="R7" s="277" t="s">
        <v>66</v>
      </c>
      <c r="S7" s="9"/>
    </row>
    <row r="8" spans="1:25">
      <c r="A8" s="280" t="s">
        <v>218</v>
      </c>
      <c r="B8" s="281"/>
      <c r="C8" s="282"/>
      <c r="D8" s="283"/>
      <c r="E8" s="283"/>
      <c r="F8" s="284"/>
      <c r="G8" s="282"/>
      <c r="H8" s="283"/>
      <c r="I8" s="283"/>
      <c r="J8" s="284"/>
      <c r="K8" s="282">
        <v>1000</v>
      </c>
      <c r="L8" s="283">
        <v>3299</v>
      </c>
      <c r="M8" s="283">
        <v>3285</v>
      </c>
      <c r="N8" s="284">
        <f>M8/L8*100</f>
        <v>99.575628978478321</v>
      </c>
      <c r="O8" s="285">
        <f>C8+G8+K8</f>
        <v>1000</v>
      </c>
      <c r="P8" s="55">
        <f>D8+H8+L8</f>
        <v>3299</v>
      </c>
      <c r="Q8" s="55">
        <f t="shared" ref="P8:Q25" si="0">E8+I8+M8</f>
        <v>3285</v>
      </c>
      <c r="R8" s="286">
        <f>Q8/P8*100</f>
        <v>99.575628978478321</v>
      </c>
    </row>
    <row r="9" spans="1:25">
      <c r="A9" s="287" t="s">
        <v>219</v>
      </c>
      <c r="B9" s="288"/>
      <c r="C9" s="64">
        <f>[2]Bér!$C$35</f>
        <v>216</v>
      </c>
      <c r="D9" s="289">
        <v>216</v>
      </c>
      <c r="E9" s="289">
        <v>216</v>
      </c>
      <c r="F9" s="61">
        <f>E9/D9*100</f>
        <v>100</v>
      </c>
      <c r="G9" s="64">
        <v>58</v>
      </c>
      <c r="H9" s="289">
        <v>55</v>
      </c>
      <c r="I9" s="289">
        <v>52</v>
      </c>
      <c r="J9" s="61">
        <f>I9/H9*100</f>
        <v>94.545454545454547</v>
      </c>
      <c r="K9" s="56">
        <v>958</v>
      </c>
      <c r="L9" s="52">
        <v>959</v>
      </c>
      <c r="M9" s="52">
        <v>871</v>
      </c>
      <c r="N9" s="61">
        <f t="shared" ref="N9:N29" si="1">M9/L9*100</f>
        <v>90.823774765380605</v>
      </c>
      <c r="O9" s="63">
        <f>C9+G9+K9</f>
        <v>1232</v>
      </c>
      <c r="P9" s="53">
        <f t="shared" si="0"/>
        <v>1230</v>
      </c>
      <c r="Q9" s="53">
        <f t="shared" si="0"/>
        <v>1139</v>
      </c>
      <c r="R9" s="290">
        <f t="shared" ref="R9:R30" si="2">Q9/P9*100</f>
        <v>92.60162601626017</v>
      </c>
    </row>
    <row r="10" spans="1:25">
      <c r="A10" s="287" t="s">
        <v>220</v>
      </c>
      <c r="B10" s="291">
        <v>2</v>
      </c>
      <c r="C10" s="56">
        <v>11730</v>
      </c>
      <c r="D10" s="52">
        <v>13369</v>
      </c>
      <c r="E10" s="52">
        <v>13279</v>
      </c>
      <c r="F10" s="61">
        <f>E10/D10*100</f>
        <v>99.326800807839035</v>
      </c>
      <c r="G10" s="64">
        <v>3170</v>
      </c>
      <c r="H10" s="289">
        <v>2998</v>
      </c>
      <c r="I10" s="289">
        <v>2916</v>
      </c>
      <c r="J10" s="61">
        <f>I10/H10*100</f>
        <v>97.264843228819203</v>
      </c>
      <c r="K10" s="56">
        <v>17113</v>
      </c>
      <c r="L10" s="52">
        <v>16369</v>
      </c>
      <c r="M10" s="52">
        <v>15633</v>
      </c>
      <c r="N10" s="61">
        <f t="shared" si="1"/>
        <v>95.503696010752023</v>
      </c>
      <c r="O10" s="63">
        <f t="shared" ref="O10:O29" si="3">C10+G10+K10</f>
        <v>32013</v>
      </c>
      <c r="P10" s="53">
        <f t="shared" si="0"/>
        <v>32736</v>
      </c>
      <c r="Q10" s="53">
        <f t="shared" si="0"/>
        <v>31828</v>
      </c>
      <c r="R10" s="290">
        <f t="shared" si="2"/>
        <v>97.226295210166185</v>
      </c>
    </row>
    <row r="11" spans="1:25">
      <c r="A11" s="287" t="s">
        <v>221</v>
      </c>
      <c r="B11" s="291">
        <v>2</v>
      </c>
      <c r="C11" s="292">
        <v>2782</v>
      </c>
      <c r="D11" s="293">
        <v>2975</v>
      </c>
      <c r="E11" s="293">
        <v>2973</v>
      </c>
      <c r="F11" s="61">
        <f>E11/D11*100</f>
        <v>99.932773109243698</v>
      </c>
      <c r="G11" s="64">
        <v>754</v>
      </c>
      <c r="H11" s="289">
        <v>784</v>
      </c>
      <c r="I11" s="289">
        <v>783</v>
      </c>
      <c r="J11" s="61">
        <f>I11/H11*100</f>
        <v>99.872448979591837</v>
      </c>
      <c r="K11" s="294">
        <v>2634</v>
      </c>
      <c r="L11" s="295">
        <v>3222</v>
      </c>
      <c r="M11" s="295">
        <v>3204</v>
      </c>
      <c r="N11" s="61">
        <f t="shared" si="1"/>
        <v>99.441340782122893</v>
      </c>
      <c r="O11" s="63">
        <f t="shared" si="3"/>
        <v>6170</v>
      </c>
      <c r="P11" s="53">
        <f t="shared" si="0"/>
        <v>6981</v>
      </c>
      <c r="Q11" s="53">
        <f t="shared" si="0"/>
        <v>6960</v>
      </c>
      <c r="R11" s="290">
        <f t="shared" si="2"/>
        <v>99.699183498066176</v>
      </c>
    </row>
    <row r="12" spans="1:25">
      <c r="A12" s="287" t="s">
        <v>222</v>
      </c>
      <c r="B12" s="291">
        <v>2</v>
      </c>
      <c r="C12" s="294">
        <f>[2]Bér!$F$35</f>
        <v>500</v>
      </c>
      <c r="D12" s="295">
        <v>6058</v>
      </c>
      <c r="E12" s="295">
        <v>6058</v>
      </c>
      <c r="F12" s="61">
        <f>E12/D12*100</f>
        <v>100</v>
      </c>
      <c r="G12" s="64">
        <v>135</v>
      </c>
      <c r="H12" s="289">
        <v>821</v>
      </c>
      <c r="I12" s="289">
        <v>821</v>
      </c>
      <c r="J12" s="61">
        <f>I12/H12*100</f>
        <v>100</v>
      </c>
      <c r="K12" s="294"/>
      <c r="L12" s="295">
        <v>602</v>
      </c>
      <c r="M12" s="295">
        <v>600</v>
      </c>
      <c r="N12" s="61">
        <f t="shared" si="1"/>
        <v>99.667774086378742</v>
      </c>
      <c r="O12" s="63">
        <f t="shared" si="3"/>
        <v>635</v>
      </c>
      <c r="P12" s="53">
        <f t="shared" si="0"/>
        <v>7481</v>
      </c>
      <c r="Q12" s="53">
        <f t="shared" si="0"/>
        <v>7479</v>
      </c>
      <c r="R12" s="290">
        <f t="shared" si="2"/>
        <v>99.973265606202375</v>
      </c>
    </row>
    <row r="13" spans="1:25">
      <c r="A13" s="287" t="s">
        <v>223</v>
      </c>
      <c r="B13" s="288"/>
      <c r="C13" s="56"/>
      <c r="D13" s="52"/>
      <c r="E13" s="52"/>
      <c r="F13" s="61"/>
      <c r="G13" s="64">
        <v>0</v>
      </c>
      <c r="H13" s="289"/>
      <c r="I13" s="289"/>
      <c r="J13" s="61"/>
      <c r="K13" s="56">
        <v>3430</v>
      </c>
      <c r="L13" s="52">
        <v>4145</v>
      </c>
      <c r="M13" s="52">
        <v>4142</v>
      </c>
      <c r="N13" s="61">
        <f t="shared" si="1"/>
        <v>99.927623642943303</v>
      </c>
      <c r="O13" s="63">
        <f t="shared" si="3"/>
        <v>3430</v>
      </c>
      <c r="P13" s="53">
        <f t="shared" si="0"/>
        <v>4145</v>
      </c>
      <c r="Q13" s="53">
        <f t="shared" si="0"/>
        <v>4142</v>
      </c>
      <c r="R13" s="290">
        <f t="shared" si="2"/>
        <v>99.927623642943303</v>
      </c>
    </row>
    <row r="14" spans="1:25">
      <c r="A14" s="287" t="s">
        <v>224</v>
      </c>
      <c r="B14" s="288">
        <v>1</v>
      </c>
      <c r="C14" s="56">
        <v>2518</v>
      </c>
      <c r="D14" s="52">
        <v>3064</v>
      </c>
      <c r="E14" s="52">
        <v>2859</v>
      </c>
      <c r="F14" s="61">
        <f>E14/D14*100</f>
        <v>93.309399477806792</v>
      </c>
      <c r="G14" s="64">
        <v>681</v>
      </c>
      <c r="H14" s="289">
        <v>739</v>
      </c>
      <c r="I14" s="289">
        <v>739</v>
      </c>
      <c r="J14" s="61">
        <f>I14/H14*100</f>
        <v>100</v>
      </c>
      <c r="K14" s="64">
        <v>580</v>
      </c>
      <c r="L14" s="289">
        <v>621</v>
      </c>
      <c r="M14" s="289">
        <v>393</v>
      </c>
      <c r="N14" s="61">
        <f t="shared" si="1"/>
        <v>63.285024154589372</v>
      </c>
      <c r="O14" s="63">
        <f t="shared" si="3"/>
        <v>3779</v>
      </c>
      <c r="P14" s="53">
        <f t="shared" si="0"/>
        <v>4424</v>
      </c>
      <c r="Q14" s="53">
        <f t="shared" si="0"/>
        <v>3991</v>
      </c>
      <c r="R14" s="290">
        <f t="shared" si="2"/>
        <v>90.212477396021697</v>
      </c>
    </row>
    <row r="15" spans="1:25">
      <c r="A15" s="287" t="s">
        <v>225</v>
      </c>
      <c r="B15" s="288"/>
      <c r="C15" s="56"/>
      <c r="D15" s="52"/>
      <c r="E15" s="52"/>
      <c r="F15" s="61"/>
      <c r="G15" s="56"/>
      <c r="H15" s="52"/>
      <c r="I15" s="52"/>
      <c r="J15" s="61"/>
      <c r="K15" s="56">
        <v>550</v>
      </c>
      <c r="L15" s="52">
        <v>550</v>
      </c>
      <c r="M15" s="52">
        <v>436</v>
      </c>
      <c r="N15" s="61">
        <f t="shared" si="1"/>
        <v>79.272727272727266</v>
      </c>
      <c r="O15" s="63">
        <f t="shared" si="3"/>
        <v>550</v>
      </c>
      <c r="P15" s="53">
        <f t="shared" si="0"/>
        <v>550</v>
      </c>
      <c r="Q15" s="53">
        <f t="shared" si="0"/>
        <v>436</v>
      </c>
      <c r="R15" s="290">
        <f t="shared" si="2"/>
        <v>79.272727272727266</v>
      </c>
    </row>
    <row r="16" spans="1:25">
      <c r="A16" s="287" t="s">
        <v>226</v>
      </c>
      <c r="B16" s="288"/>
      <c r="C16" s="56"/>
      <c r="D16" s="52"/>
      <c r="E16" s="52"/>
      <c r="F16" s="61"/>
      <c r="G16" s="56"/>
      <c r="H16" s="52"/>
      <c r="I16" s="52"/>
      <c r="J16" s="61"/>
      <c r="K16" s="56">
        <v>1270</v>
      </c>
      <c r="L16" s="52"/>
      <c r="M16" s="52"/>
      <c r="N16" s="61"/>
      <c r="O16" s="63">
        <f t="shared" si="3"/>
        <v>1270</v>
      </c>
      <c r="P16" s="53">
        <f t="shared" si="0"/>
        <v>0</v>
      </c>
      <c r="Q16" s="53">
        <f t="shared" si="0"/>
        <v>0</v>
      </c>
      <c r="R16" s="290"/>
    </row>
    <row r="17" spans="1:18">
      <c r="A17" s="287" t="s">
        <v>227</v>
      </c>
      <c r="B17" s="288"/>
      <c r="C17" s="56"/>
      <c r="D17" s="52"/>
      <c r="E17" s="52"/>
      <c r="F17" s="61"/>
      <c r="G17" s="56"/>
      <c r="H17" s="52"/>
      <c r="I17" s="52"/>
      <c r="J17" s="61"/>
      <c r="K17" s="56">
        <v>800</v>
      </c>
      <c r="L17" s="52">
        <v>2797</v>
      </c>
      <c r="M17" s="52">
        <v>2797</v>
      </c>
      <c r="N17" s="61">
        <f t="shared" si="1"/>
        <v>100</v>
      </c>
      <c r="O17" s="63">
        <f t="shared" si="3"/>
        <v>800</v>
      </c>
      <c r="P17" s="53">
        <f t="shared" si="0"/>
        <v>2797</v>
      </c>
      <c r="Q17" s="53">
        <f t="shared" si="0"/>
        <v>2797</v>
      </c>
      <c r="R17" s="290">
        <f t="shared" si="2"/>
        <v>100</v>
      </c>
    </row>
    <row r="18" spans="1:18">
      <c r="A18" s="287" t="s">
        <v>228</v>
      </c>
      <c r="B18" s="288"/>
      <c r="C18" s="56"/>
      <c r="D18" s="52"/>
      <c r="E18" s="52"/>
      <c r="F18" s="61"/>
      <c r="G18" s="56"/>
      <c r="H18" s="52"/>
      <c r="I18" s="52"/>
      <c r="J18" s="61"/>
      <c r="K18" s="56">
        <v>100</v>
      </c>
      <c r="L18" s="52">
        <v>100</v>
      </c>
      <c r="M18" s="52">
        <v>54</v>
      </c>
      <c r="N18" s="61">
        <f t="shared" si="1"/>
        <v>54</v>
      </c>
      <c r="O18" s="63">
        <f t="shared" si="3"/>
        <v>100</v>
      </c>
      <c r="P18" s="53">
        <f t="shared" si="0"/>
        <v>100</v>
      </c>
      <c r="Q18" s="53">
        <f t="shared" si="0"/>
        <v>54</v>
      </c>
      <c r="R18" s="290">
        <f t="shared" si="2"/>
        <v>54</v>
      </c>
    </row>
    <row r="19" spans="1:18">
      <c r="A19" s="287" t="s">
        <v>229</v>
      </c>
      <c r="B19" s="288"/>
      <c r="C19" s="56"/>
      <c r="D19" s="52"/>
      <c r="E19" s="52"/>
      <c r="F19" s="61"/>
      <c r="G19" s="56"/>
      <c r="H19" s="52"/>
      <c r="I19" s="52"/>
      <c r="J19" s="61"/>
      <c r="K19" s="56">
        <v>0</v>
      </c>
      <c r="L19" s="52"/>
      <c r="M19" s="52"/>
      <c r="N19" s="61"/>
      <c r="O19" s="63">
        <f t="shared" si="3"/>
        <v>0</v>
      </c>
      <c r="P19" s="53">
        <f t="shared" si="0"/>
        <v>0</v>
      </c>
      <c r="Q19" s="53">
        <f t="shared" si="0"/>
        <v>0</v>
      </c>
      <c r="R19" s="290"/>
    </row>
    <row r="20" spans="1:18">
      <c r="A20" s="287" t="s">
        <v>230</v>
      </c>
      <c r="B20" s="288"/>
      <c r="C20" s="56"/>
      <c r="D20" s="52"/>
      <c r="E20" s="52"/>
      <c r="F20" s="61"/>
      <c r="G20" s="56"/>
      <c r="H20" s="52"/>
      <c r="I20" s="52"/>
      <c r="J20" s="61"/>
      <c r="K20" s="56">
        <v>1141</v>
      </c>
      <c r="L20" s="52">
        <v>1450</v>
      </c>
      <c r="M20" s="52">
        <v>1446</v>
      </c>
      <c r="N20" s="61">
        <f t="shared" si="1"/>
        <v>99.724137931034491</v>
      </c>
      <c r="O20" s="63">
        <f t="shared" si="3"/>
        <v>1141</v>
      </c>
      <c r="P20" s="53">
        <f t="shared" si="0"/>
        <v>1450</v>
      </c>
      <c r="Q20" s="53">
        <f t="shared" si="0"/>
        <v>1446</v>
      </c>
      <c r="R20" s="290">
        <f t="shared" si="2"/>
        <v>99.724137931034491</v>
      </c>
    </row>
    <row r="21" spans="1:18">
      <c r="A21" s="296" t="s">
        <v>239</v>
      </c>
      <c r="B21" s="297"/>
      <c r="C21" s="298"/>
      <c r="D21" s="299"/>
      <c r="E21" s="299"/>
      <c r="F21" s="61"/>
      <c r="G21" s="298"/>
      <c r="H21" s="299"/>
      <c r="I21" s="299"/>
      <c r="J21" s="61"/>
      <c r="K21" s="298">
        <v>1000</v>
      </c>
      <c r="L21" s="299"/>
      <c r="M21" s="299"/>
      <c r="N21" s="61"/>
      <c r="O21" s="63">
        <f t="shared" si="3"/>
        <v>1000</v>
      </c>
      <c r="P21" s="53">
        <f t="shared" si="0"/>
        <v>0</v>
      </c>
      <c r="Q21" s="53">
        <f t="shared" si="0"/>
        <v>0</v>
      </c>
      <c r="R21" s="290"/>
    </row>
    <row r="22" spans="1:18">
      <c r="A22" s="296" t="s">
        <v>231</v>
      </c>
      <c r="B22" s="297"/>
      <c r="C22" s="298"/>
      <c r="D22" s="299"/>
      <c r="E22" s="299"/>
      <c r="F22" s="61"/>
      <c r="G22" s="298"/>
      <c r="H22" s="299"/>
      <c r="I22" s="299"/>
      <c r="J22" s="61"/>
      <c r="K22" s="298"/>
      <c r="L22" s="299">
        <v>3703</v>
      </c>
      <c r="M22" s="299">
        <v>2978</v>
      </c>
      <c r="N22" s="61">
        <f t="shared" si="1"/>
        <v>80.421280043208213</v>
      </c>
      <c r="O22" s="63"/>
      <c r="P22" s="53"/>
      <c r="Q22" s="53"/>
      <c r="R22" s="290"/>
    </row>
    <row r="23" spans="1:18">
      <c r="A23" s="296" t="s">
        <v>183</v>
      </c>
      <c r="B23" s="297"/>
      <c r="C23" s="298"/>
      <c r="D23" s="299"/>
      <c r="E23" s="299"/>
      <c r="F23" s="61"/>
      <c r="G23" s="298"/>
      <c r="H23" s="299"/>
      <c r="I23" s="299"/>
      <c r="J23" s="61"/>
      <c r="K23" s="298">
        <v>300</v>
      </c>
      <c r="L23" s="299"/>
      <c r="M23" s="299"/>
      <c r="N23" s="61"/>
      <c r="O23" s="63">
        <f t="shared" si="3"/>
        <v>300</v>
      </c>
      <c r="P23" s="53">
        <f>D23+H23+L23</f>
        <v>0</v>
      </c>
      <c r="Q23" s="53">
        <f t="shared" si="0"/>
        <v>0</v>
      </c>
      <c r="R23" s="290"/>
    </row>
    <row r="24" spans="1:18">
      <c r="A24" s="296" t="s">
        <v>232</v>
      </c>
      <c r="B24" s="297"/>
      <c r="C24" s="298"/>
      <c r="D24" s="299">
        <v>360</v>
      </c>
      <c r="E24" s="299">
        <v>360</v>
      </c>
      <c r="F24" s="61"/>
      <c r="G24" s="298"/>
      <c r="H24" s="299">
        <v>98</v>
      </c>
      <c r="I24" s="299">
        <v>97</v>
      </c>
      <c r="J24" s="61"/>
      <c r="K24" s="298"/>
      <c r="L24" s="299">
        <v>2184</v>
      </c>
      <c r="M24" s="299">
        <v>2117</v>
      </c>
      <c r="N24" s="61"/>
      <c r="O24" s="63"/>
      <c r="P24" s="53"/>
      <c r="Q24" s="53"/>
      <c r="R24" s="290"/>
    </row>
    <row r="25" spans="1:18" ht="13.5" thickBot="1">
      <c r="A25" s="296" t="s">
        <v>233</v>
      </c>
      <c r="B25" s="297"/>
      <c r="C25" s="300"/>
      <c r="D25" s="301"/>
      <c r="E25" s="301"/>
      <c r="F25" s="61"/>
      <c r="G25" s="298"/>
      <c r="H25" s="299"/>
      <c r="I25" s="299"/>
      <c r="J25" s="61"/>
      <c r="K25" s="298">
        <v>350</v>
      </c>
      <c r="L25" s="299"/>
      <c r="M25" s="299"/>
      <c r="N25" s="61"/>
      <c r="O25" s="302">
        <f t="shared" si="3"/>
        <v>350</v>
      </c>
      <c r="P25" s="303">
        <f>D25+H25+L25</f>
        <v>0</v>
      </c>
      <c r="Q25" s="303">
        <f t="shared" si="0"/>
        <v>0</v>
      </c>
      <c r="R25" s="304"/>
    </row>
    <row r="26" spans="1:18" ht="13.5" thickBot="1">
      <c r="A26" s="334" t="s">
        <v>234</v>
      </c>
      <c r="B26" s="309">
        <f>SUM(B8:B25)</f>
        <v>7</v>
      </c>
      <c r="C26" s="305">
        <f>SUM(C8:C25)</f>
        <v>17746</v>
      </c>
      <c r="D26" s="305">
        <f>SUM(D8:D25)</f>
        <v>26042</v>
      </c>
      <c r="E26" s="305">
        <f>SUM(E8:E25)</f>
        <v>25745</v>
      </c>
      <c r="F26" s="306">
        <f>E26/D26*100</f>
        <v>98.85953459795715</v>
      </c>
      <c r="G26" s="305">
        <f>SUM(G8:G25)</f>
        <v>4798</v>
      </c>
      <c r="H26" s="305">
        <f>SUM(H8:H25)</f>
        <v>5495</v>
      </c>
      <c r="I26" s="305">
        <f>SUM(I8:I25)</f>
        <v>5408</v>
      </c>
      <c r="J26" s="306">
        <f>I26/H26*100</f>
        <v>98.416742493175619</v>
      </c>
      <c r="K26" s="305">
        <f>SUM(K8:K25)</f>
        <v>31226</v>
      </c>
      <c r="L26" s="305">
        <f>SUM(L8:L25)</f>
        <v>40001</v>
      </c>
      <c r="M26" s="305">
        <f>SUM(M8:M25)</f>
        <v>37956</v>
      </c>
      <c r="N26" s="306">
        <f t="shared" si="1"/>
        <v>94.88762780930476</v>
      </c>
      <c r="O26" s="57">
        <f t="shared" si="3"/>
        <v>53770</v>
      </c>
      <c r="P26" s="54">
        <f>D26+H26+L26</f>
        <v>71538</v>
      </c>
      <c r="Q26" s="54">
        <f>E26+I26+M26</f>
        <v>69109</v>
      </c>
      <c r="R26" s="307">
        <f t="shared" si="2"/>
        <v>96.604601750118817</v>
      </c>
    </row>
    <row r="27" spans="1:18">
      <c r="A27" s="335" t="s">
        <v>235</v>
      </c>
      <c r="B27" s="331" t="s">
        <v>236</v>
      </c>
      <c r="C27" s="319">
        <v>34397</v>
      </c>
      <c r="D27" s="320">
        <v>34892</v>
      </c>
      <c r="E27" s="320">
        <v>34377</v>
      </c>
      <c r="F27" s="310">
        <f t="shared" ref="F27:F29" si="4">E27/D27*100</f>
        <v>98.52401696663992</v>
      </c>
      <c r="G27" s="319">
        <v>9287</v>
      </c>
      <c r="H27" s="320">
        <v>9398</v>
      </c>
      <c r="I27" s="320">
        <v>9085</v>
      </c>
      <c r="J27" s="310">
        <f t="shared" ref="J27:J29" si="5">I27/H27*100</f>
        <v>96.669504149819105</v>
      </c>
      <c r="K27" s="319">
        <v>2790</v>
      </c>
      <c r="L27" s="320">
        <v>3394</v>
      </c>
      <c r="M27" s="320">
        <v>3394</v>
      </c>
      <c r="N27" s="310">
        <f t="shared" si="1"/>
        <v>100</v>
      </c>
      <c r="O27" s="325">
        <f>C27+G27+K27</f>
        <v>46474</v>
      </c>
      <c r="P27" s="326">
        <f>D27+H27+L27</f>
        <v>47684</v>
      </c>
      <c r="Q27" s="326">
        <f>E27+I27+M27</f>
        <v>46856</v>
      </c>
      <c r="R27" s="308">
        <f t="shared" si="2"/>
        <v>98.263568492576127</v>
      </c>
    </row>
    <row r="28" spans="1:18">
      <c r="A28" s="336" t="s">
        <v>238</v>
      </c>
      <c r="B28" s="332" t="s">
        <v>237</v>
      </c>
      <c r="C28" s="321">
        <v>8620</v>
      </c>
      <c r="D28" s="322">
        <v>13725</v>
      </c>
      <c r="E28" s="322">
        <v>11313</v>
      </c>
      <c r="F28" s="311">
        <f t="shared" si="4"/>
        <v>82.426229508196727</v>
      </c>
      <c r="G28" s="321">
        <v>2330</v>
      </c>
      <c r="H28" s="322">
        <v>3602</v>
      </c>
      <c r="I28" s="322">
        <v>2851</v>
      </c>
      <c r="J28" s="311">
        <f t="shared" si="5"/>
        <v>79.150471960022202</v>
      </c>
      <c r="K28" s="312">
        <v>5075</v>
      </c>
      <c r="L28" s="322">
        <v>8404</v>
      </c>
      <c r="M28" s="322">
        <v>7289</v>
      </c>
      <c r="N28" s="311">
        <f t="shared" si="1"/>
        <v>86.732508329366965</v>
      </c>
      <c r="O28" s="327">
        <f t="shared" si="3"/>
        <v>16025</v>
      </c>
      <c r="P28" s="328">
        <f t="shared" ref="P28:P29" si="6">D28+H28+L28</f>
        <v>25731</v>
      </c>
      <c r="Q28" s="328">
        <f t="shared" ref="Q28:Q29" si="7">E28+I28+M28</f>
        <v>21453</v>
      </c>
      <c r="R28" s="290">
        <f t="shared" si="2"/>
        <v>83.374140142240876</v>
      </c>
    </row>
    <row r="29" spans="1:18" ht="13.5" thickBot="1">
      <c r="A29" s="337" t="s">
        <v>72</v>
      </c>
      <c r="B29" s="333" t="s">
        <v>240</v>
      </c>
      <c r="C29" s="323"/>
      <c r="D29" s="324">
        <v>11754</v>
      </c>
      <c r="E29" s="324">
        <v>11751</v>
      </c>
      <c r="F29" s="315">
        <f t="shared" si="4"/>
        <v>99.974476773864211</v>
      </c>
      <c r="G29" s="323"/>
      <c r="H29" s="324">
        <v>3180</v>
      </c>
      <c r="I29" s="324">
        <v>3054</v>
      </c>
      <c r="J29" s="315">
        <f t="shared" si="5"/>
        <v>96.037735849056602</v>
      </c>
      <c r="K29" s="323"/>
      <c r="L29" s="324">
        <v>3003</v>
      </c>
      <c r="M29" s="324">
        <v>1900</v>
      </c>
      <c r="N29" s="315">
        <f t="shared" si="1"/>
        <v>63.270063270063268</v>
      </c>
      <c r="O29" s="329">
        <f t="shared" si="3"/>
        <v>0</v>
      </c>
      <c r="P29" s="330">
        <f t="shared" si="6"/>
        <v>17937</v>
      </c>
      <c r="Q29" s="330">
        <f t="shared" si="7"/>
        <v>16705</v>
      </c>
      <c r="R29" s="316">
        <f t="shared" si="2"/>
        <v>93.131515861069303</v>
      </c>
    </row>
    <row r="30" spans="1:18" ht="13.5" thickBot="1">
      <c r="A30" s="313" t="s">
        <v>241</v>
      </c>
      <c r="B30" s="314">
        <f>SUM(B26:B29)</f>
        <v>7</v>
      </c>
      <c r="C30" s="317">
        <f t="shared" ref="C30:N30" si="8">SUM(C26:C29)</f>
        <v>60763</v>
      </c>
      <c r="D30" s="318">
        <f t="shared" si="8"/>
        <v>86413</v>
      </c>
      <c r="E30" s="318">
        <f t="shared" si="8"/>
        <v>83186</v>
      </c>
      <c r="F30" s="60">
        <f t="shared" si="8"/>
        <v>379.78425784665797</v>
      </c>
      <c r="G30" s="317">
        <f t="shared" si="8"/>
        <v>16415</v>
      </c>
      <c r="H30" s="318">
        <f t="shared" si="8"/>
        <v>21675</v>
      </c>
      <c r="I30" s="318">
        <f t="shared" si="8"/>
        <v>20398</v>
      </c>
      <c r="J30" s="60">
        <f t="shared" si="8"/>
        <v>370.27445445207354</v>
      </c>
      <c r="K30" s="317">
        <f t="shared" si="8"/>
        <v>39091</v>
      </c>
      <c r="L30" s="318">
        <f t="shared" si="8"/>
        <v>54802</v>
      </c>
      <c r="M30" s="318">
        <f t="shared" si="8"/>
        <v>50539</v>
      </c>
      <c r="N30" s="60">
        <f t="shared" si="8"/>
        <v>344.89019940873499</v>
      </c>
      <c r="O30" s="317">
        <f>SUM(O26:O29)</f>
        <v>116269</v>
      </c>
      <c r="P30" s="318">
        <f>SUM(P26:P29)</f>
        <v>162890</v>
      </c>
      <c r="Q30" s="318">
        <f>SUM(Q26:Q29)</f>
        <v>154123</v>
      </c>
      <c r="R30" s="307">
        <f t="shared" si="2"/>
        <v>94.617840260298351</v>
      </c>
    </row>
  </sheetData>
  <mergeCells count="11">
    <mergeCell ref="O6:R6"/>
    <mergeCell ref="A6:A7"/>
    <mergeCell ref="B6:B7"/>
    <mergeCell ref="C6:F6"/>
    <mergeCell ref="G6:J6"/>
    <mergeCell ref="K6:N6"/>
    <mergeCell ref="A1:R1"/>
    <mergeCell ref="A3:Q3"/>
    <mergeCell ref="A4:Q4"/>
    <mergeCell ref="A5:R5"/>
    <mergeCell ref="A2:R2"/>
  </mergeCells>
  <phoneticPr fontId="0" type="noConversion"/>
  <printOptions horizontalCentered="1" verticalCentered="1"/>
  <pageMargins left="0.19685039370078741" right="0" top="0.39370078740157483" bottom="0.19685039370078741" header="0.51181102362204722" footer="0.51181102362204722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3"/>
  <sheetViews>
    <sheetView topLeftCell="A7" workbookViewId="0">
      <selection sqref="A1:E35"/>
    </sheetView>
  </sheetViews>
  <sheetFormatPr defaultRowHeight="12.75"/>
  <cols>
    <col min="1" max="1" width="46.85546875" style="5" customWidth="1"/>
    <col min="2" max="3" width="11.5703125" style="5" customWidth="1"/>
    <col min="4" max="4" width="11.5703125" style="6" customWidth="1"/>
    <col min="5" max="5" width="7.42578125" style="21" customWidth="1"/>
  </cols>
  <sheetData>
    <row r="1" spans="1:18" ht="15" customHeight="1">
      <c r="A1" s="426" t="s">
        <v>297</v>
      </c>
      <c r="B1" s="426"/>
      <c r="C1" s="426"/>
      <c r="D1" s="426"/>
      <c r="E1" s="426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20.25" customHeight="1">
      <c r="A2" s="425" t="s">
        <v>147</v>
      </c>
      <c r="B2" s="425"/>
      <c r="C2" s="425"/>
      <c r="D2" s="425"/>
      <c r="E2" s="425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</row>
    <row r="3" spans="1:18" ht="15.75" customHeight="1">
      <c r="A3" s="6"/>
      <c r="B3" s="6"/>
      <c r="C3" s="6"/>
    </row>
    <row r="4" spans="1:18" ht="23.25" customHeight="1">
      <c r="A4" s="445" t="s">
        <v>44</v>
      </c>
      <c r="B4" s="445"/>
      <c r="C4" s="445"/>
      <c r="D4" s="445"/>
      <c r="E4" s="445"/>
    </row>
    <row r="5" spans="1:18" ht="15.75" thickBot="1">
      <c r="A5" s="14"/>
      <c r="B5" s="14"/>
      <c r="C5" s="14"/>
      <c r="D5" s="15"/>
      <c r="E5" s="19"/>
    </row>
    <row r="6" spans="1:18" ht="18.75" thickBot="1">
      <c r="A6" s="58" t="s">
        <v>19</v>
      </c>
      <c r="B6" s="338" t="s">
        <v>63</v>
      </c>
      <c r="C6" s="339" t="s">
        <v>64</v>
      </c>
      <c r="D6" s="339" t="s">
        <v>88</v>
      </c>
      <c r="E6" s="340" t="s">
        <v>66</v>
      </c>
    </row>
    <row r="7" spans="1:18" ht="25.5">
      <c r="A7" s="341" t="s">
        <v>73</v>
      </c>
      <c r="B7" s="342"/>
      <c r="C7" s="343"/>
      <c r="D7" s="343"/>
      <c r="E7" s="69"/>
    </row>
    <row r="8" spans="1:18" ht="16.5">
      <c r="A8" s="16" t="s">
        <v>37</v>
      </c>
      <c r="B8" s="344">
        <v>700</v>
      </c>
      <c r="C8" s="344">
        <v>794</v>
      </c>
      <c r="D8" s="344">
        <v>793</v>
      </c>
      <c r="E8" s="345">
        <f>D8/C8*100</f>
        <v>99.874055415617121</v>
      </c>
    </row>
    <row r="9" spans="1:18" ht="16.5">
      <c r="A9" s="16" t="s">
        <v>38</v>
      </c>
      <c r="B9" s="344">
        <v>1500</v>
      </c>
      <c r="C9" s="344">
        <v>1831</v>
      </c>
      <c r="D9" s="344">
        <v>1831</v>
      </c>
      <c r="E9" s="345">
        <f t="shared" ref="E9:E31" si="0">D9/C9*100</f>
        <v>100</v>
      </c>
    </row>
    <row r="10" spans="1:18" ht="16.5">
      <c r="A10" s="16" t="s">
        <v>20</v>
      </c>
      <c r="B10" s="344">
        <v>300</v>
      </c>
      <c r="C10" s="344">
        <v>348</v>
      </c>
      <c r="D10" s="344">
        <v>348</v>
      </c>
      <c r="E10" s="345">
        <f t="shared" si="0"/>
        <v>100</v>
      </c>
    </row>
    <row r="11" spans="1:18" ht="16.5">
      <c r="A11" s="16" t="s">
        <v>39</v>
      </c>
      <c r="B11" s="344">
        <v>600</v>
      </c>
      <c r="C11" s="344">
        <v>470</v>
      </c>
      <c r="D11" s="344">
        <v>469</v>
      </c>
      <c r="E11" s="345">
        <f t="shared" si="0"/>
        <v>99.787234042553195</v>
      </c>
    </row>
    <row r="12" spans="1:18" ht="16.5">
      <c r="A12" s="16" t="s">
        <v>242</v>
      </c>
      <c r="B12" s="344"/>
      <c r="C12" s="344">
        <v>974</v>
      </c>
      <c r="D12" s="344">
        <v>974</v>
      </c>
      <c r="E12" s="345">
        <f t="shared" si="0"/>
        <v>100</v>
      </c>
    </row>
    <row r="13" spans="1:18" ht="16.5">
      <c r="A13" s="16" t="s">
        <v>40</v>
      </c>
      <c r="B13" s="344">
        <v>200</v>
      </c>
      <c r="C13" s="344">
        <f>C14+C15+C16</f>
        <v>120</v>
      </c>
      <c r="D13" s="344">
        <f>D14+D15+D16</f>
        <v>120</v>
      </c>
      <c r="E13" s="345">
        <f t="shared" si="0"/>
        <v>100</v>
      </c>
    </row>
    <row r="14" spans="1:18" ht="16.5">
      <c r="A14" s="16" t="s">
        <v>74</v>
      </c>
      <c r="B14" s="346"/>
      <c r="C14" s="346">
        <v>50</v>
      </c>
      <c r="D14" s="346">
        <v>50</v>
      </c>
      <c r="E14" s="345">
        <f t="shared" si="0"/>
        <v>100</v>
      </c>
    </row>
    <row r="15" spans="1:18" ht="16.5">
      <c r="A15" s="16" t="s">
        <v>75</v>
      </c>
      <c r="B15" s="346"/>
      <c r="C15" s="346">
        <v>40</v>
      </c>
      <c r="D15" s="346">
        <v>40</v>
      </c>
      <c r="E15" s="345">
        <f t="shared" si="0"/>
        <v>100</v>
      </c>
    </row>
    <row r="16" spans="1:18" ht="16.5">
      <c r="A16" s="16" t="s">
        <v>76</v>
      </c>
      <c r="B16" s="346"/>
      <c r="C16" s="346">
        <v>30</v>
      </c>
      <c r="D16" s="347">
        <v>30</v>
      </c>
      <c r="E16" s="345">
        <f t="shared" si="0"/>
        <v>100</v>
      </c>
    </row>
    <row r="17" spans="1:5" ht="16.5">
      <c r="A17" s="40" t="s">
        <v>77</v>
      </c>
      <c r="B17" s="41">
        <f>B8+B9+B10+B11+B13</f>
        <v>3300</v>
      </c>
      <c r="C17" s="41">
        <f>C8+C9+C10+C11+C13+C12</f>
        <v>4537</v>
      </c>
      <c r="D17" s="41">
        <f>D8+D9+D10+D11+D13+D12</f>
        <v>4535</v>
      </c>
      <c r="E17" s="348">
        <f t="shared" si="0"/>
        <v>99.955918007493935</v>
      </c>
    </row>
    <row r="18" spans="1:5" ht="16.5">
      <c r="A18" s="39" t="s">
        <v>78</v>
      </c>
      <c r="B18" s="344"/>
      <c r="C18" s="344"/>
      <c r="D18" s="344"/>
      <c r="E18" s="345"/>
    </row>
    <row r="19" spans="1:5" ht="30">
      <c r="A19" s="349" t="s">
        <v>243</v>
      </c>
      <c r="B19" s="344">
        <v>1800</v>
      </c>
      <c r="C19" s="344">
        <v>2051</v>
      </c>
      <c r="D19" s="344">
        <v>1616</v>
      </c>
      <c r="E19" s="345">
        <f t="shared" si="0"/>
        <v>78.790833739639197</v>
      </c>
    </row>
    <row r="20" spans="1:5" ht="16.5">
      <c r="A20" s="16" t="s">
        <v>22</v>
      </c>
      <c r="B20" s="344">
        <v>500</v>
      </c>
      <c r="C20" s="344">
        <v>500</v>
      </c>
      <c r="D20" s="344">
        <v>91</v>
      </c>
      <c r="E20" s="345">
        <f t="shared" si="0"/>
        <v>18.2</v>
      </c>
    </row>
    <row r="21" spans="1:5" ht="16.5">
      <c r="A21" s="16" t="s">
        <v>21</v>
      </c>
      <c r="B21" s="344">
        <v>50</v>
      </c>
      <c r="C21" s="344">
        <v>50</v>
      </c>
      <c r="D21" s="344"/>
      <c r="E21" s="345">
        <f t="shared" si="0"/>
        <v>0</v>
      </c>
    </row>
    <row r="22" spans="1:5" ht="16.5">
      <c r="A22" s="42" t="s">
        <v>79</v>
      </c>
      <c r="B22" s="41">
        <f>SUM(B19:B21)</f>
        <v>2350</v>
      </c>
      <c r="C22" s="41">
        <f>SUM(C19:C21)</f>
        <v>2601</v>
      </c>
      <c r="D22" s="41">
        <f>SUM(D19:D21)</f>
        <v>1707</v>
      </c>
      <c r="E22" s="348">
        <f t="shared" si="0"/>
        <v>65.628604382929652</v>
      </c>
    </row>
    <row r="23" spans="1:5" ht="26.25">
      <c r="A23" s="43" t="s">
        <v>67</v>
      </c>
      <c r="B23" s="344"/>
      <c r="C23" s="344"/>
      <c r="D23" s="344"/>
      <c r="E23" s="345"/>
    </row>
    <row r="24" spans="1:5" ht="16.5">
      <c r="A24" s="16" t="s">
        <v>80</v>
      </c>
      <c r="B24" s="344">
        <v>100</v>
      </c>
      <c r="C24" s="344">
        <v>100</v>
      </c>
      <c r="D24" s="344">
        <v>65</v>
      </c>
      <c r="E24" s="345">
        <f t="shared" si="0"/>
        <v>65</v>
      </c>
    </row>
    <row r="25" spans="1:5" ht="16.5">
      <c r="A25" s="16" t="s">
        <v>244</v>
      </c>
      <c r="B25" s="344">
        <v>200</v>
      </c>
      <c r="C25" s="344">
        <v>238</v>
      </c>
      <c r="D25" s="344">
        <v>190</v>
      </c>
      <c r="E25" s="345">
        <f t="shared" si="0"/>
        <v>79.831932773109244</v>
      </c>
    </row>
    <row r="26" spans="1:5" ht="16.5">
      <c r="A26" s="16" t="s">
        <v>68</v>
      </c>
      <c r="B26" s="344">
        <v>450</v>
      </c>
      <c r="C26" s="344">
        <v>450</v>
      </c>
      <c r="D26" s="344">
        <v>270</v>
      </c>
      <c r="E26" s="345">
        <f t="shared" si="0"/>
        <v>60</v>
      </c>
    </row>
    <row r="27" spans="1:5" ht="16.5">
      <c r="A27" s="16" t="s">
        <v>69</v>
      </c>
      <c r="B27" s="344">
        <v>300</v>
      </c>
      <c r="C27" s="344">
        <v>300</v>
      </c>
      <c r="D27" s="344">
        <v>268</v>
      </c>
      <c r="E27" s="345">
        <f t="shared" si="0"/>
        <v>89.333333333333329</v>
      </c>
    </row>
    <row r="28" spans="1:5" ht="16.5">
      <c r="A28" s="16" t="s">
        <v>70</v>
      </c>
      <c r="B28" s="350">
        <v>400</v>
      </c>
      <c r="C28" s="350">
        <v>375</v>
      </c>
      <c r="D28" s="350">
        <v>375</v>
      </c>
      <c r="E28" s="345">
        <f t="shared" si="0"/>
        <v>100</v>
      </c>
    </row>
    <row r="29" spans="1:5" ht="16.5">
      <c r="A29" s="40" t="s">
        <v>81</v>
      </c>
      <c r="B29" s="44">
        <f>SUM(B24:B28)</f>
        <v>1450</v>
      </c>
      <c r="C29" s="44">
        <f>SUM(C24:C28)</f>
        <v>1463</v>
      </c>
      <c r="D29" s="41">
        <f>SUM(D24:D28)</f>
        <v>1168</v>
      </c>
      <c r="E29" s="348">
        <f t="shared" si="0"/>
        <v>79.835953520164054</v>
      </c>
    </row>
    <row r="30" spans="1:5" ht="17.25" thickBot="1">
      <c r="A30" s="17"/>
      <c r="B30" s="351"/>
      <c r="C30" s="351"/>
      <c r="D30" s="351"/>
      <c r="E30" s="352"/>
    </row>
    <row r="31" spans="1:5" ht="17.25" thickBot="1">
      <c r="A31" s="354" t="s">
        <v>82</v>
      </c>
      <c r="B31" s="355">
        <f>B17+B22+B29</f>
        <v>7100</v>
      </c>
      <c r="C31" s="355">
        <f>C17+C22+C29</f>
        <v>8601</v>
      </c>
      <c r="D31" s="355">
        <f>D17+D22+D29</f>
        <v>7410</v>
      </c>
      <c r="E31" s="356">
        <f t="shared" si="0"/>
        <v>86.152772933379836</v>
      </c>
    </row>
    <row r="32" spans="1:5" ht="21" customHeight="1" thickBot="1">
      <c r="A32" s="360" t="s">
        <v>245</v>
      </c>
      <c r="B32" s="361">
        <v>2500</v>
      </c>
      <c r="C32" s="361">
        <v>25478</v>
      </c>
      <c r="D32" s="362">
        <v>23926</v>
      </c>
      <c r="E32" s="353">
        <f>D32/C32*100</f>
        <v>93.908470052594396</v>
      </c>
    </row>
    <row r="33" spans="1:5" ht="21.75" customHeight="1" thickBot="1">
      <c r="A33" s="357" t="s">
        <v>246</v>
      </c>
      <c r="B33" s="358">
        <f>SUM(B31:B32)</f>
        <v>9600</v>
      </c>
      <c r="C33" s="358">
        <f t="shared" ref="C33:D33" si="1">SUM(C31:C32)</f>
        <v>34079</v>
      </c>
      <c r="D33" s="358">
        <f t="shared" si="1"/>
        <v>31336</v>
      </c>
      <c r="E33" s="359">
        <f>D33/C33*100</f>
        <v>91.951054901845708</v>
      </c>
    </row>
  </sheetData>
  <mergeCells count="3">
    <mergeCell ref="A4:E4"/>
    <mergeCell ref="A1:E1"/>
    <mergeCell ref="A2:E2"/>
  </mergeCells>
  <phoneticPr fontId="0" type="noConversion"/>
  <printOptions horizontalCentered="1" verticalCentered="1"/>
  <pageMargins left="0.39370078740157483" right="0.39370078740157483" top="0.78740157480314965" bottom="0.98425196850393704" header="0" footer="0.51181102362204722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7"/>
  <sheetViews>
    <sheetView workbookViewId="0">
      <selection activeCell="B1" sqref="B1:F28"/>
    </sheetView>
  </sheetViews>
  <sheetFormatPr defaultRowHeight="12.75"/>
  <cols>
    <col min="1" max="1" width="2.42578125" customWidth="1"/>
    <col min="2" max="2" width="40.5703125" customWidth="1"/>
    <col min="3" max="3" width="9.7109375" style="5" customWidth="1"/>
    <col min="4" max="4" width="11.28515625" customWidth="1"/>
    <col min="5" max="5" width="10" customWidth="1"/>
    <col min="6" max="6" width="8.5703125" customWidth="1"/>
  </cols>
  <sheetData>
    <row r="1" spans="1:10" ht="18.75" customHeight="1">
      <c r="A1" s="27"/>
      <c r="B1" s="426" t="s">
        <v>298</v>
      </c>
      <c r="C1" s="426"/>
      <c r="D1" s="426"/>
      <c r="E1" s="426"/>
      <c r="F1" s="426"/>
    </row>
    <row r="2" spans="1:10" ht="18.75" customHeight="1">
      <c r="A2" s="27"/>
      <c r="B2" s="425" t="s">
        <v>147</v>
      </c>
      <c r="C2" s="425"/>
      <c r="D2" s="425"/>
      <c r="E2" s="425"/>
      <c r="F2" s="425"/>
      <c r="G2" s="151"/>
      <c r="H2" s="151"/>
      <c r="I2" s="151"/>
      <c r="J2" s="151"/>
    </row>
    <row r="3" spans="1:10" ht="18.75" customHeight="1">
      <c r="A3" s="27"/>
      <c r="B3" s="27"/>
      <c r="C3" s="29"/>
      <c r="D3" s="27"/>
      <c r="E3" s="27"/>
      <c r="F3" s="27"/>
    </row>
    <row r="5" spans="1:10" ht="18">
      <c r="B5" s="446" t="s">
        <v>247</v>
      </c>
      <c r="C5" s="446"/>
      <c r="D5" s="446"/>
      <c r="E5" s="446"/>
      <c r="F5" s="446"/>
    </row>
    <row r="6" spans="1:10" ht="16.5" thickBot="1">
      <c r="B6" s="363"/>
      <c r="C6"/>
      <c r="D6" s="27"/>
      <c r="F6" s="29" t="s">
        <v>87</v>
      </c>
    </row>
    <row r="7" spans="1:10" ht="16.5" thickBot="1">
      <c r="B7" s="364" t="s">
        <v>60</v>
      </c>
      <c r="C7" s="365" t="s">
        <v>63</v>
      </c>
      <c r="D7" s="339" t="s">
        <v>64</v>
      </c>
      <c r="E7" s="339" t="s">
        <v>93</v>
      </c>
      <c r="F7" s="340" t="s">
        <v>66</v>
      </c>
    </row>
    <row r="8" spans="1:10" ht="31.5">
      <c r="B8" s="366" t="s">
        <v>145</v>
      </c>
      <c r="C8" s="367">
        <v>25000</v>
      </c>
      <c r="D8" s="368"/>
      <c r="E8" s="369"/>
      <c r="F8" s="370"/>
    </row>
    <row r="9" spans="1:10" ht="15.75">
      <c r="B9" s="371" t="s">
        <v>248</v>
      </c>
      <c r="C9" s="367">
        <v>2000</v>
      </c>
      <c r="D9" s="372">
        <v>953</v>
      </c>
      <c r="E9" s="170">
        <v>667</v>
      </c>
      <c r="F9" s="370">
        <f t="shared" ref="F9:F27" si="0">E9/D9*100</f>
        <v>69.989506820566632</v>
      </c>
    </row>
    <row r="10" spans="1:10" ht="15.75">
      <c r="B10" s="371" t="s">
        <v>249</v>
      </c>
      <c r="C10" s="367"/>
      <c r="D10" s="372">
        <v>8531</v>
      </c>
      <c r="E10" s="170">
        <v>8531</v>
      </c>
      <c r="F10" s="370">
        <f t="shared" si="0"/>
        <v>100</v>
      </c>
    </row>
    <row r="11" spans="1:10" ht="15.75">
      <c r="B11" s="371" t="s">
        <v>250</v>
      </c>
      <c r="C11" s="367"/>
      <c r="D11" s="372">
        <v>5042</v>
      </c>
      <c r="E11" s="170">
        <v>5042</v>
      </c>
      <c r="F11" s="370">
        <f t="shared" si="0"/>
        <v>100</v>
      </c>
    </row>
    <row r="12" spans="1:10" ht="15.75">
      <c r="B12" s="371" t="s">
        <v>251</v>
      </c>
      <c r="C12" s="367"/>
      <c r="D12" s="372">
        <v>1897</v>
      </c>
      <c r="E12" s="170">
        <v>1897</v>
      </c>
      <c r="F12" s="370">
        <f t="shared" si="0"/>
        <v>100</v>
      </c>
    </row>
    <row r="13" spans="1:10" ht="15.75">
      <c r="B13" s="371" t="s">
        <v>252</v>
      </c>
      <c r="C13" s="367"/>
      <c r="D13" s="372">
        <v>451</v>
      </c>
      <c r="E13" s="170">
        <v>451</v>
      </c>
      <c r="F13" s="370">
        <f t="shared" si="0"/>
        <v>100</v>
      </c>
    </row>
    <row r="14" spans="1:10" ht="15.75">
      <c r="B14" s="371" t="s">
        <v>253</v>
      </c>
      <c r="C14" s="367"/>
      <c r="D14" s="372">
        <v>700</v>
      </c>
      <c r="E14" s="170">
        <v>700</v>
      </c>
      <c r="F14" s="370">
        <f t="shared" si="0"/>
        <v>100</v>
      </c>
    </row>
    <row r="15" spans="1:10" ht="15.75">
      <c r="B15" s="371" t="s">
        <v>254</v>
      </c>
      <c r="C15" s="367"/>
      <c r="D15" s="372">
        <v>360</v>
      </c>
      <c r="E15" s="170">
        <v>357</v>
      </c>
      <c r="F15" s="370">
        <f t="shared" si="0"/>
        <v>99.166666666666671</v>
      </c>
    </row>
    <row r="16" spans="1:10" ht="31.5">
      <c r="B16" s="371" t="s">
        <v>255</v>
      </c>
      <c r="C16" s="367"/>
      <c r="D16" s="372">
        <v>635</v>
      </c>
      <c r="E16" s="170">
        <v>635</v>
      </c>
      <c r="F16" s="370">
        <f t="shared" si="0"/>
        <v>100</v>
      </c>
    </row>
    <row r="17" spans="2:6" ht="15.75">
      <c r="B17" s="371" t="s">
        <v>256</v>
      </c>
      <c r="C17" s="367"/>
      <c r="D17" s="372">
        <v>150</v>
      </c>
      <c r="E17" s="170">
        <v>150</v>
      </c>
      <c r="F17" s="370">
        <f t="shared" si="0"/>
        <v>100</v>
      </c>
    </row>
    <row r="18" spans="2:6" ht="31.5">
      <c r="B18" s="371" t="s">
        <v>262</v>
      </c>
      <c r="C18" s="367"/>
      <c r="D18" s="372">
        <v>540</v>
      </c>
      <c r="E18" s="170">
        <v>540</v>
      </c>
      <c r="F18" s="370">
        <f t="shared" si="0"/>
        <v>100</v>
      </c>
    </row>
    <row r="19" spans="2:6" ht="15.75">
      <c r="B19" s="373" t="s">
        <v>257</v>
      </c>
      <c r="C19" s="374">
        <f>SUM(C8:C10)</f>
        <v>27000</v>
      </c>
      <c r="D19" s="375">
        <f>SUM(D8:D18)</f>
        <v>19259</v>
      </c>
      <c r="E19" s="375">
        <f>SUM(E8:E18)</f>
        <v>18970</v>
      </c>
      <c r="F19" s="376">
        <f t="shared" si="0"/>
        <v>98.499402876577179</v>
      </c>
    </row>
    <row r="20" spans="2:6" ht="16.5" thickBot="1">
      <c r="B20" s="117"/>
      <c r="C20" s="377"/>
      <c r="D20" s="195"/>
      <c r="E20" s="177"/>
      <c r="F20" s="378"/>
    </row>
    <row r="21" spans="2:6" ht="16.5" thickBot="1">
      <c r="B21" s="379" t="s">
        <v>62</v>
      </c>
      <c r="C21" s="380"/>
      <c r="D21" s="381"/>
      <c r="E21" s="382"/>
      <c r="F21" s="383"/>
    </row>
    <row r="22" spans="2:6" ht="15.75">
      <c r="B22" s="384" t="s">
        <v>258</v>
      </c>
      <c r="C22" s="385"/>
      <c r="D22" s="386">
        <v>899</v>
      </c>
      <c r="E22" s="387">
        <v>899</v>
      </c>
      <c r="F22" s="388">
        <f t="shared" si="0"/>
        <v>100</v>
      </c>
    </row>
    <row r="23" spans="2:6" ht="31.5">
      <c r="B23" s="389" t="s">
        <v>259</v>
      </c>
      <c r="C23" s="390"/>
      <c r="D23" s="372">
        <v>11150</v>
      </c>
      <c r="E23" s="170">
        <v>11149</v>
      </c>
      <c r="F23" s="172">
        <f t="shared" si="0"/>
        <v>99.991031390134538</v>
      </c>
    </row>
    <row r="24" spans="2:6" ht="15.75">
      <c r="B24" s="389" t="s">
        <v>260</v>
      </c>
      <c r="C24" s="390"/>
      <c r="D24" s="372">
        <v>2424</v>
      </c>
      <c r="E24" s="170">
        <v>2423</v>
      </c>
      <c r="F24" s="172"/>
    </row>
    <row r="25" spans="2:6" ht="15.75">
      <c r="B25" s="391" t="s">
        <v>257</v>
      </c>
      <c r="C25" s="375">
        <f>SUM(C22:C22)</f>
        <v>0</v>
      </c>
      <c r="D25" s="375">
        <f>SUM(D22:D24)</f>
        <v>14473</v>
      </c>
      <c r="E25" s="375">
        <f>SUM(E22:E24)</f>
        <v>14471</v>
      </c>
      <c r="F25" s="172">
        <f t="shared" si="0"/>
        <v>99.9861811649278</v>
      </c>
    </row>
    <row r="26" spans="2:6" ht="16.5" thickBot="1">
      <c r="B26" s="392"/>
      <c r="C26" s="393"/>
      <c r="D26" s="393"/>
      <c r="E26" s="215"/>
      <c r="F26" s="209"/>
    </row>
    <row r="27" spans="2:6" ht="16.5" thickBot="1">
      <c r="B27" s="394" t="s">
        <v>261</v>
      </c>
      <c r="C27" s="395">
        <f>C19+C25</f>
        <v>27000</v>
      </c>
      <c r="D27" s="395">
        <f>D19+D25</f>
        <v>33732</v>
      </c>
      <c r="E27" s="395">
        <f>E19+E25</f>
        <v>33441</v>
      </c>
      <c r="F27" s="210">
        <f t="shared" si="0"/>
        <v>99.137317680540733</v>
      </c>
    </row>
  </sheetData>
  <mergeCells count="3">
    <mergeCell ref="B1:F1"/>
    <mergeCell ref="B5:F5"/>
    <mergeCell ref="B2:F2"/>
  </mergeCells>
  <phoneticPr fontId="0" type="noConversion"/>
  <printOptions horizontalCentered="1"/>
  <pageMargins left="0" right="0.39370078740157483" top="0.98425196850393704" bottom="0.98425196850393704" header="0" footer="0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44"/>
  <sheetViews>
    <sheetView topLeftCell="A13" workbookViewId="0">
      <selection sqref="A1:E44"/>
    </sheetView>
  </sheetViews>
  <sheetFormatPr defaultRowHeight="12.75"/>
  <cols>
    <col min="1" max="1" width="44.7109375" customWidth="1"/>
    <col min="2" max="4" width="10.42578125" customWidth="1"/>
    <col min="5" max="5" width="7.85546875" style="6" customWidth="1"/>
    <col min="6" max="6" width="9.7109375" customWidth="1"/>
  </cols>
  <sheetData>
    <row r="1" spans="1:18" ht="15.75">
      <c r="A1" s="426" t="s">
        <v>299</v>
      </c>
      <c r="B1" s="426"/>
      <c r="C1" s="426"/>
      <c r="D1" s="426"/>
      <c r="E1" s="426"/>
      <c r="F1" s="30"/>
    </row>
    <row r="2" spans="1:18" ht="8.25" customHeight="1">
      <c r="A2" s="11"/>
      <c r="B2" s="14"/>
      <c r="C2" s="14"/>
      <c r="D2" s="14"/>
      <c r="E2" s="15"/>
    </row>
    <row r="3" spans="1:18" ht="21.75" customHeight="1">
      <c r="A3" s="425" t="s">
        <v>147</v>
      </c>
      <c r="B3" s="425"/>
      <c r="C3" s="425"/>
      <c r="D3" s="425"/>
      <c r="E3" s="425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</row>
    <row r="4" spans="1:18" ht="21.75" customHeight="1">
      <c r="A4" s="447" t="s">
        <v>23</v>
      </c>
      <c r="B4" s="447"/>
      <c r="C4" s="447"/>
      <c r="D4" s="447"/>
      <c r="E4" s="447"/>
    </row>
    <row r="5" spans="1:18" ht="18.75" thickBot="1">
      <c r="A5" s="11"/>
      <c r="E5" s="5" t="s">
        <v>87</v>
      </c>
    </row>
    <row r="6" spans="1:18" ht="18.75" thickBot="1">
      <c r="A6" s="396"/>
      <c r="B6" s="397" t="s">
        <v>63</v>
      </c>
      <c r="C6" s="165" t="s">
        <v>64</v>
      </c>
      <c r="D6" s="165" t="s">
        <v>88</v>
      </c>
      <c r="E6" s="166" t="s">
        <v>66</v>
      </c>
    </row>
    <row r="7" spans="1:18" ht="16.5">
      <c r="A7" s="398" t="s">
        <v>263</v>
      </c>
      <c r="B7" s="399"/>
      <c r="C7" s="399"/>
      <c r="D7" s="399"/>
      <c r="E7" s="400"/>
    </row>
    <row r="8" spans="1:18" ht="15.75">
      <c r="A8" s="401" t="s">
        <v>26</v>
      </c>
      <c r="B8" s="170">
        <v>50</v>
      </c>
      <c r="C8" s="170">
        <v>50</v>
      </c>
      <c r="D8" s="170">
        <v>50</v>
      </c>
      <c r="E8" s="345">
        <f>D8/C8*100</f>
        <v>100</v>
      </c>
    </row>
    <row r="9" spans="1:18" ht="15.75">
      <c r="A9" s="402" t="s">
        <v>27</v>
      </c>
      <c r="B9" s="171">
        <v>150</v>
      </c>
      <c r="C9" s="171">
        <v>150</v>
      </c>
      <c r="D9" s="171">
        <v>150</v>
      </c>
      <c r="E9" s="345">
        <f t="shared" ref="E9:E26" si="0">D9/C9*100</f>
        <v>100</v>
      </c>
    </row>
    <row r="10" spans="1:18" ht="15.75">
      <c r="A10" s="402" t="s">
        <v>28</v>
      </c>
      <c r="B10" s="171">
        <v>100</v>
      </c>
      <c r="C10" s="171">
        <v>100</v>
      </c>
      <c r="D10" s="171">
        <v>100</v>
      </c>
      <c r="E10" s="345">
        <f t="shared" si="0"/>
        <v>100</v>
      </c>
    </row>
    <row r="11" spans="1:18" ht="15.75">
      <c r="A11" s="402" t="s">
        <v>264</v>
      </c>
      <c r="B11" s="171">
        <v>1000</v>
      </c>
      <c r="C11" s="171">
        <v>1000</v>
      </c>
      <c r="D11" s="171">
        <v>1000</v>
      </c>
      <c r="E11" s="345">
        <f t="shared" si="0"/>
        <v>100</v>
      </c>
    </row>
    <row r="12" spans="1:18" ht="18">
      <c r="A12" s="402" t="s">
        <v>24</v>
      </c>
      <c r="B12" s="171">
        <v>70</v>
      </c>
      <c r="C12" s="171">
        <v>70</v>
      </c>
      <c r="D12" s="171">
        <v>70</v>
      </c>
      <c r="E12" s="345">
        <f t="shared" si="0"/>
        <v>100</v>
      </c>
      <c r="F12" s="3"/>
    </row>
    <row r="13" spans="1:18" ht="15.75">
      <c r="A13" s="402" t="s">
        <v>25</v>
      </c>
      <c r="B13" s="171">
        <v>400</v>
      </c>
      <c r="C13" s="171">
        <v>400</v>
      </c>
      <c r="D13" s="171">
        <v>400</v>
      </c>
      <c r="E13" s="345">
        <f t="shared" si="0"/>
        <v>100</v>
      </c>
    </row>
    <row r="14" spans="1:18" ht="15.75">
      <c r="A14" s="402" t="s">
        <v>30</v>
      </c>
      <c r="B14" s="171">
        <v>70</v>
      </c>
      <c r="C14" s="171">
        <v>70</v>
      </c>
      <c r="D14" s="171"/>
      <c r="E14" s="345">
        <f t="shared" si="0"/>
        <v>0</v>
      </c>
    </row>
    <row r="15" spans="1:18" ht="15.75">
      <c r="A15" s="402" t="s">
        <v>29</v>
      </c>
      <c r="B15" s="171">
        <v>200</v>
      </c>
      <c r="C15" s="171">
        <v>200</v>
      </c>
      <c r="D15" s="171">
        <v>200</v>
      </c>
      <c r="E15" s="345">
        <f t="shared" si="0"/>
        <v>100</v>
      </c>
    </row>
    <row r="16" spans="1:18" ht="15.75">
      <c r="A16" s="402" t="s">
        <v>31</v>
      </c>
      <c r="B16" s="171">
        <v>250</v>
      </c>
      <c r="C16" s="171">
        <v>250</v>
      </c>
      <c r="D16" s="171">
        <v>250</v>
      </c>
      <c r="E16" s="345">
        <f t="shared" si="0"/>
        <v>100</v>
      </c>
    </row>
    <row r="17" spans="1:6" ht="15.75">
      <c r="A17" s="402" t="s">
        <v>42</v>
      </c>
      <c r="B17" s="171">
        <v>500</v>
      </c>
      <c r="C17" s="171">
        <v>500</v>
      </c>
      <c r="D17" s="171">
        <v>500</v>
      </c>
      <c r="E17" s="345">
        <f t="shared" si="0"/>
        <v>100</v>
      </c>
    </row>
    <row r="18" spans="1:6" ht="15.75">
      <c r="A18" s="402" t="s">
        <v>265</v>
      </c>
      <c r="B18" s="171">
        <v>280</v>
      </c>
      <c r="C18" s="171">
        <v>280</v>
      </c>
      <c r="D18" s="171">
        <v>219</v>
      </c>
      <c r="E18" s="345">
        <f t="shared" si="0"/>
        <v>78.214285714285708</v>
      </c>
    </row>
    <row r="19" spans="1:6" ht="15.75">
      <c r="A19" s="402" t="s">
        <v>53</v>
      </c>
      <c r="B19" s="171">
        <v>30</v>
      </c>
      <c r="C19" s="171">
        <v>30</v>
      </c>
      <c r="D19" s="171">
        <v>24</v>
      </c>
      <c r="E19" s="345">
        <f t="shared" si="0"/>
        <v>80</v>
      </c>
    </row>
    <row r="20" spans="1:6" ht="15.75">
      <c r="A20" s="402" t="s">
        <v>54</v>
      </c>
      <c r="B20" s="171">
        <v>50</v>
      </c>
      <c r="C20" s="171">
        <v>50</v>
      </c>
      <c r="D20" s="171">
        <v>48</v>
      </c>
      <c r="E20" s="345">
        <f t="shared" si="0"/>
        <v>96</v>
      </c>
    </row>
    <row r="21" spans="1:6" ht="15.75">
      <c r="A21" s="402" t="s">
        <v>266</v>
      </c>
      <c r="B21" s="171">
        <v>300</v>
      </c>
      <c r="C21" s="171">
        <v>300</v>
      </c>
      <c r="D21" s="171">
        <v>300</v>
      </c>
      <c r="E21" s="345">
        <f t="shared" si="0"/>
        <v>100</v>
      </c>
    </row>
    <row r="22" spans="1:6" ht="15.75">
      <c r="A22" s="402" t="s">
        <v>267</v>
      </c>
      <c r="B22" s="171">
        <v>50</v>
      </c>
      <c r="C22" s="171">
        <v>50</v>
      </c>
      <c r="D22" s="171">
        <v>50</v>
      </c>
      <c r="E22" s="345">
        <f t="shared" si="0"/>
        <v>100</v>
      </c>
    </row>
    <row r="23" spans="1:6" ht="15.75">
      <c r="A23" s="402" t="s">
        <v>268</v>
      </c>
      <c r="B23" s="171">
        <v>400</v>
      </c>
      <c r="C23" s="171">
        <v>400</v>
      </c>
      <c r="D23" s="171">
        <v>400</v>
      </c>
      <c r="E23" s="345">
        <f t="shared" si="0"/>
        <v>100</v>
      </c>
    </row>
    <row r="24" spans="1:6" ht="15.75">
      <c r="A24" s="401" t="s">
        <v>92</v>
      </c>
      <c r="B24" s="170">
        <v>200</v>
      </c>
      <c r="C24" s="170">
        <v>200</v>
      </c>
      <c r="D24" s="170">
        <v>200</v>
      </c>
      <c r="E24" s="345">
        <f t="shared" si="0"/>
        <v>100</v>
      </c>
    </row>
    <row r="25" spans="1:6" ht="15.75">
      <c r="A25" s="401" t="s">
        <v>269</v>
      </c>
      <c r="B25" s="170"/>
      <c r="C25" s="170">
        <v>120</v>
      </c>
      <c r="D25" s="170">
        <v>102</v>
      </c>
      <c r="E25" s="345">
        <f t="shared" si="0"/>
        <v>85</v>
      </c>
    </row>
    <row r="26" spans="1:6" ht="17.25" thickBot="1">
      <c r="A26" s="403" t="s">
        <v>270</v>
      </c>
      <c r="B26" s="404">
        <f>SUM(B8:B24)</f>
        <v>4100</v>
      </c>
      <c r="C26" s="404">
        <f>SUM(C8:C25)</f>
        <v>4220</v>
      </c>
      <c r="D26" s="404">
        <f>SUM(D8:D25)</f>
        <v>4063</v>
      </c>
      <c r="E26" s="405">
        <f t="shared" si="0"/>
        <v>96.279620853080573</v>
      </c>
    </row>
    <row r="27" spans="1:6" ht="15.75">
      <c r="A27" s="18"/>
      <c r="B27" s="369"/>
      <c r="C27" s="343"/>
      <c r="D27" s="343"/>
      <c r="E27" s="69"/>
      <c r="F27" s="1"/>
    </row>
    <row r="28" spans="1:6" ht="16.5">
      <c r="A28" s="406" t="s">
        <v>271</v>
      </c>
      <c r="B28" s="170"/>
      <c r="C28" s="115"/>
      <c r="D28" s="115"/>
      <c r="E28" s="70"/>
    </row>
    <row r="29" spans="1:6" ht="15.75">
      <c r="A29" s="401" t="s">
        <v>272</v>
      </c>
      <c r="B29" s="170">
        <v>1056</v>
      </c>
      <c r="C29" s="170">
        <v>868</v>
      </c>
      <c r="D29" s="170">
        <v>867</v>
      </c>
      <c r="E29" s="345">
        <f>D29/C29*100</f>
        <v>99.884792626728114</v>
      </c>
    </row>
    <row r="30" spans="1:6" ht="15.75">
      <c r="A30" s="401" t="s">
        <v>273</v>
      </c>
      <c r="B30" s="170">
        <v>3136</v>
      </c>
      <c r="C30" s="170">
        <v>4330</v>
      </c>
      <c r="D30" s="170">
        <v>4330</v>
      </c>
      <c r="E30" s="345">
        <f t="shared" ref="E30:E43" si="1">D30/C30*100</f>
        <v>100</v>
      </c>
    </row>
    <row r="31" spans="1:6" ht="15.75">
      <c r="A31" s="401" t="s">
        <v>274</v>
      </c>
      <c r="B31" s="170">
        <v>-567</v>
      </c>
      <c r="C31" s="171">
        <v>1064</v>
      </c>
      <c r="D31" s="407">
        <v>1064</v>
      </c>
      <c r="E31" s="345">
        <f t="shared" si="1"/>
        <v>100</v>
      </c>
    </row>
    <row r="32" spans="1:6" ht="15.75">
      <c r="A32" s="401" t="s">
        <v>275</v>
      </c>
      <c r="B32" s="170">
        <v>8807</v>
      </c>
      <c r="C32" s="171">
        <v>8553</v>
      </c>
      <c r="D32" s="407">
        <v>8553</v>
      </c>
      <c r="E32" s="345">
        <f t="shared" si="1"/>
        <v>100</v>
      </c>
      <c r="F32" s="7"/>
    </row>
    <row r="33" spans="1:6" ht="15.75">
      <c r="A33" s="401" t="s">
        <v>276</v>
      </c>
      <c r="B33" s="170">
        <v>1900</v>
      </c>
      <c r="C33" s="170"/>
      <c r="D33" s="170"/>
      <c r="E33" s="345"/>
      <c r="F33" s="10"/>
    </row>
    <row r="34" spans="1:6" ht="15.75">
      <c r="A34" s="408" t="s">
        <v>277</v>
      </c>
      <c r="B34" s="170">
        <v>22125</v>
      </c>
      <c r="C34" s="170"/>
      <c r="D34" s="170"/>
      <c r="E34" s="345"/>
      <c r="F34" s="10"/>
    </row>
    <row r="35" spans="1:6" ht="15.75">
      <c r="A35" s="408" t="s">
        <v>278</v>
      </c>
      <c r="B35" s="170">
        <v>894</v>
      </c>
      <c r="C35" s="170"/>
      <c r="D35" s="170"/>
      <c r="E35" s="345"/>
    </row>
    <row r="36" spans="1:6" ht="15.75">
      <c r="A36" s="408" t="s">
        <v>279</v>
      </c>
      <c r="B36" s="170">
        <v>8100</v>
      </c>
      <c r="C36" s="170"/>
      <c r="D36" s="170"/>
      <c r="E36" s="345"/>
      <c r="F36" s="1"/>
    </row>
    <row r="37" spans="1:6" ht="16.5" thickBot="1">
      <c r="A37" s="409" t="s">
        <v>269</v>
      </c>
      <c r="B37" s="215">
        <v>120</v>
      </c>
      <c r="C37" s="215"/>
      <c r="D37" s="215"/>
      <c r="E37" s="352"/>
      <c r="F37" s="1"/>
    </row>
    <row r="38" spans="1:6" ht="17.25" thickBot="1">
      <c r="A38" s="410" t="s">
        <v>280</v>
      </c>
      <c r="B38" s="411">
        <f>SUM(B29:B37)</f>
        <v>45571</v>
      </c>
      <c r="C38" s="411">
        <f>SUM(C29:C37)</f>
        <v>14815</v>
      </c>
      <c r="D38" s="411">
        <f>SUM(D29:D37)</f>
        <v>14814</v>
      </c>
      <c r="E38" s="356">
        <f t="shared" si="1"/>
        <v>99.99325008437394</v>
      </c>
      <c r="F38" s="10"/>
    </row>
    <row r="39" spans="1:6" ht="15.75">
      <c r="A39" s="412" t="s">
        <v>154</v>
      </c>
      <c r="B39" s="387"/>
      <c r="C39" s="387"/>
      <c r="D39" s="387"/>
      <c r="E39" s="413"/>
    </row>
    <row r="40" spans="1:6" ht="15.75">
      <c r="A40" s="401" t="s">
        <v>281</v>
      </c>
      <c r="B40" s="170"/>
      <c r="C40" s="170">
        <v>39920</v>
      </c>
      <c r="D40" s="171">
        <v>39920</v>
      </c>
      <c r="E40" s="345">
        <f t="shared" si="1"/>
        <v>100</v>
      </c>
    </row>
    <row r="41" spans="1:6" ht="15.75">
      <c r="A41" s="408" t="s">
        <v>282</v>
      </c>
      <c r="B41" s="170"/>
      <c r="C41" s="170">
        <v>894</v>
      </c>
      <c r="D41" s="171">
        <v>894</v>
      </c>
      <c r="E41" s="345">
        <f t="shared" si="1"/>
        <v>100</v>
      </c>
    </row>
    <row r="42" spans="1:6" ht="15.75">
      <c r="A42" s="401" t="s">
        <v>283</v>
      </c>
      <c r="B42" s="170"/>
      <c r="C42" s="170">
        <v>8694</v>
      </c>
      <c r="D42" s="171">
        <v>8694</v>
      </c>
      <c r="E42" s="345">
        <f t="shared" si="1"/>
        <v>100</v>
      </c>
    </row>
    <row r="43" spans="1:6" ht="16.5" thickBot="1">
      <c r="A43" s="414" t="s">
        <v>284</v>
      </c>
      <c r="B43" s="176"/>
      <c r="C43" s="176">
        <v>17936</v>
      </c>
      <c r="D43" s="176">
        <v>17936</v>
      </c>
      <c r="E43" s="415">
        <f t="shared" si="1"/>
        <v>100</v>
      </c>
    </row>
    <row r="44" spans="1:6" ht="16.5" thickBot="1">
      <c r="A44" s="416" t="s">
        <v>285</v>
      </c>
      <c r="B44" s="417"/>
      <c r="C44" s="418">
        <f>SUM(C40:C43)</f>
        <v>67444</v>
      </c>
      <c r="D44" s="418">
        <f>SUM(D40:D43)</f>
        <v>67444</v>
      </c>
      <c r="E44" s="419">
        <f>D44/C44*100</f>
        <v>100</v>
      </c>
    </row>
  </sheetData>
  <mergeCells count="3">
    <mergeCell ref="A1:E1"/>
    <mergeCell ref="A4:E4"/>
    <mergeCell ref="A3:E3"/>
  </mergeCells>
  <phoneticPr fontId="0" type="noConversion"/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sqref="A1:E31"/>
    </sheetView>
  </sheetViews>
  <sheetFormatPr defaultRowHeight="12.75"/>
  <cols>
    <col min="1" max="1" width="31.85546875" customWidth="1"/>
    <col min="2" max="2" width="14.28515625" customWidth="1"/>
    <col min="3" max="3" width="1" customWidth="1"/>
    <col min="4" max="4" width="26.140625" customWidth="1"/>
    <col min="5" max="5" width="13.42578125" customWidth="1"/>
  </cols>
  <sheetData>
    <row r="1" spans="1:5" ht="15.75">
      <c r="A1" s="426" t="s">
        <v>300</v>
      </c>
      <c r="B1" s="426"/>
      <c r="C1" s="426"/>
      <c r="D1" s="426"/>
      <c r="E1" s="426"/>
    </row>
    <row r="2" spans="1:5" ht="15.75">
      <c r="A2" s="46"/>
      <c r="B2" s="46"/>
      <c r="C2" s="46"/>
      <c r="D2" s="46"/>
      <c r="E2" s="46"/>
    </row>
    <row r="3" spans="1:5" ht="15.75">
      <c r="A3" s="451" t="s">
        <v>95</v>
      </c>
      <c r="B3" s="451"/>
      <c r="C3" s="451"/>
      <c r="D3" s="451"/>
      <c r="E3" s="451"/>
    </row>
    <row r="4" spans="1:5" ht="15.75">
      <c r="A4" s="46"/>
      <c r="B4" s="46"/>
      <c r="C4" s="46"/>
      <c r="D4" s="46"/>
      <c r="E4" s="46"/>
    </row>
    <row r="5" spans="1:5" ht="15.75">
      <c r="A5" s="451" t="s">
        <v>96</v>
      </c>
      <c r="B5" s="452"/>
      <c r="C5" s="452"/>
      <c r="D5" s="452"/>
      <c r="E5" s="452"/>
    </row>
    <row r="6" spans="1:5" ht="15.75">
      <c r="A6" s="46"/>
      <c r="B6" s="46"/>
      <c r="C6" s="46"/>
      <c r="D6" s="453"/>
      <c r="E6" s="453"/>
    </row>
    <row r="7" spans="1:5" ht="15.75">
      <c r="A7" s="451" t="s">
        <v>286</v>
      </c>
      <c r="B7" s="451"/>
      <c r="C7" s="451"/>
      <c r="D7" s="451"/>
      <c r="E7" s="451"/>
    </row>
    <row r="8" spans="1:5" ht="15.75">
      <c r="A8" s="46"/>
      <c r="B8" s="46"/>
      <c r="C8" s="46"/>
      <c r="D8" s="46"/>
      <c r="E8" s="46"/>
    </row>
    <row r="9" spans="1:5" ht="15.75">
      <c r="A9" s="46"/>
      <c r="B9" s="46"/>
      <c r="C9" s="46"/>
      <c r="D9" s="46"/>
      <c r="E9" s="46"/>
    </row>
    <row r="10" spans="1:5" ht="15.75">
      <c r="A10" s="46"/>
      <c r="B10" s="46"/>
      <c r="C10" s="46"/>
      <c r="D10" s="46"/>
      <c r="E10" s="46" t="s">
        <v>41</v>
      </c>
    </row>
    <row r="11" spans="1:5" ht="16.5" thickBot="1">
      <c r="A11" s="46"/>
      <c r="B11" s="46"/>
      <c r="C11" s="46"/>
      <c r="D11" s="46"/>
      <c r="E11" s="46"/>
    </row>
    <row r="12" spans="1:5" ht="16.5" thickBot="1">
      <c r="A12" s="448" t="s">
        <v>121</v>
      </c>
      <c r="B12" s="449"/>
      <c r="C12" s="91"/>
      <c r="D12" s="448" t="s">
        <v>122</v>
      </c>
      <c r="E12" s="450"/>
    </row>
    <row r="13" spans="1:5" ht="15.75">
      <c r="A13" s="92"/>
      <c r="B13" s="93"/>
      <c r="C13" s="94"/>
      <c r="D13" s="92"/>
      <c r="E13" s="95"/>
    </row>
    <row r="14" spans="1:5" ht="15.75">
      <c r="A14" s="12" t="s">
        <v>123</v>
      </c>
      <c r="B14" s="96">
        <v>788</v>
      </c>
      <c r="C14" s="97"/>
      <c r="D14" s="12" t="s">
        <v>124</v>
      </c>
      <c r="E14" s="98">
        <v>1069885</v>
      </c>
    </row>
    <row r="15" spans="1:5" ht="15.75">
      <c r="A15" s="12" t="s">
        <v>125</v>
      </c>
      <c r="B15" s="96">
        <v>960763</v>
      </c>
      <c r="C15" s="97"/>
      <c r="D15" s="12" t="s">
        <v>126</v>
      </c>
      <c r="E15" s="98">
        <v>75046</v>
      </c>
    </row>
    <row r="16" spans="1:5" ht="15.75">
      <c r="A16" s="12" t="s">
        <v>127</v>
      </c>
      <c r="B16" s="96">
        <v>3793</v>
      </c>
      <c r="C16" s="97"/>
      <c r="D16" s="99" t="s">
        <v>128</v>
      </c>
      <c r="E16" s="100">
        <f>SUM(E14:E15)</f>
        <v>1144931</v>
      </c>
    </row>
    <row r="17" spans="1:5" ht="15.75">
      <c r="A17" s="12" t="s">
        <v>289</v>
      </c>
      <c r="B17" s="96">
        <v>665</v>
      </c>
      <c r="C17" s="97"/>
      <c r="D17" s="99"/>
      <c r="E17" s="100"/>
    </row>
    <row r="18" spans="1:5" ht="15.75">
      <c r="A18" s="12" t="s">
        <v>129</v>
      </c>
      <c r="B18" s="96">
        <v>13178</v>
      </c>
      <c r="C18" s="97"/>
      <c r="D18" s="99"/>
      <c r="E18" s="100"/>
    </row>
    <row r="19" spans="1:5" ht="15.75">
      <c r="A19" s="12" t="s">
        <v>130</v>
      </c>
      <c r="B19" s="96">
        <v>1470</v>
      </c>
      <c r="C19" s="97"/>
      <c r="D19" s="12"/>
      <c r="E19" s="98"/>
    </row>
    <row r="20" spans="1:5" ht="15.75">
      <c r="A20" s="12" t="s">
        <v>131</v>
      </c>
      <c r="B20" s="96">
        <v>166125</v>
      </c>
      <c r="C20" s="97"/>
      <c r="D20" s="12" t="s">
        <v>132</v>
      </c>
      <c r="E20" s="98">
        <v>21829</v>
      </c>
    </row>
    <row r="21" spans="1:5" ht="15.75">
      <c r="A21" s="12"/>
      <c r="B21" s="96"/>
      <c r="C21" s="97"/>
      <c r="D21" s="12"/>
      <c r="E21" s="98"/>
    </row>
    <row r="22" spans="1:5" ht="15.75">
      <c r="A22" s="99" t="s">
        <v>133</v>
      </c>
      <c r="B22" s="101">
        <f>SUM(B14:B21)</f>
        <v>1146782</v>
      </c>
      <c r="C22" s="102"/>
      <c r="D22" s="99" t="s">
        <v>134</v>
      </c>
      <c r="E22" s="103">
        <f>SUM(E20:E21)</f>
        <v>21829</v>
      </c>
    </row>
    <row r="23" spans="1:5" ht="15.75">
      <c r="A23" s="12"/>
      <c r="B23" s="96"/>
      <c r="C23" s="97"/>
      <c r="D23" s="12"/>
      <c r="E23" s="98"/>
    </row>
    <row r="24" spans="1:5" ht="15.75">
      <c r="A24" s="12" t="s">
        <v>135</v>
      </c>
      <c r="B24" s="96">
        <v>4736</v>
      </c>
      <c r="C24" s="97"/>
      <c r="D24" s="12"/>
      <c r="E24" s="98"/>
    </row>
    <row r="25" spans="1:5" ht="15.75">
      <c r="A25" s="12" t="s">
        <v>136</v>
      </c>
      <c r="B25" s="96">
        <v>19583</v>
      </c>
      <c r="C25" s="97">
        <v>35117</v>
      </c>
      <c r="D25" s="12" t="s">
        <v>137</v>
      </c>
      <c r="E25" s="98">
        <v>6587</v>
      </c>
    </row>
    <row r="26" spans="1:5" ht="15.75">
      <c r="A26" s="12" t="s">
        <v>138</v>
      </c>
      <c r="B26" s="96">
        <v>2779</v>
      </c>
      <c r="C26" s="97"/>
      <c r="D26" s="12" t="s">
        <v>139</v>
      </c>
      <c r="E26" s="98">
        <v>533</v>
      </c>
    </row>
    <row r="27" spans="1:5" ht="15.75">
      <c r="A27" s="12"/>
      <c r="B27" s="104">
        <f>SUM(B24:B26)</f>
        <v>27098</v>
      </c>
      <c r="C27" s="97"/>
      <c r="D27" s="12"/>
      <c r="E27" s="103">
        <f>SUM(E25:E26)</f>
        <v>7120</v>
      </c>
    </row>
    <row r="28" spans="1:5" ht="15.75">
      <c r="A28" s="12"/>
      <c r="B28" s="96"/>
      <c r="C28" s="97"/>
      <c r="D28" s="12"/>
      <c r="E28" s="98"/>
    </row>
    <row r="29" spans="1:5" ht="15.75">
      <c r="A29" s="99" t="s">
        <v>140</v>
      </c>
      <c r="B29" s="101">
        <f>SUM(B22+B27)</f>
        <v>1173880</v>
      </c>
      <c r="C29" s="102"/>
      <c r="D29" s="99" t="s">
        <v>141</v>
      </c>
      <c r="E29" s="100">
        <f>E16+E22+E24+E25+E26</f>
        <v>1173880</v>
      </c>
    </row>
    <row r="30" spans="1:5" ht="16.5" thickBot="1">
      <c r="A30" s="105"/>
      <c r="B30" s="106"/>
      <c r="C30" s="107"/>
      <c r="D30" s="105"/>
      <c r="E30" s="108"/>
    </row>
    <row r="31" spans="1:5" ht="15.75">
      <c r="A31" s="46"/>
      <c r="B31" s="46"/>
      <c r="C31" s="46"/>
      <c r="D31" s="46"/>
      <c r="E31" s="46"/>
    </row>
  </sheetData>
  <mergeCells count="7">
    <mergeCell ref="A12:B12"/>
    <mergeCell ref="D12:E12"/>
    <mergeCell ref="A7:E7"/>
    <mergeCell ref="A1:E1"/>
    <mergeCell ref="A3:E3"/>
    <mergeCell ref="A5:E5"/>
    <mergeCell ref="D6:E6"/>
  </mergeCells>
  <phoneticPr fontId="2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Mérleg</vt:lpstr>
      <vt:lpstr>bevét</vt:lpstr>
      <vt:lpstr>Normatíva </vt:lpstr>
      <vt:lpstr>Bevételek</vt:lpstr>
      <vt:lpstr>Bér, dologi</vt:lpstr>
      <vt:lpstr>Segély</vt:lpstr>
      <vt:lpstr>Feljesztés</vt:lpstr>
      <vt:lpstr>Támogatások</vt:lpstr>
      <vt:lpstr>Vagyonmérleg</vt:lpstr>
      <vt:lpstr>Közv.támog.</vt:lpstr>
      <vt:lpstr>Pénzmaradvány</vt:lpstr>
    </vt:vector>
  </TitlesOfParts>
  <Company>Piliscsév Önkormányzat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SzZsuzsi</cp:lastModifiedBy>
  <cp:lastPrinted>2014-04-30T06:16:09Z</cp:lastPrinted>
  <dcterms:created xsi:type="dcterms:W3CDTF">2004-07-16T06:20:01Z</dcterms:created>
  <dcterms:modified xsi:type="dcterms:W3CDTF">2014-04-30T08:54:46Z</dcterms:modified>
</cp:coreProperties>
</file>