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!Testuleti_anyagok\Bakonyszentlaszlo\2020 nyilvános\7-2020-07-02\Mellékletek\"/>
    </mc:Choice>
  </mc:AlternateContent>
  <xr:revisionPtr revIDLastSave="0" documentId="8_{CB3A8EBB-EAC2-407F-A159-AFDCB7E97C86}" xr6:coauthVersionLast="45" xr6:coauthVersionMax="45" xr10:uidLastSave="{00000000-0000-0000-0000-000000000000}"/>
  <bookViews>
    <workbookView xWindow="1950" yWindow="1365" windowWidth="14610" windowHeight="14835" tabRatio="500" xr2:uid="{00000000-000D-0000-FFFF-FFFF00000000}"/>
  </bookViews>
  <sheets>
    <sheet name="Előirányzat felhaszn." sheetId="1" r:id="rId1"/>
    <sheet name="Munka2" sheetId="2" r:id="rId2"/>
  </sheets>
  <definedNames>
    <definedName name="__shared_1_0_0" localSheetId="0">#REF!/3</definedName>
    <definedName name="__shared_1_0_0" localSheetId="1">#REF!/3</definedName>
    <definedName name="__shared_1_0_13" localSheetId="0">#REF!/3</definedName>
    <definedName name="__shared_1_0_13" localSheetId="1">#REF!/3</definedName>
    <definedName name="__shared_1_0_14" localSheetId="0">#REF!/3</definedName>
    <definedName name="__shared_1_0_14" localSheetId="1">#REF!/3</definedName>
    <definedName name="__shared_1_0_15" localSheetId="0">#REF!/3</definedName>
    <definedName name="__shared_1_0_15" localSheetId="1">#REF!/3</definedName>
  </definedNames>
  <calcPr calcId="18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29" i="2" l="1"/>
  <c r="N29" i="2"/>
  <c r="M29" i="2"/>
  <c r="L29" i="2"/>
  <c r="L30" i="2" s="1"/>
  <c r="K29" i="2"/>
  <c r="J29" i="2"/>
  <c r="H29" i="2"/>
  <c r="H30" i="2" s="1"/>
  <c r="D29" i="2"/>
  <c r="D30" i="2" s="1"/>
  <c r="I26" i="2"/>
  <c r="I29" i="2" s="1"/>
  <c r="H26" i="2"/>
  <c r="G26" i="2"/>
  <c r="G29" i="2" s="1"/>
  <c r="F26" i="2"/>
  <c r="F29" i="2" s="1"/>
  <c r="E26" i="2"/>
  <c r="E29" i="2" s="1"/>
  <c r="D26" i="2"/>
  <c r="C26" i="2"/>
  <c r="C29" i="2" s="1"/>
  <c r="G17" i="2"/>
  <c r="O16" i="2"/>
  <c r="O30" i="2" s="1"/>
  <c r="N16" i="2"/>
  <c r="N17" i="2" s="1"/>
  <c r="M16" i="2"/>
  <c r="M17" i="2" s="1"/>
  <c r="L16" i="2"/>
  <c r="L17" i="2" s="1"/>
  <c r="K16" i="2"/>
  <c r="K30" i="2" s="1"/>
  <c r="J16" i="2"/>
  <c r="J17" i="2" s="1"/>
  <c r="I16" i="2"/>
  <c r="I17" i="2" s="1"/>
  <c r="H16" i="2"/>
  <c r="H17" i="2" s="1"/>
  <c r="G16" i="2"/>
  <c r="F16" i="2"/>
  <c r="F17" i="2" s="1"/>
  <c r="E16" i="2"/>
  <c r="E17" i="2" s="1"/>
  <c r="D16" i="2"/>
  <c r="D17" i="2" s="1"/>
  <c r="O29" i="1"/>
  <c r="N29" i="1"/>
  <c r="M29" i="1"/>
  <c r="L29" i="1"/>
  <c r="K29" i="1"/>
  <c r="J29" i="1"/>
  <c r="I29" i="1"/>
  <c r="H29" i="1"/>
  <c r="G29" i="1"/>
  <c r="F29" i="1"/>
  <c r="E29" i="1" s="1"/>
  <c r="D29" i="1"/>
  <c r="C29" i="1"/>
  <c r="O28" i="1"/>
  <c r="N28" i="1"/>
  <c r="M28" i="1"/>
  <c r="L28" i="1"/>
  <c r="K28" i="1"/>
  <c r="J28" i="1"/>
  <c r="I28" i="1"/>
  <c r="H28" i="1"/>
  <c r="G28" i="1"/>
  <c r="F28" i="1"/>
  <c r="E28" i="1" s="1"/>
  <c r="O26" i="1"/>
  <c r="N26" i="1"/>
  <c r="M26" i="1"/>
  <c r="L26" i="1"/>
  <c r="K26" i="1"/>
  <c r="J26" i="1"/>
  <c r="I26" i="1"/>
  <c r="H26" i="1"/>
  <c r="G26" i="1"/>
  <c r="F26" i="1"/>
  <c r="E26" i="1" s="1"/>
  <c r="O25" i="1"/>
  <c r="N25" i="1"/>
  <c r="M25" i="1"/>
  <c r="L25" i="1"/>
  <c r="K25" i="1"/>
  <c r="J25" i="1"/>
  <c r="I25" i="1"/>
  <c r="H25" i="1"/>
  <c r="G25" i="1"/>
  <c r="F25" i="1"/>
  <c r="E25" i="1" s="1"/>
  <c r="C25" i="1"/>
  <c r="O24" i="1"/>
  <c r="N24" i="1"/>
  <c r="M24" i="1"/>
  <c r="L24" i="1"/>
  <c r="K24" i="1"/>
  <c r="J24" i="1"/>
  <c r="I24" i="1"/>
  <c r="H24" i="1"/>
  <c r="G24" i="1"/>
  <c r="F24" i="1"/>
  <c r="E24" i="1" s="1"/>
  <c r="O23" i="1"/>
  <c r="O27" i="1" s="1"/>
  <c r="O30" i="1" s="1"/>
  <c r="N23" i="1"/>
  <c r="M23" i="1"/>
  <c r="L23" i="1"/>
  <c r="K23" i="1"/>
  <c r="K27" i="1" s="1"/>
  <c r="K30" i="1" s="1"/>
  <c r="J23" i="1"/>
  <c r="I23" i="1"/>
  <c r="H23" i="1"/>
  <c r="G23" i="1"/>
  <c r="G27" i="1" s="1"/>
  <c r="G30" i="1" s="1"/>
  <c r="F23" i="1"/>
  <c r="E23" i="1" s="1"/>
  <c r="C23" i="1"/>
  <c r="O22" i="1"/>
  <c r="N22" i="1"/>
  <c r="N27" i="1" s="1"/>
  <c r="N30" i="1" s="1"/>
  <c r="M22" i="1"/>
  <c r="M27" i="1" s="1"/>
  <c r="M30" i="1" s="1"/>
  <c r="L22" i="1"/>
  <c r="L27" i="1" s="1"/>
  <c r="K22" i="1"/>
  <c r="J22" i="1"/>
  <c r="J27" i="1" s="1"/>
  <c r="J30" i="1" s="1"/>
  <c r="I22" i="1"/>
  <c r="I27" i="1" s="1"/>
  <c r="I30" i="1" s="1"/>
  <c r="H22" i="1"/>
  <c r="H27" i="1" s="1"/>
  <c r="G22" i="1"/>
  <c r="F22" i="1"/>
  <c r="E22" i="1" s="1"/>
  <c r="F21" i="1"/>
  <c r="F20" i="1"/>
  <c r="F19" i="1"/>
  <c r="O16" i="1"/>
  <c r="N16" i="1"/>
  <c r="M16" i="1"/>
  <c r="L16" i="1"/>
  <c r="K16" i="1"/>
  <c r="J16" i="1"/>
  <c r="I16" i="1"/>
  <c r="H16" i="1"/>
  <c r="G16" i="1"/>
  <c r="F16" i="1"/>
  <c r="E16" i="1" s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O13" i="1"/>
  <c r="N13" i="1"/>
  <c r="M13" i="1"/>
  <c r="L13" i="1"/>
  <c r="I13" i="1"/>
  <c r="H13" i="1"/>
  <c r="G13" i="1"/>
  <c r="F13" i="1"/>
  <c r="D13" i="1" s="1"/>
  <c r="C13" i="1"/>
  <c r="O12" i="1"/>
  <c r="N12" i="1"/>
  <c r="M12" i="1"/>
  <c r="L12" i="1"/>
  <c r="K12" i="1"/>
  <c r="J12" i="1"/>
  <c r="I12" i="1"/>
  <c r="H12" i="1"/>
  <c r="G12" i="1"/>
  <c r="F12" i="1"/>
  <c r="C12" i="1" s="1"/>
  <c r="D12" i="1"/>
  <c r="O11" i="1"/>
  <c r="N11" i="1"/>
  <c r="M11" i="1"/>
  <c r="L11" i="1"/>
  <c r="K11" i="1"/>
  <c r="J11" i="1"/>
  <c r="I11" i="1"/>
  <c r="H11" i="1"/>
  <c r="G11" i="1"/>
  <c r="F11" i="1"/>
  <c r="E11" i="1" s="1"/>
  <c r="C11" i="1"/>
  <c r="O10" i="1"/>
  <c r="N10" i="1"/>
  <c r="M10" i="1"/>
  <c r="L10" i="1"/>
  <c r="K10" i="1"/>
  <c r="J10" i="1"/>
  <c r="I10" i="1"/>
  <c r="H10" i="1"/>
  <c r="F10" i="1"/>
  <c r="D10" i="1" s="1"/>
  <c r="O9" i="1"/>
  <c r="N9" i="1"/>
  <c r="M9" i="1"/>
  <c r="L9" i="1"/>
  <c r="K9" i="1"/>
  <c r="J9" i="1"/>
  <c r="I9" i="1"/>
  <c r="H9" i="1"/>
  <c r="G9" i="1"/>
  <c r="F9" i="1"/>
  <c r="E9" i="1" s="1"/>
  <c r="D9" i="1"/>
  <c r="P9" i="1" s="1"/>
  <c r="C9" i="1"/>
  <c r="O8" i="1"/>
  <c r="N8" i="1"/>
  <c r="M8" i="1"/>
  <c r="L8" i="1"/>
  <c r="K8" i="1"/>
  <c r="J8" i="1"/>
  <c r="I8" i="1"/>
  <c r="H8" i="1"/>
  <c r="G8" i="1"/>
  <c r="F8" i="1"/>
  <c r="E8" i="1" s="1"/>
  <c r="O7" i="1"/>
  <c r="N7" i="1"/>
  <c r="M7" i="1"/>
  <c r="L7" i="1"/>
  <c r="K7" i="1"/>
  <c r="J7" i="1"/>
  <c r="I7" i="1"/>
  <c r="H7" i="1"/>
  <c r="G7" i="1"/>
  <c r="F7" i="1"/>
  <c r="E7" i="1" s="1"/>
  <c r="D7" i="1"/>
  <c r="C7" i="1"/>
  <c r="O6" i="1"/>
  <c r="O14" i="1" s="1"/>
  <c r="O17" i="1" s="1"/>
  <c r="O31" i="1" s="1"/>
  <c r="N6" i="1"/>
  <c r="K6" i="1"/>
  <c r="J6" i="1"/>
  <c r="I6" i="1"/>
  <c r="I14" i="1" s="1"/>
  <c r="I17" i="1" s="1"/>
  <c r="I31" i="1" s="1"/>
  <c r="H6" i="1"/>
  <c r="G6" i="1"/>
  <c r="F6" i="1"/>
  <c r="E6" i="1" s="1"/>
  <c r="D6" i="1"/>
  <c r="C6" i="1"/>
  <c r="E27" i="1" l="1"/>
  <c r="E30" i="1" s="1"/>
  <c r="E14" i="1"/>
  <c r="L14" i="1"/>
  <c r="L17" i="1" s="1"/>
  <c r="J14" i="1"/>
  <c r="J17" i="1" s="1"/>
  <c r="J31" i="1" s="1"/>
  <c r="E12" i="1"/>
  <c r="C22" i="1"/>
  <c r="C24" i="1"/>
  <c r="P24" i="1" s="1"/>
  <c r="C26" i="1"/>
  <c r="P26" i="1" s="1"/>
  <c r="P29" i="1"/>
  <c r="K14" i="1"/>
  <c r="K17" i="1" s="1"/>
  <c r="M14" i="1"/>
  <c r="M17" i="1" s="1"/>
  <c r="M31" i="1" s="1"/>
  <c r="P15" i="1"/>
  <c r="F27" i="1"/>
  <c r="F30" i="1" s="1"/>
  <c r="D22" i="1"/>
  <c r="H30" i="1"/>
  <c r="L30" i="1"/>
  <c r="D24" i="1"/>
  <c r="D26" i="1"/>
  <c r="G14" i="1"/>
  <c r="G17" i="1" s="1"/>
  <c r="G31" i="1" s="1"/>
  <c r="P7" i="1"/>
  <c r="H14" i="1"/>
  <c r="H17" i="1" s="1"/>
  <c r="N14" i="1"/>
  <c r="N17" i="1" s="1"/>
  <c r="C16" i="1"/>
  <c r="E17" i="1"/>
  <c r="E31" i="1" s="1"/>
  <c r="K31" i="1"/>
  <c r="P6" i="1"/>
  <c r="N31" i="1"/>
  <c r="G30" i="2"/>
  <c r="K17" i="2"/>
  <c r="C8" i="1"/>
  <c r="C14" i="1" s="1"/>
  <c r="C17" i="1" s="1"/>
  <c r="C10" i="1"/>
  <c r="D11" i="1"/>
  <c r="P11" i="1" s="1"/>
  <c r="D16" i="1"/>
  <c r="P16" i="1" s="1"/>
  <c r="D23" i="1"/>
  <c r="D27" i="1" s="1"/>
  <c r="D30" i="1" s="1"/>
  <c r="D25" i="1"/>
  <c r="P25" i="1" s="1"/>
  <c r="C28" i="1"/>
  <c r="E30" i="2"/>
  <c r="I30" i="2"/>
  <c r="M30" i="2"/>
  <c r="F14" i="1"/>
  <c r="F17" i="1" s="1"/>
  <c r="F31" i="1" s="1"/>
  <c r="D8" i="1"/>
  <c r="D14" i="1" s="1"/>
  <c r="D17" i="1" s="1"/>
  <c r="D28" i="1"/>
  <c r="F30" i="2"/>
  <c r="J30" i="2"/>
  <c r="N30" i="2"/>
  <c r="D31" i="1" l="1"/>
  <c r="P22" i="1"/>
  <c r="P23" i="1"/>
  <c r="L31" i="1"/>
  <c r="P28" i="1"/>
  <c r="C27" i="1"/>
  <c r="C30" i="1" s="1"/>
  <c r="C31" i="1" s="1"/>
  <c r="H31" i="1"/>
  <c r="P8" i="1"/>
  <c r="P30" i="1" l="1"/>
  <c r="P31" i="1" s="1"/>
</calcChain>
</file>

<file path=xl/sharedStrings.xml><?xml version="1.0" encoding="utf-8"?>
<sst xmlns="http://schemas.openxmlformats.org/spreadsheetml/2006/main" count="106" uniqueCount="64">
  <si>
    <t>Előirányzat-felhasználás Közös Hivatal
2019.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</si>
  <si>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</si>
  <si>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</si>
  <si>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</si>
  <si>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</si>
  <si>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</si>
  <si>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</si>
  <si>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</si>
  <si>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</si>
  <si>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</si>
  <si>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</si>
  <si>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</si>
  <si>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</si>
  <si>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</si>
  <si>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</si>
  <si>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</si>
  <si>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</si>
  <si>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</si>
  <si>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</si>
  <si>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</si>
  <si>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</si>
  <si>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</si>
  <si>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</si>
  <si>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</si>
  <si>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Műk.célú átvett pénzeszközök</t>
  </si>
  <si>
    <t>Felh.célú átvett pénzeszközök</t>
  </si>
  <si>
    <t>Költségvetési bevételek</t>
  </si>
  <si>
    <t>Előző évi költségvetési maradvány</t>
  </si>
  <si>
    <t>Államháztartáson belüli megelőlegezés</t>
  </si>
  <si>
    <t>Bevételek összesen:</t>
  </si>
  <si>
    <t>Kiadások</t>
  </si>
  <si>
    <t>Személyi juttatások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</si>
  <si>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</si>
  <si>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</si>
  <si>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</si>
  <si>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</si>
  <si>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</si>
  <si>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</si>
  <si>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</si>
  <si>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</si>
  <si>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Áht.-nbelüli megelőleg. Visszafiz.</t>
  </si>
  <si>
    <t>Belföldi finanszírozás kiadásai</t>
  </si>
  <si>
    <t>Kiadások összesen:</t>
  </si>
  <si>
    <t>Egyenleg</t>
  </si>
  <si>
    <t>Előirányzat-felhasználás
2017. évre</t>
  </si>
  <si>
    <t>eredeti előirányzat</t>
  </si>
  <si>
    <t>1.</t>
  </si>
  <si>
    <t>Forg. célú értékpapír beváltás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</si>
  <si>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</si>
  <si>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</si>
  <si>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</si>
  <si>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</si>
  <si>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</si>
  <si>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</si>
  <si>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</si>
  <si>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</si>
  <si>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</si>
  <si>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</si>
  <si>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</si>
  <si>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</si>
  <si>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</si>
  <si>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</si>
  <si>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</si>
  <si>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10. melléklet a 7/2020. (VII. 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</si>
</sst>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rgb="FF000000"/>
      <name val="SimSun"/>
      <family val="2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4">
    <xf numFmtId="0" fontId="0" fillId="0" borderId="0" xfId="0"/>
    <xf numFmtId="0" fontId="3" fillId="0" borderId="13" xfId="1" applyFont="1" applyBorder="1" applyAlignment="1" applyProtection="1">
      <alignment horizontal="left" vertical="center"/>
    </xf>
    <xf numFmtId="0" fontId="3" fillId="0" borderId="5" xfId="1" applyFont="1" applyBorder="1" applyAlignment="1" applyProtection="1">
      <alignment horizontal="left" vertical="center" indent="3"/>
    </xf>
    <xf numFmtId="0" fontId="2" fillId="0" borderId="0" xfId="1" applyFont="1" applyBorder="1" applyAlignment="1" applyProtection="1">
      <alignment horizontal="center" wrapText="1"/>
    </xf>
    <xf numFmtId="0" fontId="1" fillId="0" borderId="0" xfId="1" applyFont="1" applyProtection="1"/>
    <xf numFmtId="0" fontId="1" fillId="0" borderId="0" xfId="1" applyFont="1" applyProtection="1">
      <protection locked="0"/>
    </xf>
    <xf numFmtId="0" fontId="3" fillId="0" borderId="0" xfId="2" applyFont="1" applyAlignment="1">
      <alignment horizontal="right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left" vertical="center" indent="3"/>
    </xf>
    <xf numFmtId="0" fontId="1" fillId="0" borderId="0" xfId="1" applyFont="1" applyAlignment="1" applyProtection="1">
      <alignment vertical="center"/>
    </xf>
    <xf numFmtId="0" fontId="1" fillId="0" borderId="6" xfId="1" applyFont="1" applyBorder="1" applyAlignment="1" applyProtection="1">
      <alignment horizontal="left" vertical="center" indent="3"/>
    </xf>
    <xf numFmtId="0" fontId="1" fillId="0" borderId="7" xfId="1" applyFont="1" applyBorder="1" applyAlignment="1" applyProtection="1">
      <alignment horizontal="left" vertical="center"/>
    </xf>
    <xf numFmtId="164" fontId="1" fillId="0" borderId="8" xfId="1" applyNumberFormat="1" applyFont="1" applyBorder="1" applyAlignment="1" applyProtection="1">
      <alignment vertical="center"/>
      <protection locked="0"/>
    </xf>
    <xf numFmtId="164" fontId="1" fillId="0" borderId="9" xfId="1" applyNumberFormat="1" applyFont="1" applyBorder="1" applyAlignment="1" applyProtection="1">
      <alignment vertical="center"/>
    </xf>
    <xf numFmtId="0" fontId="1" fillId="0" borderId="0" xfId="1" applyFont="1" applyAlignment="1" applyProtection="1">
      <alignment vertical="center"/>
      <protection locked="0"/>
    </xf>
    <xf numFmtId="0" fontId="1" fillId="0" borderId="10" xfId="1" applyFont="1" applyBorder="1" applyAlignment="1" applyProtection="1">
      <alignment horizontal="left" vertical="center"/>
    </xf>
    <xf numFmtId="164" fontId="1" fillId="0" borderId="10" xfId="1" applyNumberFormat="1" applyFont="1" applyBorder="1" applyAlignment="1" applyProtection="1">
      <alignment vertical="center"/>
      <protection locked="0"/>
    </xf>
    <xf numFmtId="0" fontId="1" fillId="0" borderId="8" xfId="1" applyFont="1" applyBorder="1" applyAlignment="1" applyProtection="1">
      <alignment horizontal="left" vertical="center" wrapText="1"/>
    </xf>
    <xf numFmtId="0" fontId="1" fillId="0" borderId="10" xfId="1" applyFont="1" applyBorder="1" applyAlignment="1" applyProtection="1">
      <alignment horizontal="left" vertical="center" wrapText="1"/>
    </xf>
    <xf numFmtId="0" fontId="3" fillId="0" borderId="10" xfId="1" applyFont="1" applyBorder="1" applyAlignment="1" applyProtection="1">
      <alignment horizontal="left" vertical="center"/>
    </xf>
    <xf numFmtId="164" fontId="3" fillId="0" borderId="10" xfId="1" applyNumberFormat="1" applyFont="1" applyBorder="1" applyAlignment="1" applyProtection="1">
      <alignment vertical="center"/>
      <protection locked="0"/>
    </xf>
    <xf numFmtId="164" fontId="3" fillId="0" borderId="11" xfId="1" applyNumberFormat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left" vertical="center" indent="3"/>
    </xf>
    <xf numFmtId="164" fontId="2" fillId="0" borderId="3" xfId="1" applyNumberFormat="1" applyFont="1" applyBorder="1" applyAlignment="1" applyProtection="1">
      <alignment vertical="center"/>
    </xf>
    <xf numFmtId="164" fontId="2" fillId="0" borderId="12" xfId="1" applyNumberFormat="1" applyFont="1" applyBorder="1" applyAlignment="1" applyProtection="1">
      <alignment vertical="center"/>
    </xf>
    <xf numFmtId="0" fontId="1" fillId="0" borderId="8" xfId="1" applyFont="1" applyBorder="1" applyAlignment="1" applyProtection="1">
      <alignment horizontal="left" vertical="center"/>
    </xf>
    <xf numFmtId="164" fontId="1" fillId="0" borderId="11" xfId="1" applyNumberFormat="1" applyFont="1" applyBorder="1" applyAlignment="1" applyProtection="1">
      <alignment vertical="center"/>
    </xf>
    <xf numFmtId="0" fontId="2" fillId="0" borderId="14" xfId="1" applyFont="1" applyBorder="1" applyAlignment="1" applyProtection="1">
      <alignment horizontal="left" vertical="center" indent="3"/>
    </xf>
    <xf numFmtId="164" fontId="2" fillId="0" borderId="14" xfId="1" applyNumberFormat="1" applyFont="1" applyBorder="1" applyAlignment="1" applyProtection="1">
      <alignment vertical="center"/>
    </xf>
    <xf numFmtId="164" fontId="2" fillId="0" borderId="5" xfId="1" applyNumberFormat="1" applyFont="1" applyBorder="1" applyAlignment="1" applyProtection="1">
      <alignment vertical="center"/>
    </xf>
    <xf numFmtId="0" fontId="2" fillId="0" borderId="14" xfId="1" applyFont="1" applyBorder="1" applyAlignment="1" applyProtection="1">
      <alignment horizontal="left" indent="3"/>
    </xf>
    <xf numFmtId="164" fontId="2" fillId="0" borderId="14" xfId="1" applyNumberFormat="1" applyFont="1" applyBorder="1" applyProtection="1"/>
    <xf numFmtId="0" fontId="1" fillId="0" borderId="15" xfId="2" applyFont="1" applyBorder="1"/>
    <xf numFmtId="0" fontId="1" fillId="0" borderId="16" xfId="1" applyFont="1" applyBorder="1" applyAlignment="1" applyProtection="1">
      <alignment horizontal="left" vertical="center" indent="3"/>
    </xf>
    <xf numFmtId="0" fontId="2" fillId="0" borderId="6" xfId="1" applyFont="1" applyBorder="1" applyAlignment="1" applyProtection="1">
      <alignment horizontal="left" vertical="center" indent="3"/>
    </xf>
    <xf numFmtId="0" fontId="2" fillId="0" borderId="10" xfId="1" applyFont="1" applyBorder="1" applyAlignment="1" applyProtection="1">
      <alignment horizontal="left" vertical="center"/>
    </xf>
    <xf numFmtId="164" fontId="2" fillId="0" borderId="10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left" vertical="center" indent="3"/>
    </xf>
    <xf numFmtId="0" fontId="1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</cellXfs>
  <cellStyles count="3">
    <cellStyle name="Excel Built-in Normál_2013 évi táblázat" xfId="2" xr:uid="{00000000-0005-0000-0000-000007000000}"/>
    <cellStyle name="Excel Built-in Normál_SEGEDLETEK" xfId="1" xr:uid="{00000000-0005-0000-0000-000006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1"/>
  <sheetViews>
    <sheetView tabSelected="1" zoomScaleNormal="100" workbookViewId="0">
      <selection sqref="A1:B1"/>
    </sheetView>
  </sheetViews>
  <sheetFormatPr defaultColWidth="8.125" defaultRowHeight="15.75" x14ac:dyDescent="0.25"/>
  <cols>
    <col min="1" max="1" width="11.875" style="4" bestFit="1" customWidth="1"/>
    <col min="2" max="2" width="59.125" style="5" customWidth="1"/>
    <col min="3" max="5" width="12.125" style="5" customWidth="1"/>
    <col min="6" max="6" width="11.625" style="5" hidden="1" customWidth="1"/>
    <col min="7" max="7" width="12.75" style="5" customWidth="1"/>
    <col min="8" max="8" width="12.625" style="5" customWidth="1"/>
    <col min="9" max="9" width="14" style="5" customWidth="1"/>
    <col min="10" max="10" width="12.125" style="5" customWidth="1"/>
    <col min="11" max="11" width="12.75" style="5" customWidth="1"/>
    <col min="12" max="12" width="18.25" style="5" customWidth="1"/>
    <col min="13" max="13" width="16.75" style="5" customWidth="1"/>
    <col min="14" max="14" width="16.25" style="5" customWidth="1"/>
    <col min="15" max="15" width="13.25" style="5" customWidth="1"/>
    <col min="16" max="16" width="14" style="4" customWidth="1"/>
    <col min="17" max="17" width="13.25" style="5" customWidth="1"/>
    <col min="18" max="256" width="8.125" style="5"/>
    <col min="257" max="257" width="5.875" style="5" customWidth="1"/>
    <col min="258" max="258" width="32.75" style="5" customWidth="1"/>
    <col min="259" max="261" width="10.75" style="5" customWidth="1"/>
    <col min="262" max="270" width="12.125" style="5" customWidth="1"/>
    <col min="271" max="272" width="13.375" style="5" customWidth="1"/>
    <col min="273" max="512" width="8.125" style="5"/>
    <col min="513" max="513" width="5.875" style="5" customWidth="1"/>
    <col min="514" max="514" width="32.75" style="5" customWidth="1"/>
    <col min="515" max="517" width="10.75" style="5" customWidth="1"/>
    <col min="518" max="526" width="12.125" style="5" customWidth="1"/>
    <col min="527" max="528" width="13.375" style="5" customWidth="1"/>
    <col min="529" max="768" width="8.125" style="5"/>
    <col min="769" max="769" width="5.875" style="5" customWidth="1"/>
    <col min="770" max="770" width="32.75" style="5" customWidth="1"/>
    <col min="771" max="773" width="10.75" style="5" customWidth="1"/>
    <col min="774" max="782" width="12.125" style="5" customWidth="1"/>
    <col min="783" max="784" width="13.375" style="5" customWidth="1"/>
    <col min="785" max="1024" width="8.125" style="5"/>
  </cols>
  <sheetData>
    <row r="1" spans="1:16" x14ac:dyDescent="0.25">
      <c r="A1" s="43" t="s">
        <v>63</v>
      </c>
      <c r="B1" s="42"/>
    </row>
    <row r="2" spans="1:16" ht="31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3.5" customHeight="1" x14ac:dyDescent="0.25">
      <c r="P3" s="6" t="s">
        <v>1</v>
      </c>
    </row>
    <row r="4" spans="1:16" s="4" customFormat="1" ht="31.5" x14ac:dyDescent="0.2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9" t="s">
        <v>16</v>
      </c>
    </row>
    <row r="5" spans="1:16" s="11" customFormat="1" ht="15" customHeight="1" x14ac:dyDescent="0.15">
      <c r="A5" s="10">
        <v>1</v>
      </c>
      <c r="B5" s="2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6" customFormat="1" ht="14.1" customHeight="1" x14ac:dyDescent="0.15">
      <c r="A6" s="12">
        <v>2</v>
      </c>
      <c r="B6" s="13" t="s">
        <v>18</v>
      </c>
      <c r="C6" s="14">
        <f t="shared" ref="C6:E9" si="0">$F6/3</f>
        <v>0</v>
      </c>
      <c r="D6" s="14">
        <f t="shared" si="0"/>
        <v>0</v>
      </c>
      <c r="E6" s="14">
        <f t="shared" si="0"/>
        <v>0</v>
      </c>
      <c r="F6" s="14">
        <f>Munka2!F5-Munka2!E5</f>
        <v>0</v>
      </c>
      <c r="G6" s="14">
        <f>Munka2!G5-Munka2!F5</f>
        <v>0</v>
      </c>
      <c r="H6" s="14">
        <f>Munka2!H5-Munka2!G5</f>
        <v>0</v>
      </c>
      <c r="I6" s="14">
        <f>Munka2!I5-Munka2!H5</f>
        <v>0</v>
      </c>
      <c r="J6" s="14">
        <f>Munka2!J5-Munka2!I5</f>
        <v>0</v>
      </c>
      <c r="K6" s="14">
        <f>Munka2!K5-Munka2!J5</f>
        <v>0</v>
      </c>
      <c r="L6" s="14"/>
      <c r="M6" s="14"/>
      <c r="N6" s="14">
        <f>Munka2!N5-Munka2!M5</f>
        <v>0</v>
      </c>
      <c r="O6" s="14">
        <f>Munka2!O5-Munka2!N5</f>
        <v>0</v>
      </c>
      <c r="P6" s="15">
        <f>SUM(C6:O6)</f>
        <v>0</v>
      </c>
    </row>
    <row r="7" spans="1:16" s="16" customFormat="1" ht="21" customHeight="1" x14ac:dyDescent="0.15">
      <c r="A7" s="12">
        <v>3</v>
      </c>
      <c r="B7" s="17" t="s">
        <v>19</v>
      </c>
      <c r="C7" s="18">
        <f t="shared" si="0"/>
        <v>0</v>
      </c>
      <c r="D7" s="18">
        <f t="shared" si="0"/>
        <v>0</v>
      </c>
      <c r="E7" s="18">
        <f t="shared" si="0"/>
        <v>0</v>
      </c>
      <c r="F7" s="18">
        <f>Munka2!F6-Munka2!E6</f>
        <v>0</v>
      </c>
      <c r="G7" s="18">
        <f>Munka2!G6-Munka2!F6</f>
        <v>0</v>
      </c>
      <c r="H7" s="18">
        <f>Munka2!H6-Munka2!G6</f>
        <v>1803440</v>
      </c>
      <c r="I7" s="18">
        <f>Munka2!I6-Munka2!H6</f>
        <v>0</v>
      </c>
      <c r="J7" s="18">
        <f>Munka2!J6-Munka2!I6</f>
        <v>10864</v>
      </c>
      <c r="K7" s="18">
        <f>Munka2!K6-Munka2!J6</f>
        <v>0</v>
      </c>
      <c r="L7" s="18">
        <f>Munka2!L6-Munka2!K6</f>
        <v>233014</v>
      </c>
      <c r="M7" s="18">
        <f>Munka2!M6-Munka2!L6</f>
        <v>2537601</v>
      </c>
      <c r="N7" s="18">
        <f>Munka2!N6-Munka2!M6</f>
        <v>0</v>
      </c>
      <c r="O7" s="18">
        <f>Munka2!O6-Munka2!N6</f>
        <v>48629</v>
      </c>
      <c r="P7" s="15">
        <f>SUM(C7:O7)</f>
        <v>4633548</v>
      </c>
    </row>
    <row r="8" spans="1:16" s="16" customFormat="1" ht="27" customHeight="1" x14ac:dyDescent="0.15">
      <c r="A8" s="12">
        <v>4</v>
      </c>
      <c r="B8" s="19" t="s">
        <v>20</v>
      </c>
      <c r="C8" s="18">
        <f t="shared" si="0"/>
        <v>0</v>
      </c>
      <c r="D8" s="18">
        <f t="shared" si="0"/>
        <v>0</v>
      </c>
      <c r="E8" s="18">
        <f t="shared" si="0"/>
        <v>0</v>
      </c>
      <c r="F8" s="18">
        <f>Munka2!F7-Munka2!E7</f>
        <v>0</v>
      </c>
      <c r="G8" s="18">
        <f>Munka2!G7-Munka2!F7</f>
        <v>0</v>
      </c>
      <c r="H8" s="18">
        <f>Munka2!H7-Munka2!G7</f>
        <v>0</v>
      </c>
      <c r="I8" s="18">
        <f>Munka2!I7-Munka2!H7</f>
        <v>0</v>
      </c>
      <c r="J8" s="18">
        <f>Munka2!J7-Munka2!I7</f>
        <v>0</v>
      </c>
      <c r="K8" s="18">
        <f>Munka2!K7-Munka2!J7</f>
        <v>0</v>
      </c>
      <c r="L8" s="18">
        <f>Munka2!L7-Munka2!K7</f>
        <v>0</v>
      </c>
      <c r="M8" s="18">
        <f>Munka2!M7-Munka2!L7</f>
        <v>0</v>
      </c>
      <c r="N8" s="18">
        <f>Munka2!N7-Munka2!M7</f>
        <v>0</v>
      </c>
      <c r="O8" s="18">
        <f>Munka2!O7-Munka2!N7</f>
        <v>0</v>
      </c>
      <c r="P8" s="15">
        <f>SUM(C8:O8)</f>
        <v>0</v>
      </c>
    </row>
    <row r="9" spans="1:16" s="16" customFormat="1" ht="14.1" customHeight="1" x14ac:dyDescent="0.15">
      <c r="A9" s="12">
        <v>5</v>
      </c>
      <c r="B9" s="17" t="s">
        <v>21</v>
      </c>
      <c r="C9" s="18">
        <f t="shared" si="0"/>
        <v>0</v>
      </c>
      <c r="D9" s="18">
        <f t="shared" si="0"/>
        <v>0</v>
      </c>
      <c r="E9" s="18">
        <f t="shared" si="0"/>
        <v>0</v>
      </c>
      <c r="F9" s="18">
        <f>Munka2!F8-Munka2!E8</f>
        <v>0</v>
      </c>
      <c r="G9" s="18">
        <f>Munka2!G8-Munka2!F8</f>
        <v>0</v>
      </c>
      <c r="H9" s="18">
        <f>Munka2!H8-Munka2!G8</f>
        <v>0</v>
      </c>
      <c r="I9" s="18">
        <f>Munka2!I8-Munka2!H8</f>
        <v>0</v>
      </c>
      <c r="J9" s="18">
        <f>Munka2!J8-Munka2!I8</f>
        <v>0</v>
      </c>
      <c r="K9" s="18">
        <f>Munka2!K8-Munka2!J8</f>
        <v>0</v>
      </c>
      <c r="L9" s="18">
        <f>Munka2!L8-Munka2!K8</f>
        <v>0</v>
      </c>
      <c r="M9" s="18">
        <f>Munka2!M8-Munka2!L8</f>
        <v>0</v>
      </c>
      <c r="N9" s="18">
        <f>Munka2!N8-Munka2!M8</f>
        <v>0</v>
      </c>
      <c r="O9" s="18">
        <f>Munka2!O8-Munka2!N8</f>
        <v>0</v>
      </c>
      <c r="P9" s="15">
        <f>SUM(C9:O9)</f>
        <v>0</v>
      </c>
    </row>
    <row r="10" spans="1:16" s="16" customFormat="1" ht="14.1" customHeight="1" x14ac:dyDescent="0.15">
      <c r="A10" s="12">
        <v>6</v>
      </c>
      <c r="B10" s="17" t="s">
        <v>22</v>
      </c>
      <c r="C10" s="18">
        <f t="shared" ref="C10:D13" si="1">$F10/3</f>
        <v>264702.33333333331</v>
      </c>
      <c r="D10" s="18">
        <f t="shared" si="1"/>
        <v>264702.33333333331</v>
      </c>
      <c r="E10" s="18">
        <v>264703</v>
      </c>
      <c r="F10" s="18">
        <f>Munka2!F9-Munka2!E9</f>
        <v>794107</v>
      </c>
      <c r="G10" s="18">
        <v>627</v>
      </c>
      <c r="H10" s="18">
        <f>Munka2!H9-Munka2!G9</f>
        <v>7</v>
      </c>
      <c r="I10" s="18">
        <f>Munka2!I9-Munka2!H9</f>
        <v>332944</v>
      </c>
      <c r="J10" s="18">
        <f>Munka2!J9-Munka2!I9</f>
        <v>-331995</v>
      </c>
      <c r="K10" s="18">
        <f>Munka2!K9-Munka2!J9</f>
        <v>767</v>
      </c>
      <c r="L10" s="18">
        <f>Munka2!L9-Munka2!K9</f>
        <v>0</v>
      </c>
      <c r="M10" s="18">
        <f>Munka2!M9-Munka2!L9</f>
        <v>2</v>
      </c>
      <c r="N10" s="18">
        <f>Munka2!N9-Munka2!M9</f>
        <v>1003</v>
      </c>
      <c r="O10" s="18">
        <f>Munka2!O9-Munka2!N9</f>
        <v>14606</v>
      </c>
      <c r="P10" s="15">
        <v>812068</v>
      </c>
    </row>
    <row r="11" spans="1:16" s="16" customFormat="1" ht="14.1" customHeight="1" x14ac:dyDescent="0.15">
      <c r="A11" s="12">
        <v>7</v>
      </c>
      <c r="B11" s="17" t="s">
        <v>23</v>
      </c>
      <c r="C11" s="18">
        <f t="shared" si="1"/>
        <v>0</v>
      </c>
      <c r="D11" s="18">
        <f t="shared" si="1"/>
        <v>0</v>
      </c>
      <c r="E11" s="18">
        <f>$F11/3</f>
        <v>0</v>
      </c>
      <c r="F11" s="18">
        <f>Munka2!F10-Munka2!E10</f>
        <v>0</v>
      </c>
      <c r="G11" s="18">
        <f>Munka2!G10-Munka2!F10</f>
        <v>0</v>
      </c>
      <c r="H11" s="18">
        <f>Munka2!H10-Munka2!G10</f>
        <v>0</v>
      </c>
      <c r="I11" s="18">
        <f>Munka2!I10-Munka2!H10</f>
        <v>0</v>
      </c>
      <c r="J11" s="18">
        <f>Munka2!J10-Munka2!I10</f>
        <v>0</v>
      </c>
      <c r="K11" s="18">
        <f>Munka2!K10-Munka2!J10</f>
        <v>0</v>
      </c>
      <c r="L11" s="18">
        <f>Munka2!L10-Munka2!K10</f>
        <v>0</v>
      </c>
      <c r="M11" s="18">
        <f>Munka2!M10-Munka2!L10</f>
        <v>0</v>
      </c>
      <c r="N11" s="18">
        <f>Munka2!N10-Munka2!M10</f>
        <v>0</v>
      </c>
      <c r="O11" s="18">
        <f>Munka2!O10-Munka2!N10</f>
        <v>1709</v>
      </c>
      <c r="P11" s="15">
        <f>SUM(C11:O11)</f>
        <v>1709</v>
      </c>
    </row>
    <row r="12" spans="1:16" s="16" customFormat="1" ht="14.1" customHeight="1" x14ac:dyDescent="0.15">
      <c r="A12" s="12">
        <v>8</v>
      </c>
      <c r="B12" s="20" t="s">
        <v>24</v>
      </c>
      <c r="C12" s="18">
        <f t="shared" si="1"/>
        <v>0</v>
      </c>
      <c r="D12" s="18">
        <f t="shared" si="1"/>
        <v>0</v>
      </c>
      <c r="E12" s="18">
        <f>$F12/3</f>
        <v>0</v>
      </c>
      <c r="F12" s="18">
        <f>Munka2!F11-Munka2!E11</f>
        <v>0</v>
      </c>
      <c r="G12" s="18">
        <f>Munka2!G11-Munka2!F11</f>
        <v>0</v>
      </c>
      <c r="H12" s="18">
        <f>Munka2!H11-Munka2!G11</f>
        <v>0</v>
      </c>
      <c r="I12" s="18">
        <f>Munka2!I11-Munka2!H11</f>
        <v>0</v>
      </c>
      <c r="J12" s="18">
        <f>Munka2!J11-Munka2!I11</f>
        <v>0</v>
      </c>
      <c r="K12" s="18">
        <f>Munka2!K11-Munka2!J11</f>
        <v>0</v>
      </c>
      <c r="L12" s="18">
        <f>Munka2!L11-Munka2!K11</f>
        <v>0</v>
      </c>
      <c r="M12" s="18">
        <f>Munka2!M11-Munka2!L11</f>
        <v>0</v>
      </c>
      <c r="N12" s="18">
        <f>Munka2!N11-Munka2!M11</f>
        <v>0</v>
      </c>
      <c r="O12" s="18">
        <f>Munka2!O11-Munka2!N11</f>
        <v>0</v>
      </c>
      <c r="P12" s="15"/>
    </row>
    <row r="13" spans="1:16" s="16" customFormat="1" ht="14.1" customHeight="1" x14ac:dyDescent="0.15">
      <c r="A13" s="12">
        <v>9</v>
      </c>
      <c r="B13" s="20" t="s">
        <v>25</v>
      </c>
      <c r="C13" s="18">
        <f t="shared" si="1"/>
        <v>3333353.3333333335</v>
      </c>
      <c r="D13" s="18">
        <f t="shared" si="1"/>
        <v>3333353.3333333335</v>
      </c>
      <c r="E13" s="18">
        <v>3333354</v>
      </c>
      <c r="F13" s="18">
        <f>Munka2!F12-Munka2!E12</f>
        <v>10000060</v>
      </c>
      <c r="G13" s="18">
        <f>Munka2!G12-Munka2!F12</f>
        <v>2853000</v>
      </c>
      <c r="H13" s="18">
        <f>Munka2!H12-Munka2!G12</f>
        <v>3750563</v>
      </c>
      <c r="I13" s="18">
        <f>Munka2!I12-Munka2!H12</f>
        <v>4891915</v>
      </c>
      <c r="J13" s="18">
        <v>3350350</v>
      </c>
      <c r="K13" s="18">
        <v>2501565</v>
      </c>
      <c r="L13" s="18">
        <f>Munka2!L12-Munka2!K12</f>
        <v>3046565</v>
      </c>
      <c r="M13" s="18">
        <f>Munka2!M12-Munka2!L12</f>
        <v>1813350</v>
      </c>
      <c r="N13" s="18">
        <f>Munka2!N12-Munka2!M12</f>
        <v>3873565</v>
      </c>
      <c r="O13" s="18">
        <f>Munka2!O12-Munka2!N12</f>
        <v>5679350</v>
      </c>
      <c r="P13" s="15">
        <v>41760283</v>
      </c>
    </row>
    <row r="14" spans="1:16" s="24" customFormat="1" ht="14.1" customHeight="1" x14ac:dyDescent="0.15">
      <c r="A14" s="12">
        <v>22</v>
      </c>
      <c r="B14" s="21" t="s">
        <v>26</v>
      </c>
      <c r="C14" s="22">
        <f t="shared" ref="C14:O14" si="2">SUM(C6:C13)</f>
        <v>3598055.666666667</v>
      </c>
      <c r="D14" s="22">
        <f t="shared" si="2"/>
        <v>3598055.666666667</v>
      </c>
      <c r="E14" s="22">
        <f t="shared" si="2"/>
        <v>3598057</v>
      </c>
      <c r="F14" s="22">
        <f t="shared" si="2"/>
        <v>10794167</v>
      </c>
      <c r="G14" s="22">
        <f t="shared" si="2"/>
        <v>2853627</v>
      </c>
      <c r="H14" s="22">
        <f t="shared" si="2"/>
        <v>5554010</v>
      </c>
      <c r="I14" s="22">
        <f t="shared" si="2"/>
        <v>5224859</v>
      </c>
      <c r="J14" s="22">
        <f t="shared" si="2"/>
        <v>3029219</v>
      </c>
      <c r="K14" s="22">
        <f t="shared" si="2"/>
        <v>2502332</v>
      </c>
      <c r="L14" s="22">
        <f t="shared" si="2"/>
        <v>3279579</v>
      </c>
      <c r="M14" s="22">
        <f t="shared" si="2"/>
        <v>4350953</v>
      </c>
      <c r="N14" s="22">
        <f t="shared" si="2"/>
        <v>3874568</v>
      </c>
      <c r="O14" s="22">
        <f t="shared" si="2"/>
        <v>5744294</v>
      </c>
      <c r="P14" s="23">
        <v>41760283</v>
      </c>
    </row>
    <row r="15" spans="1:16" s="16" customFormat="1" x14ac:dyDescent="0.15">
      <c r="A15" s="12">
        <v>10</v>
      </c>
      <c r="B15" s="20" t="s">
        <v>27</v>
      </c>
      <c r="C15" s="14">
        <f t="shared" ref="C15:E16" si="3">$F15/3</f>
        <v>0</v>
      </c>
      <c r="D15" s="14">
        <f t="shared" si="3"/>
        <v>0</v>
      </c>
      <c r="E15" s="14">
        <f t="shared" si="3"/>
        <v>0</v>
      </c>
      <c r="F15" s="14">
        <f>Munka2!F14-Munka2!E14</f>
        <v>0</v>
      </c>
      <c r="G15" s="14">
        <f>Munka2!G14-Munka2!F14</f>
        <v>0</v>
      </c>
      <c r="H15" s="14">
        <f>Munka2!H14-Munka2!G14</f>
        <v>1712017</v>
      </c>
      <c r="I15" s="14">
        <f>Munka2!I14-Munka2!H14</f>
        <v>0</v>
      </c>
      <c r="J15" s="14">
        <f>Munka2!J14-Munka2!I14</f>
        <v>0</v>
      </c>
      <c r="K15" s="14">
        <f>Munka2!K14-Munka2!J14</f>
        <v>0</v>
      </c>
      <c r="L15" s="14">
        <f>Munka2!L14-Munka2!K14</f>
        <v>0</v>
      </c>
      <c r="M15" s="14">
        <f>Munka2!M14-Munka2!L14</f>
        <v>0</v>
      </c>
      <c r="N15" s="14">
        <f>Munka2!N14-Munka2!M14</f>
        <v>0</v>
      </c>
      <c r="O15" s="14">
        <f>Munka2!O14-Munka2!N14</f>
        <v>0</v>
      </c>
      <c r="P15" s="15">
        <f>SUM(C15:O15)</f>
        <v>1712017</v>
      </c>
    </row>
    <row r="16" spans="1:16" s="16" customFormat="1" ht="14.1" customHeight="1" x14ac:dyDescent="0.15">
      <c r="A16" s="12">
        <v>11</v>
      </c>
      <c r="B16" s="17" t="s">
        <v>28</v>
      </c>
      <c r="C16" s="18">
        <f t="shared" si="3"/>
        <v>0</v>
      </c>
      <c r="D16" s="18">
        <f t="shared" si="3"/>
        <v>0</v>
      </c>
      <c r="E16" s="18">
        <f t="shared" si="3"/>
        <v>0</v>
      </c>
      <c r="F16" s="18">
        <f>Munka2!F15-Munka2!E15</f>
        <v>0</v>
      </c>
      <c r="G16" s="18">
        <f>Munka2!G15-Munka2!F15</f>
        <v>0</v>
      </c>
      <c r="H16" s="18">
        <f>Munka2!H15-Munka2!G15</f>
        <v>0</v>
      </c>
      <c r="I16" s="18">
        <f>Munka2!I15-Munka2!H15</f>
        <v>0</v>
      </c>
      <c r="J16" s="18">
        <f>Munka2!J15-Munka2!I15</f>
        <v>0</v>
      </c>
      <c r="K16" s="18">
        <f>Munka2!K15-Munka2!J15</f>
        <v>0</v>
      </c>
      <c r="L16" s="18">
        <f>Munka2!L15-Munka2!K15</f>
        <v>0</v>
      </c>
      <c r="M16" s="18">
        <f>Munka2!M15-Munka2!L15</f>
        <v>0</v>
      </c>
      <c r="N16" s="18">
        <f>Munka2!N15-Munka2!M15</f>
        <v>0</v>
      </c>
      <c r="O16" s="18">
        <f>Munka2!O15-Munka2!N15</f>
        <v>0</v>
      </c>
      <c r="P16" s="15">
        <f>SUM(C16:O16)</f>
        <v>0</v>
      </c>
    </row>
    <row r="17" spans="1:17" s="11" customFormat="1" ht="15.95" customHeight="1" x14ac:dyDescent="0.15">
      <c r="A17" s="12">
        <v>12</v>
      </c>
      <c r="B17" s="25" t="s">
        <v>29</v>
      </c>
      <c r="C17" s="26">
        <f t="shared" ref="C17:O17" si="4">C14+C16</f>
        <v>3598055.666666667</v>
      </c>
      <c r="D17" s="27">
        <f t="shared" si="4"/>
        <v>3598055.666666667</v>
      </c>
      <c r="E17" s="27">
        <f t="shared" si="4"/>
        <v>3598057</v>
      </c>
      <c r="F17" s="27">
        <f t="shared" si="4"/>
        <v>10794167</v>
      </c>
      <c r="G17" s="27">
        <f t="shared" si="4"/>
        <v>2853627</v>
      </c>
      <c r="H17" s="27">
        <f t="shared" si="4"/>
        <v>5554010</v>
      </c>
      <c r="I17" s="27">
        <f t="shared" si="4"/>
        <v>5224859</v>
      </c>
      <c r="J17" s="27">
        <f t="shared" si="4"/>
        <v>3029219</v>
      </c>
      <c r="K17" s="27">
        <f t="shared" si="4"/>
        <v>2502332</v>
      </c>
      <c r="L17" s="27">
        <f t="shared" si="4"/>
        <v>3279579</v>
      </c>
      <c r="M17" s="27">
        <f t="shared" si="4"/>
        <v>4350953</v>
      </c>
      <c r="N17" s="27">
        <f t="shared" si="4"/>
        <v>3874568</v>
      </c>
      <c r="O17" s="27">
        <f t="shared" si="4"/>
        <v>5744294</v>
      </c>
      <c r="P17" s="27">
        <v>48919625</v>
      </c>
    </row>
    <row r="18" spans="1:17" s="11" customFormat="1" ht="15" customHeight="1" x14ac:dyDescent="0.15">
      <c r="A18" s="12">
        <v>13</v>
      </c>
      <c r="B18" s="1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7" s="16" customFormat="1" ht="14.1" customHeight="1" x14ac:dyDescent="0.15">
      <c r="A19" s="12">
        <v>14</v>
      </c>
      <c r="B19" s="28" t="s">
        <v>31</v>
      </c>
      <c r="C19" s="14">
        <v>2364201</v>
      </c>
      <c r="D19" s="14">
        <v>2364201</v>
      </c>
      <c r="E19" s="14">
        <v>2364201</v>
      </c>
      <c r="F19" s="14">
        <f>Munka2!F18-Munka2!E18</f>
        <v>0</v>
      </c>
      <c r="G19" s="14">
        <v>2583677</v>
      </c>
      <c r="H19" s="14">
        <v>2153660</v>
      </c>
      <c r="I19" s="14">
        <v>5823951</v>
      </c>
      <c r="J19" s="14">
        <v>2364569</v>
      </c>
      <c r="K19" s="14">
        <v>1793369</v>
      </c>
      <c r="L19" s="14">
        <v>1793369</v>
      </c>
      <c r="M19" s="14">
        <v>2514873</v>
      </c>
      <c r="N19" s="14">
        <v>4156202</v>
      </c>
      <c r="O19" s="14">
        <v>4838551</v>
      </c>
      <c r="P19" s="29">
        <v>35114825</v>
      </c>
    </row>
    <row r="20" spans="1:17" s="16" customFormat="1" ht="27" customHeight="1" x14ac:dyDescent="0.15">
      <c r="A20" s="12">
        <v>15</v>
      </c>
      <c r="B20" s="20" t="s">
        <v>32</v>
      </c>
      <c r="C20" s="18">
        <v>451328</v>
      </c>
      <c r="D20" s="18">
        <v>451328</v>
      </c>
      <c r="E20" s="18">
        <v>451327</v>
      </c>
      <c r="F20" s="18">
        <f>Munka2!F19-Munka2!E19</f>
        <v>0</v>
      </c>
      <c r="G20" s="18">
        <v>504945</v>
      </c>
      <c r="H20" s="18">
        <v>420936</v>
      </c>
      <c r="I20" s="18">
        <v>1286638</v>
      </c>
      <c r="J20" s="18">
        <v>457273</v>
      </c>
      <c r="K20" s="18">
        <v>314846</v>
      </c>
      <c r="L20" s="18">
        <v>314726</v>
      </c>
      <c r="M20" s="18">
        <v>427437</v>
      </c>
      <c r="N20" s="18">
        <v>727509</v>
      </c>
      <c r="O20" s="18">
        <v>856734</v>
      </c>
      <c r="P20" s="15">
        <v>6664727</v>
      </c>
    </row>
    <row r="21" spans="1:17" s="16" customFormat="1" ht="14.1" customHeight="1" x14ac:dyDescent="0.15">
      <c r="A21" s="12">
        <v>16</v>
      </c>
      <c r="B21" s="17" t="s">
        <v>33</v>
      </c>
      <c r="C21" s="18">
        <v>481584</v>
      </c>
      <c r="D21" s="18">
        <v>481583</v>
      </c>
      <c r="E21" s="18">
        <v>481584</v>
      </c>
      <c r="F21" s="18">
        <f>Munka2!F20-Munka2!E20</f>
        <v>0</v>
      </c>
      <c r="G21" s="18">
        <v>607749</v>
      </c>
      <c r="H21" s="18">
        <v>407806</v>
      </c>
      <c r="I21" s="18">
        <v>520627</v>
      </c>
      <c r="J21" s="18">
        <v>406168</v>
      </c>
      <c r="K21" s="18">
        <v>419674</v>
      </c>
      <c r="L21" s="18">
        <v>427204</v>
      </c>
      <c r="M21" s="18">
        <v>730905</v>
      </c>
      <c r="N21" s="18">
        <v>292378</v>
      </c>
      <c r="O21" s="18">
        <v>439264</v>
      </c>
      <c r="P21" s="15">
        <v>5699526</v>
      </c>
    </row>
    <row r="22" spans="1:17" s="16" customFormat="1" ht="14.1" customHeight="1" x14ac:dyDescent="0.15">
      <c r="A22" s="12">
        <v>17</v>
      </c>
      <c r="B22" s="17" t="s">
        <v>34</v>
      </c>
      <c r="C22" s="18">
        <f t="shared" ref="C22:E26" si="5">$F22/3</f>
        <v>0</v>
      </c>
      <c r="D22" s="18">
        <f t="shared" si="5"/>
        <v>0</v>
      </c>
      <c r="E22" s="18">
        <f t="shared" si="5"/>
        <v>0</v>
      </c>
      <c r="F22" s="18">
        <f>Munka2!F21-Munka2!E21</f>
        <v>0</v>
      </c>
      <c r="G22" s="18">
        <f>Munka2!G21-Munka2!F21</f>
        <v>0</v>
      </c>
      <c r="H22" s="18">
        <f>Munka2!H21-Munka2!G21</f>
        <v>0</v>
      </c>
      <c r="I22" s="18">
        <f>Munka2!I21-Munka2!H21</f>
        <v>0</v>
      </c>
      <c r="J22" s="18">
        <f>Munka2!J21-Munka2!I21</f>
        <v>0</v>
      </c>
      <c r="K22" s="18">
        <f>Munka2!K21-Munka2!J21</f>
        <v>0</v>
      </c>
      <c r="L22" s="18">
        <f>Munka2!L21-Munka2!K21</f>
        <v>0</v>
      </c>
      <c r="M22" s="18">
        <f>Munka2!M21-Munka2!L21</f>
        <v>0</v>
      </c>
      <c r="N22" s="18">
        <f>Munka2!N21-Munka2!M21</f>
        <v>0</v>
      </c>
      <c r="O22" s="18">
        <f>Munka2!O21-Munka2!N21</f>
        <v>0</v>
      </c>
      <c r="P22" s="15">
        <f>SUM(C22:O22)</f>
        <v>0</v>
      </c>
    </row>
    <row r="23" spans="1:17" s="16" customFormat="1" ht="14.1" customHeight="1" x14ac:dyDescent="0.15">
      <c r="A23" s="12">
        <v>18</v>
      </c>
      <c r="B23" s="17" t="s">
        <v>35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>Munka2!F22-Munka2!E22</f>
        <v>0</v>
      </c>
      <c r="G23" s="18">
        <f>Munka2!G22-Munka2!F22</f>
        <v>0</v>
      </c>
      <c r="H23" s="18">
        <f>Munka2!H22-Munka2!G22</f>
        <v>0</v>
      </c>
      <c r="I23" s="18">
        <f>Munka2!I22-Munka2!H22</f>
        <v>0</v>
      </c>
      <c r="J23" s="18">
        <f>Munka2!J22-Munka2!I22</f>
        <v>0</v>
      </c>
      <c r="K23" s="18">
        <f>Munka2!K22-Munka2!J22</f>
        <v>0</v>
      </c>
      <c r="L23" s="18">
        <f>Munka2!L22-Munka2!K22</f>
        <v>0</v>
      </c>
      <c r="M23" s="18">
        <f>Munka2!M22-Munka2!L22</f>
        <v>0</v>
      </c>
      <c r="N23" s="18">
        <f>Munka2!N22-Munka2!M22</f>
        <v>0</v>
      </c>
      <c r="O23" s="18">
        <f>Munka2!O22-Munka2!N22</f>
        <v>0</v>
      </c>
      <c r="P23" s="15">
        <f>SUM(C23:O23)</f>
        <v>0</v>
      </c>
    </row>
    <row r="24" spans="1:17" s="16" customFormat="1" ht="14.1" customHeight="1" x14ac:dyDescent="0.15">
      <c r="A24" s="12">
        <v>19</v>
      </c>
      <c r="B24" s="17" t="s">
        <v>36</v>
      </c>
      <c r="C24" s="18">
        <f t="shared" si="5"/>
        <v>0</v>
      </c>
      <c r="D24" s="18">
        <f t="shared" si="5"/>
        <v>0</v>
      </c>
      <c r="E24" s="18">
        <f t="shared" si="5"/>
        <v>0</v>
      </c>
      <c r="F24" s="18">
        <f>Munka2!F23-Munka2!E23</f>
        <v>0</v>
      </c>
      <c r="G24" s="18">
        <f>Munka2!G23-Munka2!F23</f>
        <v>0</v>
      </c>
      <c r="H24" s="18">
        <f>Munka2!H23-Munka2!G23</f>
        <v>0</v>
      </c>
      <c r="I24" s="18">
        <f>Munka2!I23-Munka2!H23</f>
        <v>0</v>
      </c>
      <c r="J24" s="18">
        <f>Munka2!J23-Munka2!I23</f>
        <v>0</v>
      </c>
      <c r="K24" s="18">
        <f>Munka2!K23-Munka2!J23</f>
        <v>0</v>
      </c>
      <c r="L24" s="18">
        <f>Munka2!L23-Munka2!K23</f>
        <v>0</v>
      </c>
      <c r="M24" s="18">
        <f>Munka2!M23-Munka2!L23</f>
        <v>0</v>
      </c>
      <c r="N24" s="18">
        <f>Munka2!N23-Munka2!M23</f>
        <v>0</v>
      </c>
      <c r="O24" s="18">
        <f>Munka2!O23-Munka2!N23</f>
        <v>0</v>
      </c>
      <c r="P24" s="15">
        <f>SUM(C24:O24)</f>
        <v>0</v>
      </c>
    </row>
    <row r="25" spans="1:17" s="16" customFormat="1" ht="18" customHeight="1" x14ac:dyDescent="0.15">
      <c r="A25" s="12">
        <v>20</v>
      </c>
      <c r="B25" s="20" t="s">
        <v>37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>Munka2!F24-Munka2!E24</f>
        <v>0</v>
      </c>
      <c r="G25" s="18">
        <f>Munka2!G24-Munka2!F24</f>
        <v>0</v>
      </c>
      <c r="H25" s="18">
        <f>Munka2!H24-Munka2!G24</f>
        <v>0</v>
      </c>
      <c r="I25" s="18">
        <f>Munka2!I24-Munka2!H24</f>
        <v>0</v>
      </c>
      <c r="J25" s="18">
        <f>Munka2!J24-Munka2!I24</f>
        <v>0</v>
      </c>
      <c r="K25" s="18">
        <f>Munka2!K24-Munka2!J24</f>
        <v>0</v>
      </c>
      <c r="L25" s="18">
        <f>Munka2!L24-Munka2!K24</f>
        <v>0</v>
      </c>
      <c r="M25" s="18">
        <f>Munka2!M24-Munka2!L24</f>
        <v>0</v>
      </c>
      <c r="N25" s="18">
        <f>Munka2!N24-Munka2!M24</f>
        <v>0</v>
      </c>
      <c r="O25" s="18">
        <f>Munka2!O24-Munka2!N24</f>
        <v>0</v>
      </c>
      <c r="P25" s="15">
        <f>SUM(C25:O25)</f>
        <v>0</v>
      </c>
    </row>
    <row r="26" spans="1:17" s="16" customFormat="1" ht="14.1" customHeight="1" x14ac:dyDescent="0.15">
      <c r="A26" s="12">
        <v>21</v>
      </c>
      <c r="B26" s="17" t="s">
        <v>38</v>
      </c>
      <c r="C26" s="18">
        <f t="shared" si="5"/>
        <v>0</v>
      </c>
      <c r="D26" s="18">
        <f t="shared" si="5"/>
        <v>0</v>
      </c>
      <c r="E26" s="18">
        <f t="shared" si="5"/>
        <v>0</v>
      </c>
      <c r="F26" s="18">
        <f>Munka2!F25-Munka2!E25</f>
        <v>0</v>
      </c>
      <c r="G26" s="18">
        <f>Munka2!G25-Munka2!F25</f>
        <v>0</v>
      </c>
      <c r="H26" s="18">
        <f>Munka2!H25-Munka2!G25</f>
        <v>0</v>
      </c>
      <c r="I26" s="18">
        <f>Munka2!I25-Munka2!H25</f>
        <v>0</v>
      </c>
      <c r="J26" s="18">
        <f>Munka2!J25-Munka2!I25</f>
        <v>0</v>
      </c>
      <c r="K26" s="18">
        <f>Munka2!K25-Munka2!J25</f>
        <v>0</v>
      </c>
      <c r="L26" s="18">
        <f>Munka2!L25-Munka2!K25</f>
        <v>0</v>
      </c>
      <c r="M26" s="18">
        <f>Munka2!M25-Munka2!L25</f>
        <v>0</v>
      </c>
      <c r="N26" s="18">
        <f>Munka2!N25-Munka2!M25</f>
        <v>0</v>
      </c>
      <c r="O26" s="18">
        <f>Munka2!O25-Munka2!N25</f>
        <v>0</v>
      </c>
      <c r="P26" s="15">
        <f>SUM(C26:O26)</f>
        <v>0</v>
      </c>
    </row>
    <row r="27" spans="1:17" s="24" customFormat="1" ht="14.1" customHeight="1" x14ac:dyDescent="0.15">
      <c r="A27" s="12">
        <v>22</v>
      </c>
      <c r="B27" s="21" t="s">
        <v>39</v>
      </c>
      <c r="C27" s="22">
        <f t="shared" ref="C27:O27" si="6">SUM(C19:C26)</f>
        <v>3297113</v>
      </c>
      <c r="D27" s="22">
        <f t="shared" si="6"/>
        <v>3297112</v>
      </c>
      <c r="E27" s="22">
        <f t="shared" si="6"/>
        <v>3297112</v>
      </c>
      <c r="F27" s="22">
        <f t="shared" si="6"/>
        <v>0</v>
      </c>
      <c r="G27" s="22">
        <f t="shared" si="6"/>
        <v>3696371</v>
      </c>
      <c r="H27" s="22">
        <f t="shared" si="6"/>
        <v>2982402</v>
      </c>
      <c r="I27" s="22">
        <f t="shared" si="6"/>
        <v>7631216</v>
      </c>
      <c r="J27" s="22">
        <f t="shared" si="6"/>
        <v>3228010</v>
      </c>
      <c r="K27" s="22">
        <f t="shared" si="6"/>
        <v>2527889</v>
      </c>
      <c r="L27" s="22">
        <f t="shared" si="6"/>
        <v>2535299</v>
      </c>
      <c r="M27" s="22">
        <f t="shared" si="6"/>
        <v>3673215</v>
      </c>
      <c r="N27" s="22">
        <f t="shared" si="6"/>
        <v>5176089</v>
      </c>
      <c r="O27" s="22">
        <f t="shared" si="6"/>
        <v>6134549</v>
      </c>
      <c r="P27" s="23">
        <v>46320853</v>
      </c>
    </row>
    <row r="28" spans="1:17" s="16" customFormat="1" ht="13.5" customHeight="1" x14ac:dyDescent="0.15">
      <c r="A28" s="12">
        <v>23</v>
      </c>
      <c r="B28" s="17" t="s">
        <v>40</v>
      </c>
      <c r="C28" s="14">
        <f t="shared" ref="C28:E29" si="7">$F28/3</f>
        <v>0</v>
      </c>
      <c r="D28" s="14">
        <f t="shared" si="7"/>
        <v>0</v>
      </c>
      <c r="E28" s="14">
        <f t="shared" si="7"/>
        <v>0</v>
      </c>
      <c r="F28" s="14">
        <f>Munka2!F27-Munka2!E27</f>
        <v>0</v>
      </c>
      <c r="G28" s="14">
        <f>Munka2!G27-Munka2!F27</f>
        <v>0</v>
      </c>
      <c r="H28" s="14">
        <f>Munka2!H27-Munka2!G27</f>
        <v>0</v>
      </c>
      <c r="I28" s="14">
        <f>Munka2!I27-Munka2!H27</f>
        <v>0</v>
      </c>
      <c r="J28" s="14">
        <f>Munka2!J27-Munka2!I27</f>
        <v>0</v>
      </c>
      <c r="K28" s="14">
        <f>Munka2!K27-Munka2!J27</f>
        <v>0</v>
      </c>
      <c r="L28" s="14">
        <f>Munka2!L27-Munka2!K27</f>
        <v>0</v>
      </c>
      <c r="M28" s="14">
        <f>Munka2!M27-Munka2!L27</f>
        <v>0</v>
      </c>
      <c r="N28" s="14">
        <f>Munka2!N27-Munka2!M27</f>
        <v>0</v>
      </c>
      <c r="O28" s="18">
        <f>Munka2!O27-Munka2!N27</f>
        <v>0</v>
      </c>
      <c r="P28" s="29">
        <f>SUM(C28:O28)</f>
        <v>0</v>
      </c>
    </row>
    <row r="29" spans="1:17" s="16" customFormat="1" ht="14.1" customHeight="1" x14ac:dyDescent="0.15">
      <c r="A29" s="12">
        <v>24</v>
      </c>
      <c r="B29" s="17" t="s">
        <v>41</v>
      </c>
      <c r="C29" s="18">
        <f t="shared" si="7"/>
        <v>0</v>
      </c>
      <c r="D29" s="18">
        <f t="shared" si="7"/>
        <v>0</v>
      </c>
      <c r="E29" s="18">
        <f t="shared" si="7"/>
        <v>0</v>
      </c>
      <c r="F29" s="18">
        <f>Munka2!F28-Munka2!E28</f>
        <v>0</v>
      </c>
      <c r="G29" s="18">
        <f>Munka2!G28-Munka2!F28</f>
        <v>0</v>
      </c>
      <c r="H29" s="18">
        <f>Munka2!H28-Munka2!G28</f>
        <v>0</v>
      </c>
      <c r="I29" s="18">
        <f>Munka2!I28-Munka2!H28</f>
        <v>0</v>
      </c>
      <c r="J29" s="18">
        <f>Munka2!J28-Munka2!I28</f>
        <v>0</v>
      </c>
      <c r="K29" s="18">
        <f>Munka2!K28-Munka2!J28</f>
        <v>0</v>
      </c>
      <c r="L29" s="18">
        <f>Munka2!L28-Munka2!K28</f>
        <v>0</v>
      </c>
      <c r="M29" s="18">
        <f>Munka2!M28-Munka2!L28</f>
        <v>0</v>
      </c>
      <c r="N29" s="18">
        <f>Munka2!N28-Munka2!M28</f>
        <v>0</v>
      </c>
      <c r="O29" s="18">
        <f>Munka2!O28-Munka2!N28</f>
        <v>0</v>
      </c>
      <c r="P29" s="29">
        <f>SUM(C29:O29)</f>
        <v>0</v>
      </c>
    </row>
    <row r="30" spans="1:17" s="11" customFormat="1" ht="15.95" customHeight="1" x14ac:dyDescent="0.15">
      <c r="A30" s="12">
        <v>25</v>
      </c>
      <c r="B30" s="30" t="s">
        <v>42</v>
      </c>
      <c r="C30" s="31">
        <f t="shared" ref="C30:O30" si="8">C27+C29</f>
        <v>3297113</v>
      </c>
      <c r="D30" s="31">
        <f t="shared" si="8"/>
        <v>3297112</v>
      </c>
      <c r="E30" s="31">
        <f t="shared" si="8"/>
        <v>3297112</v>
      </c>
      <c r="F30" s="31">
        <f t="shared" si="8"/>
        <v>0</v>
      </c>
      <c r="G30" s="31">
        <f t="shared" si="8"/>
        <v>3696371</v>
      </c>
      <c r="H30" s="31">
        <f t="shared" si="8"/>
        <v>2982402</v>
      </c>
      <c r="I30" s="31">
        <f t="shared" si="8"/>
        <v>7631216</v>
      </c>
      <c r="J30" s="31">
        <f t="shared" si="8"/>
        <v>3228010</v>
      </c>
      <c r="K30" s="31">
        <f t="shared" si="8"/>
        <v>2527889</v>
      </c>
      <c r="L30" s="31">
        <f t="shared" si="8"/>
        <v>2535299</v>
      </c>
      <c r="M30" s="31">
        <f t="shared" si="8"/>
        <v>3673215</v>
      </c>
      <c r="N30" s="31">
        <f t="shared" si="8"/>
        <v>5176089</v>
      </c>
      <c r="O30" s="31">
        <f t="shared" si="8"/>
        <v>6134549</v>
      </c>
      <c r="P30" s="32">
        <f>SUM(C30:O30)-F30</f>
        <v>47476377</v>
      </c>
      <c r="Q30" s="16"/>
    </row>
    <row r="31" spans="1:17" x14ac:dyDescent="0.25">
      <c r="A31" s="12">
        <v>26</v>
      </c>
      <c r="B31" s="33" t="s">
        <v>43</v>
      </c>
      <c r="C31" s="34">
        <f t="shared" ref="C31:P31" si="9">C17-C30</f>
        <v>300942.66666666698</v>
      </c>
      <c r="D31" s="34">
        <f t="shared" si="9"/>
        <v>300943.66666666698</v>
      </c>
      <c r="E31" s="34">
        <f t="shared" si="9"/>
        <v>300945</v>
      </c>
      <c r="F31" s="34">
        <f t="shared" si="9"/>
        <v>10794167</v>
      </c>
      <c r="G31" s="34">
        <f t="shared" si="9"/>
        <v>-842744</v>
      </c>
      <c r="H31" s="34">
        <f t="shared" si="9"/>
        <v>2571608</v>
      </c>
      <c r="I31" s="34">
        <f t="shared" si="9"/>
        <v>-2406357</v>
      </c>
      <c r="J31" s="34">
        <f t="shared" si="9"/>
        <v>-198791</v>
      </c>
      <c r="K31" s="34">
        <f t="shared" si="9"/>
        <v>-25557</v>
      </c>
      <c r="L31" s="34">
        <f t="shared" si="9"/>
        <v>744280</v>
      </c>
      <c r="M31" s="34">
        <f t="shared" si="9"/>
        <v>677738</v>
      </c>
      <c r="N31" s="34">
        <f t="shared" si="9"/>
        <v>-1301521</v>
      </c>
      <c r="O31" s="34">
        <f t="shared" si="9"/>
        <v>-390255</v>
      </c>
      <c r="P31" s="34">
        <f t="shared" si="9"/>
        <v>1443248</v>
      </c>
      <c r="Q31" s="16"/>
    </row>
  </sheetData>
  <mergeCells count="4">
    <mergeCell ref="A2:P2"/>
    <mergeCell ref="B5:P5"/>
    <mergeCell ref="B18:P18"/>
    <mergeCell ref="A1:B1"/>
  </mergeCells>
  <printOptions horizontalCentered="1"/>
  <pageMargins left="0.78749999999999998" right="0.78749999999999998" top="0.91597222222222197" bottom="0.98402777777777795" header="0.51180555555555496" footer="0.51180555555555496"/>
  <pageSetup paperSize="9" scale="90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0"/>
  <sheetViews>
    <sheetView zoomScaleNormal="100" workbookViewId="0"/>
  </sheetViews>
  <sheetFormatPr defaultColWidth="8.125" defaultRowHeight="15.75" x14ac:dyDescent="0.25"/>
  <cols>
    <col min="1" max="1" width="5.875" style="4" customWidth="1"/>
    <col min="2" max="2" width="56.25" style="5" customWidth="1"/>
    <col min="3" max="3" width="19.375" style="5" customWidth="1"/>
    <col min="4" max="9" width="12.625" style="5" customWidth="1"/>
    <col min="10" max="10" width="20" style="5" customWidth="1"/>
    <col min="11" max="12" width="12.625" style="5" customWidth="1"/>
    <col min="13" max="14" width="13.5" style="5" customWidth="1"/>
    <col min="15" max="15" width="14" style="5" customWidth="1"/>
    <col min="16" max="255" width="8.125" style="5"/>
    <col min="256" max="256" width="5.875" style="5" customWidth="1"/>
    <col min="257" max="257" width="32.75" style="5" customWidth="1"/>
    <col min="258" max="260" width="10.75" style="5" customWidth="1"/>
    <col min="261" max="269" width="12.125" style="5" customWidth="1"/>
    <col min="270" max="271" width="13.375" style="5" customWidth="1"/>
    <col min="272" max="511" width="8.125" style="5"/>
    <col min="512" max="512" width="5.875" style="5" customWidth="1"/>
    <col min="513" max="513" width="32.75" style="5" customWidth="1"/>
    <col min="514" max="516" width="10.75" style="5" customWidth="1"/>
    <col min="517" max="525" width="12.125" style="5" customWidth="1"/>
    <col min="526" max="527" width="13.375" style="5" customWidth="1"/>
    <col min="528" max="767" width="8.125" style="5"/>
    <col min="768" max="768" width="5.875" style="5" customWidth="1"/>
    <col min="769" max="769" width="32.75" style="5" customWidth="1"/>
    <col min="770" max="772" width="10.75" style="5" customWidth="1"/>
    <col min="773" max="781" width="12.125" style="5" customWidth="1"/>
    <col min="782" max="783" width="13.375" style="5" customWidth="1"/>
    <col min="784" max="1023" width="8.125" style="5"/>
    <col min="1024" max="1024" width="5.875" style="5" customWidth="1"/>
  </cols>
  <sheetData>
    <row r="1" spans="1:15" ht="31.5" customHeight="1" x14ac:dyDescent="0.25">
      <c r="A1" s="3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5" customHeight="1" x14ac:dyDescent="0.25">
      <c r="O2" s="6" t="s">
        <v>1</v>
      </c>
    </row>
    <row r="3" spans="1:15" s="4" customFormat="1" ht="31.5" x14ac:dyDescent="0.25">
      <c r="A3" s="7" t="s">
        <v>2</v>
      </c>
      <c r="B3" s="8" t="s">
        <v>3</v>
      </c>
      <c r="C3" s="8" t="s">
        <v>45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5" s="11" customFormat="1" ht="15" customHeight="1" x14ac:dyDescent="0.15">
      <c r="A4" s="10" t="s">
        <v>46</v>
      </c>
      <c r="B4" s="2" t="s">
        <v>17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16" customFormat="1" ht="14.1" customHeight="1" x14ac:dyDescent="0.25">
      <c r="A5" s="12">
        <v>2</v>
      </c>
      <c r="B5" s="13" t="s">
        <v>18</v>
      </c>
      <c r="C5" s="13"/>
      <c r="D5" s="18"/>
      <c r="E5" s="18"/>
      <c r="F5" s="18"/>
      <c r="G5" s="18"/>
      <c r="H5" s="18"/>
      <c r="I5" s="18"/>
      <c r="J5" s="18"/>
      <c r="K5" s="18"/>
      <c r="L5" s="35">
        <v>104027197</v>
      </c>
      <c r="M5" s="18"/>
      <c r="N5" s="18"/>
      <c r="O5" s="18"/>
    </row>
    <row r="6" spans="1:15" s="16" customFormat="1" ht="21" customHeight="1" x14ac:dyDescent="0.15">
      <c r="A6" s="12">
        <v>3</v>
      </c>
      <c r="B6" s="17" t="s">
        <v>19</v>
      </c>
      <c r="C6" s="19"/>
      <c r="D6" s="14"/>
      <c r="E6" s="14"/>
      <c r="F6" s="14"/>
      <c r="G6" s="14"/>
      <c r="H6" s="14">
        <v>1803440</v>
      </c>
      <c r="I6" s="14">
        <v>1803440</v>
      </c>
      <c r="J6" s="14">
        <v>1814304</v>
      </c>
      <c r="K6" s="14">
        <v>1814304</v>
      </c>
      <c r="L6" s="14">
        <v>2047318</v>
      </c>
      <c r="M6" s="14">
        <v>4584919</v>
      </c>
      <c r="N6" s="14">
        <v>4584919</v>
      </c>
      <c r="O6" s="14">
        <v>4633548</v>
      </c>
    </row>
    <row r="7" spans="1:15" s="16" customFormat="1" ht="27" customHeight="1" x14ac:dyDescent="0.15">
      <c r="A7" s="12">
        <v>4</v>
      </c>
      <c r="B7" s="19" t="s">
        <v>20</v>
      </c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s="16" customFormat="1" ht="14.1" customHeight="1" x14ac:dyDescent="0.15">
      <c r="A8" s="12">
        <v>5</v>
      </c>
      <c r="B8" s="17" t="s">
        <v>21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s="16" customFormat="1" ht="14.1" customHeight="1" x14ac:dyDescent="0.15">
      <c r="A9" s="12">
        <v>6</v>
      </c>
      <c r="B9" s="17" t="s">
        <v>22</v>
      </c>
      <c r="C9" s="17"/>
      <c r="D9" s="18"/>
      <c r="E9" s="18"/>
      <c r="F9" s="18">
        <v>794107</v>
      </c>
      <c r="G9" s="18">
        <v>794734</v>
      </c>
      <c r="H9" s="18">
        <v>794741</v>
      </c>
      <c r="I9" s="18">
        <v>1127685</v>
      </c>
      <c r="J9" s="18">
        <v>795690</v>
      </c>
      <c r="K9" s="18">
        <v>796457</v>
      </c>
      <c r="L9" s="18">
        <v>796457</v>
      </c>
      <c r="M9" s="18">
        <v>796459</v>
      </c>
      <c r="N9" s="18">
        <v>797462</v>
      </c>
      <c r="O9" s="18">
        <v>812068</v>
      </c>
    </row>
    <row r="10" spans="1:15" s="16" customFormat="1" ht="14.1" customHeight="1" x14ac:dyDescent="0.15">
      <c r="A10" s="12">
        <v>7</v>
      </c>
      <c r="B10" s="17" t="s">
        <v>23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>
        <v>1709</v>
      </c>
    </row>
    <row r="11" spans="1:15" s="16" customFormat="1" ht="14.1" customHeight="1" x14ac:dyDescent="0.15">
      <c r="A11" s="12"/>
      <c r="B11" s="20" t="s">
        <v>24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s="16" customFormat="1" ht="14.1" customHeight="1" x14ac:dyDescent="0.15">
      <c r="A12" s="12">
        <v>8</v>
      </c>
      <c r="B12" s="20" t="s">
        <v>25</v>
      </c>
      <c r="C12" s="17"/>
      <c r="D12" s="18"/>
      <c r="E12" s="18"/>
      <c r="F12" s="18">
        <v>10000060</v>
      </c>
      <c r="G12" s="18">
        <v>12853060</v>
      </c>
      <c r="H12" s="18">
        <v>16603623</v>
      </c>
      <c r="I12" s="18">
        <v>21495538</v>
      </c>
      <c r="J12" s="18">
        <v>248458888</v>
      </c>
      <c r="K12" s="18">
        <v>27347453</v>
      </c>
      <c r="L12" s="18">
        <v>30394018</v>
      </c>
      <c r="M12" s="18">
        <v>32207368</v>
      </c>
      <c r="N12" s="18">
        <v>36080933</v>
      </c>
      <c r="O12" s="18">
        <v>41760283</v>
      </c>
    </row>
    <row r="13" spans="1:15" s="16" customFormat="1" ht="14.1" customHeight="1" x14ac:dyDescent="0.15">
      <c r="A13" s="12"/>
      <c r="B13" s="20" t="s">
        <v>47</v>
      </c>
      <c r="C13" s="17"/>
      <c r="D13" s="18">
        <v>0</v>
      </c>
      <c r="E13" s="18">
        <v>0</v>
      </c>
      <c r="F13" s="18">
        <v>0</v>
      </c>
      <c r="G13" s="18">
        <v>0</v>
      </c>
      <c r="H13" s="18"/>
      <c r="I13" s="18"/>
      <c r="J13" s="18"/>
      <c r="K13" s="18"/>
      <c r="L13" s="18"/>
      <c r="M13" s="18"/>
      <c r="N13" s="18"/>
      <c r="O13" s="18"/>
    </row>
    <row r="14" spans="1:15" s="16" customFormat="1" x14ac:dyDescent="0.15">
      <c r="A14" s="12" t="s">
        <v>48</v>
      </c>
      <c r="B14" s="20" t="s">
        <v>27</v>
      </c>
      <c r="C14" s="20"/>
      <c r="D14" s="18"/>
      <c r="E14" s="18"/>
      <c r="F14" s="18"/>
      <c r="G14" s="18"/>
      <c r="H14" s="18">
        <v>1712017</v>
      </c>
      <c r="I14" s="18">
        <v>1712017</v>
      </c>
      <c r="J14" s="18">
        <v>1712017</v>
      </c>
      <c r="K14" s="18">
        <v>1712017</v>
      </c>
      <c r="L14" s="18">
        <v>1712017</v>
      </c>
      <c r="M14" s="18">
        <v>1712017</v>
      </c>
      <c r="N14" s="18">
        <v>1712017</v>
      </c>
      <c r="O14" s="18">
        <v>1712017</v>
      </c>
    </row>
    <row r="15" spans="1:15" s="16" customFormat="1" ht="14.1" customHeight="1" x14ac:dyDescent="0.15">
      <c r="A15" s="12" t="s">
        <v>49</v>
      </c>
      <c r="B15" s="17" t="s">
        <v>28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11" customFormat="1" ht="15.95" customHeight="1" x14ac:dyDescent="0.15">
      <c r="A16" s="10" t="s">
        <v>50</v>
      </c>
      <c r="B16" s="30" t="s">
        <v>29</v>
      </c>
      <c r="C16" s="30"/>
      <c r="D16" s="31">
        <f t="shared" ref="D16:O16" si="0">SUM(D5:D15)</f>
        <v>0</v>
      </c>
      <c r="E16" s="31">
        <f t="shared" si="0"/>
        <v>0</v>
      </c>
      <c r="F16" s="31">
        <f t="shared" si="0"/>
        <v>10794167</v>
      </c>
      <c r="G16" s="31">
        <f t="shared" si="0"/>
        <v>13647794</v>
      </c>
      <c r="H16" s="31">
        <f t="shared" si="0"/>
        <v>20913821</v>
      </c>
      <c r="I16" s="31">
        <f t="shared" si="0"/>
        <v>26138680</v>
      </c>
      <c r="J16" s="31">
        <f t="shared" si="0"/>
        <v>252780899</v>
      </c>
      <c r="K16" s="31">
        <f t="shared" si="0"/>
        <v>31670231</v>
      </c>
      <c r="L16" s="31">
        <f t="shared" si="0"/>
        <v>138977007</v>
      </c>
      <c r="M16" s="31">
        <f t="shared" si="0"/>
        <v>39300763</v>
      </c>
      <c r="N16" s="31">
        <f t="shared" si="0"/>
        <v>43175331</v>
      </c>
      <c r="O16" s="31">
        <f t="shared" si="0"/>
        <v>48919625</v>
      </c>
    </row>
    <row r="17" spans="1:15" s="11" customFormat="1" ht="15" customHeight="1" x14ac:dyDescent="0.15">
      <c r="A17" s="10" t="s">
        <v>51</v>
      </c>
      <c r="B17" s="2" t="s">
        <v>30</v>
      </c>
      <c r="C17" s="2"/>
      <c r="D17" s="2">
        <f t="shared" ref="D17:N17" si="1">SUM(D5:D16)</f>
        <v>0</v>
      </c>
      <c r="E17" s="2">
        <f t="shared" si="1"/>
        <v>0</v>
      </c>
      <c r="F17" s="2">
        <f t="shared" si="1"/>
        <v>21588334</v>
      </c>
      <c r="G17" s="2">
        <f t="shared" si="1"/>
        <v>27295588</v>
      </c>
      <c r="H17" s="2">
        <f t="shared" si="1"/>
        <v>41827642</v>
      </c>
      <c r="I17" s="2">
        <f t="shared" si="1"/>
        <v>52277360</v>
      </c>
      <c r="J17" s="2">
        <f t="shared" si="1"/>
        <v>505561798</v>
      </c>
      <c r="K17" s="2">
        <f t="shared" si="1"/>
        <v>63340462</v>
      </c>
      <c r="L17" s="2">
        <f t="shared" si="1"/>
        <v>277954014</v>
      </c>
      <c r="M17" s="2">
        <f t="shared" si="1"/>
        <v>78601526</v>
      </c>
      <c r="N17" s="2">
        <f t="shared" si="1"/>
        <v>86350662</v>
      </c>
      <c r="O17" s="2"/>
    </row>
    <row r="18" spans="1:15" s="16" customFormat="1" ht="14.1" customHeight="1" x14ac:dyDescent="0.15">
      <c r="A18" s="36" t="s">
        <v>52</v>
      </c>
      <c r="B18" s="28" t="s">
        <v>31</v>
      </c>
      <c r="C18" s="28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s="16" customFormat="1" ht="27" customHeight="1" x14ac:dyDescent="0.15">
      <c r="A19" s="12" t="s">
        <v>53</v>
      </c>
      <c r="B19" s="20" t="s">
        <v>32</v>
      </c>
      <c r="C19" s="20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16" customFormat="1" ht="14.1" customHeight="1" x14ac:dyDescent="0.15">
      <c r="A20" s="12" t="s">
        <v>54</v>
      </c>
      <c r="B20" s="17" t="s">
        <v>33</v>
      </c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s="16" customFormat="1" ht="14.1" customHeight="1" x14ac:dyDescent="0.15">
      <c r="A21" s="12" t="s">
        <v>55</v>
      </c>
      <c r="B21" s="17" t="s">
        <v>34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s="16" customFormat="1" ht="14.1" customHeight="1" x14ac:dyDescent="0.15">
      <c r="A22" s="12" t="s">
        <v>56</v>
      </c>
      <c r="B22" s="17" t="s">
        <v>35</v>
      </c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s="16" customFormat="1" ht="14.1" customHeight="1" x14ac:dyDescent="0.15">
      <c r="A23" s="12" t="s">
        <v>57</v>
      </c>
      <c r="B23" s="17" t="s">
        <v>36</v>
      </c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s="16" customFormat="1" ht="18" customHeight="1" x14ac:dyDescent="0.15">
      <c r="A24" s="12" t="s">
        <v>58</v>
      </c>
      <c r="B24" s="20" t="s">
        <v>37</v>
      </c>
      <c r="C24" s="20"/>
      <c r="D24" s="18"/>
      <c r="E24" s="18"/>
      <c r="F24" s="18"/>
      <c r="G24" s="18"/>
      <c r="H24" s="18">
        <v>0</v>
      </c>
      <c r="I24" s="18"/>
      <c r="J24" s="18"/>
      <c r="K24" s="18"/>
      <c r="L24" s="18"/>
      <c r="M24" s="18"/>
      <c r="N24" s="18"/>
      <c r="O24" s="18"/>
    </row>
    <row r="25" spans="1:15" s="16" customFormat="1" ht="14.1" customHeight="1" x14ac:dyDescent="0.15">
      <c r="A25" s="12" t="s">
        <v>59</v>
      </c>
      <c r="B25" s="17" t="s">
        <v>38</v>
      </c>
      <c r="C25" s="17"/>
      <c r="D25" s="18"/>
      <c r="E25" s="18"/>
      <c r="F25" s="18"/>
      <c r="G25" s="18"/>
      <c r="H25" s="18">
        <v>0</v>
      </c>
      <c r="I25" s="18">
        <v>0</v>
      </c>
      <c r="J25" s="18"/>
      <c r="K25" s="18"/>
      <c r="L25" s="18"/>
      <c r="M25" s="18"/>
      <c r="N25" s="18"/>
      <c r="O25" s="18"/>
    </row>
    <row r="26" spans="1:15" s="40" customFormat="1" ht="14.1" customHeight="1" x14ac:dyDescent="0.15">
      <c r="A26" s="37" t="s">
        <v>60</v>
      </c>
      <c r="B26" s="38" t="s">
        <v>39</v>
      </c>
      <c r="C26" s="39">
        <f t="shared" ref="C26:I26" si="2">SUM(C18:C25)</f>
        <v>0</v>
      </c>
      <c r="D26" s="39">
        <f t="shared" si="2"/>
        <v>0</v>
      </c>
      <c r="E26" s="39">
        <f t="shared" si="2"/>
        <v>0</v>
      </c>
      <c r="F26" s="39">
        <f t="shared" si="2"/>
        <v>0</v>
      </c>
      <c r="G26" s="39">
        <f t="shared" si="2"/>
        <v>0</v>
      </c>
      <c r="H26" s="39">
        <f t="shared" si="2"/>
        <v>0</v>
      </c>
      <c r="I26" s="39">
        <f t="shared" si="2"/>
        <v>0</v>
      </c>
      <c r="J26" s="39"/>
      <c r="K26" s="39"/>
      <c r="L26" s="39"/>
      <c r="M26" s="39"/>
      <c r="N26" s="39"/>
      <c r="O26" s="39"/>
    </row>
    <row r="27" spans="1:15" s="16" customFormat="1" ht="13.5" customHeight="1" x14ac:dyDescent="0.15">
      <c r="A27" s="12" t="s">
        <v>61</v>
      </c>
      <c r="B27" s="17" t="s">
        <v>40</v>
      </c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40" customFormat="1" ht="14.1" customHeight="1" x14ac:dyDescent="0.15">
      <c r="A28" s="37" t="s">
        <v>62</v>
      </c>
      <c r="B28" s="38" t="s">
        <v>41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s="11" customFormat="1" ht="15.95" customHeight="1" x14ac:dyDescent="0.15">
      <c r="A29" s="41">
        <v>24</v>
      </c>
      <c r="B29" s="30" t="s">
        <v>42</v>
      </c>
      <c r="C29" s="31">
        <f t="shared" ref="C29:O29" si="3">C26+C28</f>
        <v>0</v>
      </c>
      <c r="D29" s="31">
        <f t="shared" si="3"/>
        <v>0</v>
      </c>
      <c r="E29" s="31">
        <f t="shared" si="3"/>
        <v>0</v>
      </c>
      <c r="F29" s="31">
        <f t="shared" si="3"/>
        <v>0</v>
      </c>
      <c r="G29" s="31">
        <f t="shared" si="3"/>
        <v>0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  <c r="O29" s="31">
        <f t="shared" si="3"/>
        <v>0</v>
      </c>
    </row>
    <row r="30" spans="1:15" x14ac:dyDescent="0.25">
      <c r="A30" s="41">
        <v>25</v>
      </c>
      <c r="B30" s="33" t="s">
        <v>43</v>
      </c>
      <c r="C30" s="33"/>
      <c r="D30" s="34">
        <f t="shared" ref="D30:O30" si="4">D16-D29</f>
        <v>0</v>
      </c>
      <c r="E30" s="34">
        <f t="shared" si="4"/>
        <v>0</v>
      </c>
      <c r="F30" s="34">
        <f t="shared" si="4"/>
        <v>10794167</v>
      </c>
      <c r="G30" s="34">
        <f t="shared" si="4"/>
        <v>13647794</v>
      </c>
      <c r="H30" s="34">
        <f t="shared" si="4"/>
        <v>20913821</v>
      </c>
      <c r="I30" s="34">
        <f t="shared" si="4"/>
        <v>26138680</v>
      </c>
      <c r="J30" s="34">
        <f t="shared" si="4"/>
        <v>252780899</v>
      </c>
      <c r="K30" s="34">
        <f t="shared" si="4"/>
        <v>31670231</v>
      </c>
      <c r="L30" s="34">
        <f t="shared" si="4"/>
        <v>138977007</v>
      </c>
      <c r="M30" s="34">
        <f t="shared" si="4"/>
        <v>39300763</v>
      </c>
      <c r="N30" s="34">
        <f t="shared" si="4"/>
        <v>43175331</v>
      </c>
      <c r="O30" s="34">
        <f t="shared" si="4"/>
        <v>48919625</v>
      </c>
    </row>
  </sheetData>
  <mergeCells count="3">
    <mergeCell ref="A1:O1"/>
    <mergeCell ref="B4:O4"/>
    <mergeCell ref="B17:O17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Szűcs Gáborné</dc:creator>
  <dc:description/>
  <cp:lastModifiedBy>Szűcs Gáborné</cp:lastModifiedBy>
  <cp:revision>1</cp:revision>
  <dcterms:created xsi:type="dcterms:W3CDTF">2020-07-06T13:31:47Z</dcterms:created>
  <dcterms:modified xsi:type="dcterms:W3CDTF">2020-07-06T13:31:47Z</dcterms:modified>
  <dc:language>hu-HU</dc:language>
</cp:coreProperties>
</file>