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2240" windowHeight="8070" tabRatio="714"/>
  </bookViews>
  <sheets>
    <sheet name="bevételek" sheetId="8" r:id="rId1"/>
    <sheet name="óvoda" sheetId="1" r:id="rId2"/>
    <sheet name="iskola" sheetId="2" r:id="rId3"/>
    <sheet name="civilház" sheetId="3" r:id="rId4"/>
    <sheet name="egészségház" sheetId="4" r:id="rId5"/>
    <sheet name="sportpálya" sheetId="5" r:id="rId6"/>
    <sheet name="sportcsarnok" sheetId="6" r:id="rId7"/>
    <sheet name="Önkormányzat" sheetId="7" r:id="rId8"/>
  </sheets>
  <calcPr calcId="125725"/>
</workbook>
</file>

<file path=xl/calcChain.xml><?xml version="1.0" encoding="utf-8"?>
<calcChain xmlns="http://schemas.openxmlformats.org/spreadsheetml/2006/main">
  <c r="B121" i="7"/>
  <c r="B26" i="1"/>
  <c r="B122" i="7"/>
  <c r="B16" i="6"/>
  <c r="B24" i="1"/>
  <c r="B18" i="6"/>
  <c r="B17" i="7"/>
  <c r="B19" s="1"/>
  <c r="B8" i="2"/>
  <c r="B7" i="5"/>
  <c r="B8" s="1"/>
  <c r="B10" i="4"/>
  <c r="B11" s="1"/>
  <c r="B6" i="3"/>
  <c r="B7" s="1"/>
  <c r="B9" i="2"/>
  <c r="B17" i="8"/>
  <c r="B11"/>
  <c r="B20" i="7" l="1"/>
  <c r="B29" i="8"/>
  <c r="B123" i="7" l="1"/>
  <c r="E29" i="8" s="1"/>
</calcChain>
</file>

<file path=xl/comments1.xml><?xml version="1.0" encoding="utf-8"?>
<comments xmlns="http://schemas.openxmlformats.org/spreadsheetml/2006/main">
  <authors>
    <author>Ikrény</author>
  </authors>
  <commentList>
    <comment ref="B7" authorId="0">
      <text>
        <r>
          <rPr>
            <b/>
            <sz val="8"/>
            <color indexed="81"/>
            <rFont val="Tahoma"/>
            <family val="2"/>
            <charset val="238"/>
          </rPr>
          <t>Ikrény:</t>
        </r>
        <r>
          <rPr>
            <sz val="8"/>
            <color indexed="81"/>
            <rFont val="Tahoma"/>
            <family val="2"/>
            <charset val="238"/>
          </rPr>
          <t xml:space="preserve">
10 havi</t>
        </r>
      </text>
    </comment>
    <comment ref="B8" authorId="0">
      <text>
        <r>
          <rPr>
            <b/>
            <sz val="8"/>
            <color indexed="81"/>
            <rFont val="Tahoma"/>
            <family val="2"/>
            <charset val="238"/>
          </rPr>
          <t>Ikrény:</t>
        </r>
        <r>
          <rPr>
            <sz val="8"/>
            <color indexed="81"/>
            <rFont val="Tahoma"/>
            <family val="2"/>
            <charset val="238"/>
          </rPr>
          <t xml:space="preserve">
12 havi</t>
        </r>
      </text>
    </comment>
    <comment ref="B9" authorId="0">
      <text>
        <r>
          <rPr>
            <b/>
            <sz val="8"/>
            <color indexed="81"/>
            <rFont val="Tahoma"/>
            <family val="2"/>
            <charset val="238"/>
          </rPr>
          <t>Ikrény:</t>
        </r>
        <r>
          <rPr>
            <sz val="8"/>
            <color indexed="81"/>
            <rFont val="Tahoma"/>
            <family val="2"/>
            <charset val="238"/>
          </rPr>
          <t xml:space="preserve">
2 évi</t>
        </r>
      </text>
    </comment>
  </commentList>
</comments>
</file>

<file path=xl/sharedStrings.xml><?xml version="1.0" encoding="utf-8"?>
<sst xmlns="http://schemas.openxmlformats.org/spreadsheetml/2006/main" count="240" uniqueCount="194">
  <si>
    <t>folyóirat</t>
  </si>
  <si>
    <t>szakmai kisértékű tárgyi eszk.</t>
  </si>
  <si>
    <t>irodaszer</t>
  </si>
  <si>
    <t>tisztítószer</t>
  </si>
  <si>
    <t>szakmai anyag</t>
  </si>
  <si>
    <t>rágcsálóírtás</t>
  </si>
  <si>
    <t>oviolimpia</t>
  </si>
  <si>
    <t>húsvéti csomag</t>
  </si>
  <si>
    <t>mikulás csomag</t>
  </si>
  <si>
    <t>karácsonyi játékvásárlás</t>
  </si>
  <si>
    <t>pedagógus kirándulás</t>
  </si>
  <si>
    <t>kéményseprés</t>
  </si>
  <si>
    <t>internet</t>
  </si>
  <si>
    <t>gázdíj</t>
  </si>
  <si>
    <t>villanydíj</t>
  </si>
  <si>
    <t>vízdíj</t>
  </si>
  <si>
    <t>szemétdíj</t>
  </si>
  <si>
    <t>riasztó</t>
  </si>
  <si>
    <t>karbantartási szolgáltatás külsőssel</t>
  </si>
  <si>
    <t>E Ft</t>
  </si>
  <si>
    <t>összesen</t>
  </si>
  <si>
    <t>nyári tábor</t>
  </si>
  <si>
    <t>ajándék évvégére diákoknak</t>
  </si>
  <si>
    <t>kisalföld megjelenés</t>
  </si>
  <si>
    <t>T-dance szerződés</t>
  </si>
  <si>
    <t>iskolai étkeztetés</t>
  </si>
  <si>
    <t>egyéb dologi és karbantartás</t>
  </si>
  <si>
    <t>vezetékes telefon</t>
  </si>
  <si>
    <t>rendszerhaszn. Díj gáz</t>
  </si>
  <si>
    <t>villany</t>
  </si>
  <si>
    <t>víz</t>
  </si>
  <si>
    <t>szemét</t>
  </si>
  <si>
    <t>tűzoltó ügyelet</t>
  </si>
  <si>
    <t>lift karbant.</t>
  </si>
  <si>
    <t>zöldterület kezelés</t>
  </si>
  <si>
    <t>közvilágítás</t>
  </si>
  <si>
    <t>köztemető-fenntartás</t>
  </si>
  <si>
    <t>közutak fenntartása</t>
  </si>
  <si>
    <t>egyéb önkorm. Felad.</t>
  </si>
  <si>
    <t>pénzbeli szoc. Tám.</t>
  </si>
  <si>
    <t>könyvtári támog.</t>
  </si>
  <si>
    <t>lakott külterület támog.</t>
  </si>
  <si>
    <t>gyerekétkeztetési támog.</t>
  </si>
  <si>
    <t>összes állami támogatás/normatíva</t>
  </si>
  <si>
    <t>építményadó</t>
  </si>
  <si>
    <t>gépjárműadó</t>
  </si>
  <si>
    <t>kommunálisadó</t>
  </si>
  <si>
    <t>iparűzésiadó</t>
  </si>
  <si>
    <t>egyéb közhatalmi</t>
  </si>
  <si>
    <t>összes adóbevétel</t>
  </si>
  <si>
    <t>iskolai eü. Szolg. Támog</t>
  </si>
  <si>
    <t>terembérleti díjbevétel</t>
  </si>
  <si>
    <t>rábakész bérleti díj</t>
  </si>
  <si>
    <t>civilház bérleti díj</t>
  </si>
  <si>
    <t>kamatbevétel</t>
  </si>
  <si>
    <t>alkalmazottak mobiltérítése</t>
  </si>
  <si>
    <t>iskolai étkez. Befizetések</t>
  </si>
  <si>
    <t>T-dance</t>
  </si>
  <si>
    <t>Összes bevétel:</t>
  </si>
  <si>
    <t>pénzmaradvány (kb.)</t>
  </si>
  <si>
    <t>kiadás óvoda</t>
  </si>
  <si>
    <t>kiadás iskola</t>
  </si>
  <si>
    <t>kiadás civilház</t>
  </si>
  <si>
    <t>kiadás egészségház</t>
  </si>
  <si>
    <t>kiadás sportpálya</t>
  </si>
  <si>
    <t>kiadás sportcsarnok</t>
  </si>
  <si>
    <t>gyógyszerbeszerzés</t>
  </si>
  <si>
    <t>könyvbeszerzés</t>
  </si>
  <si>
    <t>folyóirat beszerzés</t>
  </si>
  <si>
    <t>üzemanyag</t>
  </si>
  <si>
    <t>védőfelszerelés</t>
  </si>
  <si>
    <t>webhosting</t>
  </si>
  <si>
    <t>fénymásoló karbantartás</t>
  </si>
  <si>
    <t>számítógép karbantartás</t>
  </si>
  <si>
    <t>karácsonyi díszek javítása</t>
  </si>
  <si>
    <t>internet hivatal</t>
  </si>
  <si>
    <t>mobil telefondíjak</t>
  </si>
  <si>
    <t>élelmiszerbeszerzés (rendezvények)</t>
  </si>
  <si>
    <t>szakmai anyag karbantartáshoz</t>
  </si>
  <si>
    <t>árubeszerzés községüzemeltetéshez</t>
  </si>
  <si>
    <t xml:space="preserve">egyéb dologi </t>
  </si>
  <si>
    <t>önkormányzati/hivatali kiadások</t>
  </si>
  <si>
    <t>villanydíj hivatal</t>
  </si>
  <si>
    <t>vízdíj hivatal</t>
  </si>
  <si>
    <t>gázdíj hivatal</t>
  </si>
  <si>
    <t>közkifolyók</t>
  </si>
  <si>
    <t>banki szolgált. Költsége</t>
  </si>
  <si>
    <t>szemétdíj hivatal</t>
  </si>
  <si>
    <t>riasztó hivatal</t>
  </si>
  <si>
    <t>polgárőrautó távfelügyelet</t>
  </si>
  <si>
    <t>temető wc</t>
  </si>
  <si>
    <t>kardirex munkaegészségügyi szolg.</t>
  </si>
  <si>
    <t>hóeltakarítás</t>
  </si>
  <si>
    <t>nagytérségi hullgazd. Hj</t>
  </si>
  <si>
    <t>polgárőrautó szerviz</t>
  </si>
  <si>
    <t>polgárőrautó biztosítás</t>
  </si>
  <si>
    <t>vagyon- és felelősségbiztosítás</t>
  </si>
  <si>
    <t>súlyadó polgárőrautó</t>
  </si>
  <si>
    <t>áfabefizetés</t>
  </si>
  <si>
    <t>kéményseprés hivatal</t>
  </si>
  <si>
    <t>ügyvédi munkadíj</t>
  </si>
  <si>
    <t>rendezvények jogdíjai</t>
  </si>
  <si>
    <t>települési újság</t>
  </si>
  <si>
    <t>halotthűtő karbantartás</t>
  </si>
  <si>
    <t>tulajdoni lapok költségei</t>
  </si>
  <si>
    <t>győr-szol hiteltörlesztés</t>
  </si>
  <si>
    <t>fogászati alapellátás</t>
  </si>
  <si>
    <t>fogászati ügyeletellátás</t>
  </si>
  <si>
    <t>bursa</t>
  </si>
  <si>
    <t>segélyek saját hatáskörben</t>
  </si>
  <si>
    <t>szúnyoggyérítés</t>
  </si>
  <si>
    <t>köztemetés</t>
  </si>
  <si>
    <t>iskola eü. Szolg.</t>
  </si>
  <si>
    <t>Ikrény SE támogatás</t>
  </si>
  <si>
    <t>Polgárőr egyesület támogatás</t>
  </si>
  <si>
    <t>horgász egyesület támogatás</t>
  </si>
  <si>
    <t>templomért alapítvány támogatás</t>
  </si>
  <si>
    <t>nyudíjas klub támogatás</t>
  </si>
  <si>
    <t>IKIFE támogatás</t>
  </si>
  <si>
    <t xml:space="preserve">ISK-DSK </t>
  </si>
  <si>
    <t>TÖOSZ tagdíj</t>
  </si>
  <si>
    <t>Győri TKT tagdíj</t>
  </si>
  <si>
    <t>Kapuvári vizitársulat tagdíj</t>
  </si>
  <si>
    <t>saldo tagdíj</t>
  </si>
  <si>
    <t>arrabona egtc. Tagdíj</t>
  </si>
  <si>
    <t>leader tagdíj</t>
  </si>
  <si>
    <t>atev tagdíj</t>
  </si>
  <si>
    <t>közvetített szolgáltatás</t>
  </si>
  <si>
    <t>családi nap</t>
  </si>
  <si>
    <t>lovas mikulás</t>
  </si>
  <si>
    <t>falukarácsony</t>
  </si>
  <si>
    <t>fényünnep</t>
  </si>
  <si>
    <t>falunap</t>
  </si>
  <si>
    <t>pályázatírás</t>
  </si>
  <si>
    <t>járda</t>
  </si>
  <si>
    <t>összes kiadás</t>
  </si>
  <si>
    <t>reprezentáció</t>
  </si>
  <si>
    <t>27 % áfa</t>
  </si>
  <si>
    <t>Bevételek</t>
  </si>
  <si>
    <t>polgármester bére</t>
  </si>
  <si>
    <t>hivatalsegéd bére</t>
  </si>
  <si>
    <t>könyvtáros bére</t>
  </si>
  <si>
    <t>sportcsarnok dolgozó bére (N)</t>
  </si>
  <si>
    <t>sportcsarnok dolgozó bére (F)</t>
  </si>
  <si>
    <t>iskola karbantartó bére</t>
  </si>
  <si>
    <t>közfoglalk. Bérkülönbözet</t>
  </si>
  <si>
    <t>munkaruha polgármester</t>
  </si>
  <si>
    <t>munkaruha hivatalsegéd</t>
  </si>
  <si>
    <t>cafetéria polgármester</t>
  </si>
  <si>
    <t>cafetéria falugondnok</t>
  </si>
  <si>
    <t>falugondnok bére</t>
  </si>
  <si>
    <t>cafetéria hivatalsegéd</t>
  </si>
  <si>
    <t>éves jutalom falugondnok</t>
  </si>
  <si>
    <t>utiköltségtérítés polgármester</t>
  </si>
  <si>
    <t>képviselői keret</t>
  </si>
  <si>
    <t>27 % járulék bér és juttatások után</t>
  </si>
  <si>
    <t>lakásfenntartási segély</t>
  </si>
  <si>
    <t>reklámszerződés ETO-s</t>
  </si>
  <si>
    <t>Klik-től iskola gondnok bértérítés</t>
  </si>
  <si>
    <t>FEJLESZTÉSEK</t>
  </si>
  <si>
    <t>IKSZT dolgozó bére</t>
  </si>
  <si>
    <t>rendezési tervek</t>
  </si>
  <si>
    <t>hivatal  felújítása (festés, álmennyezet, ablakcsere, pénzügy bútor)</t>
  </si>
  <si>
    <t>pénzügy számítógép (G)</t>
  </si>
  <si>
    <t>aljegyző számítógép</t>
  </si>
  <si>
    <t>polgármester laptop</t>
  </si>
  <si>
    <t>szerver-rendszer</t>
  </si>
  <si>
    <t>konditerem sportcsarnok</t>
  </si>
  <si>
    <t>fürdőjavítás sportcsarnok</t>
  </si>
  <si>
    <t>játszótér felújítás</t>
  </si>
  <si>
    <t>tanösvény és mobilkikötő</t>
  </si>
  <si>
    <t>traktor és utánfutó</t>
  </si>
  <si>
    <t>utcatáblák</t>
  </si>
  <si>
    <t>térfigyelő rendszer</t>
  </si>
  <si>
    <t>sörpadok</t>
  </si>
  <si>
    <t>hangosítási rendszer</t>
  </si>
  <si>
    <t>mozgószínpad ikszt-be</t>
  </si>
  <si>
    <t>bódé rendezvényekhez</t>
  </si>
  <si>
    <t>sátor</t>
  </si>
  <si>
    <t>erdősáv kialakítása</t>
  </si>
  <si>
    <t>kastélytető javítása</t>
  </si>
  <si>
    <t>fejlesztések 27 % áfája</t>
  </si>
  <si>
    <t>új utcaterület kialakítása győri út mögött</t>
  </si>
  <si>
    <t>óvodai játszótéri eszk. Felújítása</t>
  </si>
  <si>
    <t>mobiltelefon</t>
  </si>
  <si>
    <t>IKSZt kiadásai még</t>
  </si>
  <si>
    <t>kardirex foglalkozás eü.</t>
  </si>
  <si>
    <t>kardirex foglalkoztatás eü.</t>
  </si>
  <si>
    <t>gázkazán üzemeltetési szerződés</t>
  </si>
  <si>
    <t>biofilter</t>
  </si>
  <si>
    <t>úrnafal</t>
  </si>
  <si>
    <t>Ikrényi dalkör</t>
  </si>
  <si>
    <t>Bérek és járulékaik</t>
  </si>
  <si>
    <t>reklámbevétel szerződés szerint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</si>
</sst>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0" fontId="5" fillId="3" borderId="0" xfId="0" applyFont="1" applyFill="1"/>
    <xf numFmtId="0" fontId="2" fillId="3" borderId="0" xfId="0" applyFont="1" applyFill="1"/>
    <xf numFmtId="1" fontId="6" fillId="0" borderId="0" xfId="0" applyNumberFormat="1" applyFont="1"/>
    <xf numFmtId="1" fontId="6" fillId="2" borderId="0" xfId="0" applyNumberFormat="1" applyFont="1" applyFill="1"/>
    <xf numFmtId="1" fontId="4" fillId="0" borderId="0" xfId="0" applyNumberFormat="1" applyFont="1"/>
    <xf numFmtId="1" fontId="4" fillId="2" borderId="0" xfId="0" applyNumberFormat="1" applyFont="1" applyFill="1"/>
    <xf numFmtId="0" fontId="1" fillId="3" borderId="0" xfId="0" applyFont="1" applyFill="1"/>
    <xf numFmtId="0" fontId="5" fillId="0" borderId="0" xfId="0" applyFont="1" applyFill="1"/>
    <xf numFmtId="1" fontId="6" fillId="4" borderId="0" xfId="0" applyNumberFormat="1" applyFont="1" applyFill="1"/>
    <xf numFmtId="0" fontId="6" fillId="4" borderId="0" xfId="0" applyFont="1" applyFill="1"/>
    <xf numFmtId="0" fontId="5" fillId="0" borderId="0" xfId="0" applyFont="1" applyAlignment="1">
      <alignment vertical="top" wrapText="1"/>
    </xf>
    <xf numFmtId="0" fontId="9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topLeftCell="A13" workbookViewId="0">
      <selection activeCell="A24" sqref="A24"/>
    </sheetView>
  </sheetViews>
  <sheetFormatPr defaultRowHeight="15"/>
  <cols>
    <col min="1" max="1" width="42.42578125" bestFit="1" customWidth="1"/>
    <col min="2" max="2" width="11.5703125" style="20" customWidth="1"/>
    <col min="4" max="4" width="16.5703125" bestFit="1" customWidth="1"/>
    <col min="5" max="5" width="11.140625" customWidth="1"/>
  </cols>
  <sheetData>
    <row r="1" spans="1:2" ht="15.75">
      <c r="A1" s="15" t="s">
        <v>138</v>
      </c>
      <c r="B1" s="21" t="s">
        <v>19</v>
      </c>
    </row>
    <row r="2" spans="1:2" ht="15.75">
      <c r="A2" s="1" t="s">
        <v>34</v>
      </c>
      <c r="B2" s="3">
        <v>4446</v>
      </c>
    </row>
    <row r="3" spans="1:2" ht="15.75">
      <c r="A3" s="1" t="s">
        <v>35</v>
      </c>
      <c r="B3" s="3">
        <v>3104</v>
      </c>
    </row>
    <row r="4" spans="1:2" ht="15.75">
      <c r="A4" s="1" t="s">
        <v>36</v>
      </c>
      <c r="B4" s="3">
        <v>546</v>
      </c>
    </row>
    <row r="5" spans="1:2" ht="15.75">
      <c r="A5" s="1" t="s">
        <v>37</v>
      </c>
      <c r="B5" s="3">
        <v>1121</v>
      </c>
    </row>
    <row r="6" spans="1:2" ht="15.75">
      <c r="A6" s="1" t="s">
        <v>38</v>
      </c>
      <c r="B6" s="3">
        <v>1484</v>
      </c>
    </row>
    <row r="7" spans="1:2" ht="15.75">
      <c r="A7" s="1" t="s">
        <v>39</v>
      </c>
      <c r="B7" s="3">
        <v>5714</v>
      </c>
    </row>
    <row r="8" spans="1:2" ht="15.75">
      <c r="A8" s="1" t="s">
        <v>40</v>
      </c>
      <c r="B8" s="3">
        <v>2109</v>
      </c>
    </row>
    <row r="9" spans="1:2" ht="15.75">
      <c r="A9" s="1" t="s">
        <v>41</v>
      </c>
      <c r="B9" s="3">
        <v>107</v>
      </c>
    </row>
    <row r="10" spans="1:2" ht="15.75">
      <c r="A10" s="1" t="s">
        <v>42</v>
      </c>
      <c r="B10" s="3">
        <v>3798</v>
      </c>
    </row>
    <row r="11" spans="1:2" s="2" customFormat="1" ht="18.75">
      <c r="A11" s="4" t="s">
        <v>43</v>
      </c>
      <c r="B11" s="4">
        <f>SUM(B2:B10)</f>
        <v>22429</v>
      </c>
    </row>
    <row r="12" spans="1:2" ht="15.75">
      <c r="A12" s="1" t="s">
        <v>44</v>
      </c>
      <c r="B12" s="3">
        <v>1900</v>
      </c>
    </row>
    <row r="13" spans="1:2" ht="15.75">
      <c r="A13" s="1" t="s">
        <v>46</v>
      </c>
      <c r="B13" s="3">
        <v>2500</v>
      </c>
    </row>
    <row r="14" spans="1:2" ht="15.75">
      <c r="A14" s="1" t="s">
        <v>47</v>
      </c>
      <c r="B14" s="3">
        <v>25000</v>
      </c>
    </row>
    <row r="15" spans="1:2" ht="15.75">
      <c r="A15" s="1" t="s">
        <v>45</v>
      </c>
      <c r="B15" s="3">
        <v>5000</v>
      </c>
    </row>
    <row r="16" spans="1:2" ht="15.75">
      <c r="A16" s="1" t="s">
        <v>48</v>
      </c>
      <c r="B16" s="3">
        <v>200</v>
      </c>
    </row>
    <row r="17" spans="1:5" s="2" customFormat="1" ht="18.75">
      <c r="A17" s="4" t="s">
        <v>49</v>
      </c>
      <c r="B17" s="4">
        <f>SUM(B12:B16)</f>
        <v>34600</v>
      </c>
    </row>
    <row r="18" spans="1:5" ht="15.75">
      <c r="A18" s="1" t="s">
        <v>50</v>
      </c>
      <c r="B18" s="3">
        <v>91</v>
      </c>
    </row>
    <row r="19" spans="1:5" ht="15.75">
      <c r="A19" s="1" t="s">
        <v>51</v>
      </c>
      <c r="B19" s="3">
        <v>7000</v>
      </c>
    </row>
    <row r="20" spans="1:5" ht="15.75">
      <c r="A20" s="1" t="s">
        <v>52</v>
      </c>
      <c r="B20" s="3">
        <v>132</v>
      </c>
    </row>
    <row r="21" spans="1:5" ht="15.75">
      <c r="A21" s="1" t="s">
        <v>53</v>
      </c>
      <c r="B21" s="3">
        <v>220</v>
      </c>
    </row>
    <row r="22" spans="1:5" ht="15.75">
      <c r="A22" s="1" t="s">
        <v>54</v>
      </c>
      <c r="B22" s="3">
        <v>10</v>
      </c>
    </row>
    <row r="23" spans="1:5" ht="15.75">
      <c r="A23" s="1" t="s">
        <v>55</v>
      </c>
      <c r="B23" s="3">
        <v>500</v>
      </c>
    </row>
    <row r="24" spans="1:5" ht="15.75">
      <c r="A24" s="1" t="s">
        <v>56</v>
      </c>
      <c r="B24" s="3">
        <v>2742</v>
      </c>
    </row>
    <row r="25" spans="1:5" ht="15.75">
      <c r="A25" s="1" t="s">
        <v>57</v>
      </c>
      <c r="B25" s="3">
        <v>424</v>
      </c>
    </row>
    <row r="26" spans="1:5" ht="15.75">
      <c r="A26" s="1" t="s">
        <v>158</v>
      </c>
      <c r="B26" s="3">
        <v>767</v>
      </c>
    </row>
    <row r="27" spans="1:5" ht="15.75">
      <c r="A27" s="1" t="s">
        <v>193</v>
      </c>
      <c r="B27" s="3">
        <v>25000</v>
      </c>
    </row>
    <row r="28" spans="1:5" ht="15.75">
      <c r="A28" s="1" t="s">
        <v>59</v>
      </c>
      <c r="B28" s="3">
        <v>39212</v>
      </c>
    </row>
    <row r="29" spans="1:5" ht="18.75">
      <c r="A29" s="5" t="s">
        <v>58</v>
      </c>
      <c r="B29" s="5">
        <f>SUM(B18:B28)+B17+B11</f>
        <v>133127</v>
      </c>
      <c r="D29" s="5" t="s">
        <v>135</v>
      </c>
      <c r="E29" s="14">
        <f>óvoda!B26+iskola!B9+civilház!B7+egészségház!B11+sportpálya!B8+sportcsarnok!B18+Önkormányzat!B123</f>
        <v>133127.27000000002</v>
      </c>
    </row>
  </sheetData>
  <pageMargins left="0.70866141732283472" right="0.70866141732283472" top="0.74803149606299213" bottom="0.74803149606299213" header="0.31496062992125984" footer="0.31496062992125984"/>
  <pageSetup paperSize="9" scale="9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6"/>
  <sheetViews>
    <sheetView topLeftCell="A10" workbookViewId="0">
      <selection activeCell="E6" sqref="E6"/>
    </sheetView>
  </sheetViews>
  <sheetFormatPr defaultRowHeight="15"/>
  <cols>
    <col min="1" max="1" width="37.28515625" bestFit="1" customWidth="1"/>
    <col min="2" max="2" width="12.5703125" customWidth="1"/>
  </cols>
  <sheetData>
    <row r="1" spans="1:2" ht="17.25">
      <c r="A1" s="9" t="s">
        <v>60</v>
      </c>
      <c r="B1" s="22" t="s">
        <v>19</v>
      </c>
    </row>
    <row r="2" spans="1:2" ht="17.25">
      <c r="A2" s="6" t="s">
        <v>0</v>
      </c>
      <c r="B2" s="7">
        <v>50</v>
      </c>
    </row>
    <row r="3" spans="1:2" ht="17.25">
      <c r="A3" s="6" t="s">
        <v>1</v>
      </c>
      <c r="B3" s="7">
        <v>120</v>
      </c>
    </row>
    <row r="4" spans="1:2" ht="17.25">
      <c r="A4" s="6" t="s">
        <v>2</v>
      </c>
      <c r="B4" s="7">
        <v>50</v>
      </c>
    </row>
    <row r="5" spans="1:2" ht="17.25">
      <c r="A5" s="6" t="s">
        <v>3</v>
      </c>
      <c r="B5" s="7">
        <v>150</v>
      </c>
    </row>
    <row r="6" spans="1:2" ht="17.25">
      <c r="A6" s="6" t="s">
        <v>4</v>
      </c>
      <c r="B6" s="7">
        <v>60</v>
      </c>
    </row>
    <row r="7" spans="1:2" ht="17.25">
      <c r="A7" s="6" t="s">
        <v>5</v>
      </c>
      <c r="B7" s="7">
        <v>35</v>
      </c>
    </row>
    <row r="8" spans="1:2" ht="17.25">
      <c r="A8" s="6" t="s">
        <v>6</v>
      </c>
      <c r="B8" s="7">
        <v>50</v>
      </c>
    </row>
    <row r="9" spans="1:2" ht="17.25">
      <c r="A9" s="6" t="s">
        <v>7</v>
      </c>
      <c r="B9" s="7">
        <v>20</v>
      </c>
    </row>
    <row r="10" spans="1:2" ht="17.25">
      <c r="A10" s="6" t="s">
        <v>8</v>
      </c>
      <c r="B10" s="7">
        <v>20</v>
      </c>
    </row>
    <row r="11" spans="1:2" ht="17.25">
      <c r="A11" s="6" t="s">
        <v>9</v>
      </c>
      <c r="B11" s="7">
        <v>60</v>
      </c>
    </row>
    <row r="12" spans="1:2" ht="17.25">
      <c r="A12" s="6" t="s">
        <v>10</v>
      </c>
      <c r="B12" s="7">
        <v>30</v>
      </c>
    </row>
    <row r="13" spans="1:2" ht="17.25">
      <c r="A13" s="6" t="s">
        <v>72</v>
      </c>
      <c r="B13" s="7">
        <v>40</v>
      </c>
    </row>
    <row r="14" spans="1:2" ht="17.25">
      <c r="A14" s="6" t="s">
        <v>11</v>
      </c>
      <c r="B14" s="7">
        <v>7</v>
      </c>
    </row>
    <row r="15" spans="1:2" ht="17.25">
      <c r="A15" s="6" t="s">
        <v>12</v>
      </c>
      <c r="B15" s="7">
        <v>40</v>
      </c>
    </row>
    <row r="16" spans="1:2" ht="17.25">
      <c r="A16" s="6" t="s">
        <v>13</v>
      </c>
      <c r="B16" s="7">
        <v>700</v>
      </c>
    </row>
    <row r="17" spans="1:2" ht="17.25">
      <c r="A17" s="6" t="s">
        <v>14</v>
      </c>
      <c r="B17" s="7">
        <v>220</v>
      </c>
    </row>
    <row r="18" spans="1:2" ht="17.25">
      <c r="A18" s="6" t="s">
        <v>15</v>
      </c>
      <c r="B18" s="7">
        <v>250</v>
      </c>
    </row>
    <row r="19" spans="1:2" ht="17.25">
      <c r="A19" s="6" t="s">
        <v>16</v>
      </c>
      <c r="B19" s="7">
        <v>100</v>
      </c>
    </row>
    <row r="20" spans="1:2" ht="17.25">
      <c r="A20" s="6" t="s">
        <v>18</v>
      </c>
      <c r="B20" s="7">
        <v>200</v>
      </c>
    </row>
    <row r="21" spans="1:2" ht="17.25">
      <c r="A21" s="6" t="s">
        <v>17</v>
      </c>
      <c r="B21" s="7">
        <v>60</v>
      </c>
    </row>
    <row r="22" spans="1:2" ht="17.25">
      <c r="A22" s="6" t="s">
        <v>184</v>
      </c>
      <c r="B22" s="7">
        <v>80</v>
      </c>
    </row>
    <row r="23" spans="1:2" ht="17.25">
      <c r="A23" s="6" t="s">
        <v>183</v>
      </c>
      <c r="B23" s="7">
        <v>200</v>
      </c>
    </row>
    <row r="24" spans="1:2" ht="17.25">
      <c r="A24" s="6" t="s">
        <v>137</v>
      </c>
      <c r="B24" s="11">
        <f>SUM(B2:B23)*0.27</f>
        <v>686.34</v>
      </c>
    </row>
    <row r="25" spans="1:2" ht="17.25">
      <c r="A25" s="6" t="s">
        <v>186</v>
      </c>
      <c r="B25" s="7">
        <v>209</v>
      </c>
    </row>
    <row r="26" spans="1:2" ht="17.25">
      <c r="A26" s="8" t="s">
        <v>20</v>
      </c>
      <c r="B26" s="12">
        <f>SUM(B2:B25)</f>
        <v>3437.34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1" sqref="B1"/>
    </sheetView>
  </sheetViews>
  <sheetFormatPr defaultRowHeight="15"/>
  <cols>
    <col min="1" max="1" width="33.140625" bestFit="1" customWidth="1"/>
    <col min="2" max="2" width="12.42578125" customWidth="1"/>
  </cols>
  <sheetData>
    <row r="1" spans="1:2" ht="18.75">
      <c r="A1" s="10" t="s">
        <v>61</v>
      </c>
      <c r="B1" s="23" t="s">
        <v>19</v>
      </c>
    </row>
    <row r="2" spans="1:2" ht="18.75">
      <c r="A2" s="2" t="s">
        <v>21</v>
      </c>
      <c r="B2" s="4">
        <v>80</v>
      </c>
    </row>
    <row r="3" spans="1:2" ht="18.75">
      <c r="A3" s="2" t="s">
        <v>22</v>
      </c>
      <c r="B3" s="4">
        <v>25</v>
      </c>
    </row>
    <row r="4" spans="1:2" ht="18.75">
      <c r="A4" s="2" t="s">
        <v>23</v>
      </c>
      <c r="B4" s="4">
        <v>3</v>
      </c>
    </row>
    <row r="5" spans="1:2" ht="18.75">
      <c r="A5" s="2" t="s">
        <v>9</v>
      </c>
      <c r="B5" s="4">
        <v>50</v>
      </c>
    </row>
    <row r="6" spans="1:2" ht="18.75">
      <c r="A6" s="2" t="s">
        <v>24</v>
      </c>
      <c r="B6" s="4">
        <v>424</v>
      </c>
    </row>
    <row r="7" spans="1:2" ht="18.75">
      <c r="A7" s="2" t="s">
        <v>25</v>
      </c>
      <c r="B7" s="4">
        <v>5960</v>
      </c>
    </row>
    <row r="8" spans="1:2" ht="18.75">
      <c r="A8" s="2" t="s">
        <v>137</v>
      </c>
      <c r="B8" s="13">
        <f>(B2+B3+B4+B5+B7)*0.27</f>
        <v>1651.8600000000001</v>
      </c>
    </row>
    <row r="9" spans="1:2" ht="18.75">
      <c r="A9" s="5" t="s">
        <v>20</v>
      </c>
      <c r="B9" s="14">
        <f>SUM(B2:B8)</f>
        <v>8193.86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7"/>
  <sheetViews>
    <sheetView topLeftCell="A4" workbookViewId="0">
      <selection activeCell="D9" sqref="D9"/>
    </sheetView>
  </sheetViews>
  <sheetFormatPr defaultRowHeight="15"/>
  <cols>
    <col min="1" max="1" width="33.5703125" bestFit="1" customWidth="1"/>
  </cols>
  <sheetData>
    <row r="1" spans="1:2" ht="18.75">
      <c r="A1" s="10" t="s">
        <v>62</v>
      </c>
      <c r="B1" s="23" t="s">
        <v>19</v>
      </c>
    </row>
    <row r="2" spans="1:2" ht="18.75">
      <c r="A2" s="2" t="s">
        <v>14</v>
      </c>
      <c r="B2" s="4">
        <v>100</v>
      </c>
    </row>
    <row r="3" spans="1:2" ht="18.75">
      <c r="A3" s="2" t="s">
        <v>15</v>
      </c>
      <c r="B3" s="4">
        <v>30</v>
      </c>
    </row>
    <row r="4" spans="1:2" ht="18.75">
      <c r="A4" s="2" t="s">
        <v>26</v>
      </c>
      <c r="B4" s="4">
        <v>50</v>
      </c>
    </row>
    <row r="5" spans="1:2" ht="18.75">
      <c r="A5" s="2" t="s">
        <v>17</v>
      </c>
      <c r="B5" s="4">
        <v>60</v>
      </c>
    </row>
    <row r="6" spans="1:2" ht="18.75">
      <c r="A6" s="2" t="s">
        <v>137</v>
      </c>
      <c r="B6" s="13">
        <f>SUM(B2:B5)*0.27</f>
        <v>64.800000000000011</v>
      </c>
    </row>
    <row r="7" spans="1:2" ht="18.75">
      <c r="A7" s="5" t="s">
        <v>20</v>
      </c>
      <c r="B7" s="14">
        <f>SUM(B2:B6)</f>
        <v>304.8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1" sqref="B1"/>
    </sheetView>
  </sheetViews>
  <sheetFormatPr defaultRowHeight="15"/>
  <cols>
    <col min="1" max="1" width="33.5703125" bestFit="1" customWidth="1"/>
    <col min="2" max="2" width="12.42578125" customWidth="1"/>
  </cols>
  <sheetData>
    <row r="1" spans="1:2" ht="18.75">
      <c r="A1" s="10" t="s">
        <v>63</v>
      </c>
      <c r="B1" s="23" t="s">
        <v>19</v>
      </c>
    </row>
    <row r="2" spans="1:2" ht="18.75">
      <c r="A2" s="2" t="s">
        <v>13</v>
      </c>
      <c r="B2" s="4">
        <v>700</v>
      </c>
    </row>
    <row r="3" spans="1:2" ht="18.75">
      <c r="A3" s="2" t="s">
        <v>14</v>
      </c>
      <c r="B3" s="4">
        <v>170</v>
      </c>
    </row>
    <row r="4" spans="1:2" ht="18.75">
      <c r="A4" s="2" t="s">
        <v>15</v>
      </c>
      <c r="B4" s="4">
        <v>50</v>
      </c>
    </row>
    <row r="5" spans="1:2" ht="18.75">
      <c r="A5" s="2" t="s">
        <v>16</v>
      </c>
      <c r="B5" s="4">
        <v>40</v>
      </c>
    </row>
    <row r="6" spans="1:2" ht="18.75">
      <c r="A6" s="2" t="s">
        <v>27</v>
      </c>
      <c r="B6" s="4">
        <v>80</v>
      </c>
    </row>
    <row r="7" spans="1:2" ht="18.75">
      <c r="A7" s="2" t="s">
        <v>12</v>
      </c>
      <c r="B7" s="4">
        <v>40</v>
      </c>
    </row>
    <row r="8" spans="1:2" ht="18.75">
      <c r="A8" s="2" t="s">
        <v>17</v>
      </c>
      <c r="B8" s="4">
        <v>60</v>
      </c>
    </row>
    <row r="9" spans="1:2" ht="18.75">
      <c r="A9" s="2" t="s">
        <v>26</v>
      </c>
      <c r="B9" s="4">
        <v>50</v>
      </c>
    </row>
    <row r="10" spans="1:2" ht="18.75">
      <c r="A10" s="2" t="s">
        <v>137</v>
      </c>
      <c r="B10" s="13">
        <f>SUM(B2:B9)*0.27</f>
        <v>321.3</v>
      </c>
    </row>
    <row r="11" spans="1:2" ht="18.75">
      <c r="A11" s="5" t="s">
        <v>20</v>
      </c>
      <c r="B11" s="14">
        <f>SUM(B2:B10)</f>
        <v>1511.3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1" sqref="B1"/>
    </sheetView>
  </sheetViews>
  <sheetFormatPr defaultRowHeight="15"/>
  <cols>
    <col min="1" max="1" width="33.5703125" bestFit="1" customWidth="1"/>
    <col min="2" max="2" width="12.85546875" customWidth="1"/>
  </cols>
  <sheetData>
    <row r="1" spans="1:2" ht="18.75">
      <c r="A1" s="10" t="s">
        <v>64</v>
      </c>
      <c r="B1" s="23" t="s">
        <v>19</v>
      </c>
    </row>
    <row r="2" spans="1:2" ht="18.75">
      <c r="A2" s="2" t="s">
        <v>13</v>
      </c>
      <c r="B2" s="4">
        <v>250</v>
      </c>
    </row>
    <row r="3" spans="1:2" ht="18.75">
      <c r="A3" s="2" t="s">
        <v>14</v>
      </c>
      <c r="B3" s="4">
        <v>250</v>
      </c>
    </row>
    <row r="4" spans="1:2" ht="18.75">
      <c r="A4" s="2" t="s">
        <v>15</v>
      </c>
      <c r="B4" s="4">
        <v>50</v>
      </c>
    </row>
    <row r="5" spans="1:2" ht="18.75">
      <c r="A5" s="2" t="s">
        <v>17</v>
      </c>
      <c r="B5" s="4">
        <v>60</v>
      </c>
    </row>
    <row r="6" spans="1:2" ht="18.75">
      <c r="A6" s="2" t="s">
        <v>26</v>
      </c>
      <c r="B6" s="4">
        <v>100</v>
      </c>
    </row>
    <row r="7" spans="1:2" ht="18.75">
      <c r="A7" s="2" t="s">
        <v>137</v>
      </c>
      <c r="B7" s="13">
        <f>SUM(B2:B6)*0.27</f>
        <v>191.70000000000002</v>
      </c>
    </row>
    <row r="8" spans="1:2" ht="18.75">
      <c r="A8" s="5" t="s">
        <v>20</v>
      </c>
      <c r="B8" s="14">
        <f>SUM(B2:B7)</f>
        <v>901.7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8"/>
  <sheetViews>
    <sheetView workbookViewId="0">
      <selection activeCell="B1" sqref="B1"/>
    </sheetView>
  </sheetViews>
  <sheetFormatPr defaultRowHeight="15"/>
  <cols>
    <col min="1" max="1" width="38.42578125" bestFit="1" customWidth="1"/>
    <col min="2" max="2" width="11.140625" customWidth="1"/>
  </cols>
  <sheetData>
    <row r="1" spans="1:2" ht="18.75">
      <c r="A1" s="10" t="s">
        <v>65</v>
      </c>
      <c r="B1" s="23" t="s">
        <v>19</v>
      </c>
    </row>
    <row r="2" spans="1:2" ht="18.75">
      <c r="A2" s="2" t="s">
        <v>13</v>
      </c>
      <c r="B2" s="4">
        <v>3200</v>
      </c>
    </row>
    <row r="3" spans="1:2" ht="18.75">
      <c r="A3" s="2" t="s">
        <v>28</v>
      </c>
      <c r="B3" s="4">
        <v>2000</v>
      </c>
    </row>
    <row r="4" spans="1:2" ht="18.75">
      <c r="A4" s="2" t="s">
        <v>29</v>
      </c>
      <c r="B4" s="4">
        <v>1400</v>
      </c>
    </row>
    <row r="5" spans="1:2" ht="18.75">
      <c r="A5" s="2" t="s">
        <v>30</v>
      </c>
      <c r="B5" s="4">
        <v>650</v>
      </c>
    </row>
    <row r="6" spans="1:2" ht="18.75">
      <c r="A6" s="2" t="s">
        <v>31</v>
      </c>
      <c r="B6" s="4">
        <v>60</v>
      </c>
    </row>
    <row r="7" spans="1:2" ht="18.75">
      <c r="A7" s="2" t="s">
        <v>32</v>
      </c>
      <c r="B7" s="4">
        <v>160</v>
      </c>
    </row>
    <row r="8" spans="1:2" ht="18.75">
      <c r="A8" s="2" t="s">
        <v>33</v>
      </c>
      <c r="B8" s="4">
        <v>130</v>
      </c>
    </row>
    <row r="9" spans="1:2" ht="18.75">
      <c r="A9" s="2" t="s">
        <v>12</v>
      </c>
      <c r="B9" s="4">
        <v>40</v>
      </c>
    </row>
    <row r="10" spans="1:2" ht="18.75">
      <c r="A10" s="2" t="s">
        <v>3</v>
      </c>
      <c r="B10" s="4">
        <v>150</v>
      </c>
    </row>
    <row r="11" spans="1:2" ht="18.75">
      <c r="A11" s="2" t="s">
        <v>17</v>
      </c>
      <c r="B11" s="4">
        <v>60</v>
      </c>
    </row>
    <row r="12" spans="1:2" ht="18.75">
      <c r="A12" s="2" t="s">
        <v>11</v>
      </c>
      <c r="B12" s="4">
        <v>33</v>
      </c>
    </row>
    <row r="13" spans="1:2" ht="18.75">
      <c r="A13" s="2" t="s">
        <v>188</v>
      </c>
      <c r="B13" s="4">
        <v>80</v>
      </c>
    </row>
    <row r="14" spans="1:2" ht="18.75">
      <c r="A14" s="2" t="s">
        <v>26</v>
      </c>
      <c r="B14" s="4">
        <v>250</v>
      </c>
    </row>
    <row r="15" spans="1:2" ht="18.75">
      <c r="A15" s="2" t="s">
        <v>157</v>
      </c>
      <c r="B15" s="4">
        <v>16535</v>
      </c>
    </row>
    <row r="16" spans="1:2" ht="18.75">
      <c r="A16" s="2" t="s">
        <v>137</v>
      </c>
      <c r="B16" s="13">
        <f>SUM(B2:B15)*0.27</f>
        <v>6681.96</v>
      </c>
    </row>
    <row r="17" spans="1:2" ht="18.75">
      <c r="A17" s="2" t="s">
        <v>187</v>
      </c>
      <c r="B17" s="13">
        <v>24</v>
      </c>
    </row>
    <row r="18" spans="1:2" ht="18.75">
      <c r="A18" s="5" t="s">
        <v>20</v>
      </c>
      <c r="B18" s="14">
        <f>SUM(B2:B17)</f>
        <v>31453.96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23"/>
  <sheetViews>
    <sheetView topLeftCell="A71" workbookViewId="0">
      <selection activeCell="F120" sqref="F120"/>
    </sheetView>
  </sheetViews>
  <sheetFormatPr defaultRowHeight="15.75"/>
  <cols>
    <col min="1" max="1" width="46" style="1" customWidth="1"/>
    <col min="2" max="2" width="13.140625" style="3" customWidth="1"/>
  </cols>
  <sheetData>
    <row r="1" spans="1:2" ht="17.25">
      <c r="A1" s="9" t="s">
        <v>81</v>
      </c>
      <c r="B1" s="22" t="s">
        <v>19</v>
      </c>
    </row>
    <row r="2" spans="1:2" ht="17.25" hidden="1">
      <c r="A2" s="16" t="s">
        <v>139</v>
      </c>
      <c r="B2" s="7">
        <v>5400</v>
      </c>
    </row>
    <row r="3" spans="1:2" ht="17.25" hidden="1">
      <c r="A3" s="16" t="s">
        <v>150</v>
      </c>
      <c r="B3" s="7">
        <v>1650</v>
      </c>
    </row>
    <row r="4" spans="1:2" ht="17.25" hidden="1">
      <c r="A4" s="16" t="s">
        <v>140</v>
      </c>
      <c r="B4" s="7">
        <v>650</v>
      </c>
    </row>
    <row r="5" spans="1:2" ht="17.25" hidden="1">
      <c r="A5" s="16" t="s">
        <v>141</v>
      </c>
      <c r="B5" s="7">
        <v>560</v>
      </c>
    </row>
    <row r="6" spans="1:2" ht="17.25" hidden="1">
      <c r="A6" s="16" t="s">
        <v>142</v>
      </c>
      <c r="B6" s="7">
        <v>1100</v>
      </c>
    </row>
    <row r="7" spans="1:2" ht="17.25" hidden="1">
      <c r="A7" s="16" t="s">
        <v>143</v>
      </c>
      <c r="B7" s="7">
        <v>860</v>
      </c>
    </row>
    <row r="8" spans="1:2" ht="17.25" hidden="1">
      <c r="A8" s="16" t="s">
        <v>144</v>
      </c>
      <c r="B8" s="7">
        <v>1250</v>
      </c>
    </row>
    <row r="9" spans="1:2" ht="17.25" hidden="1">
      <c r="A9" s="16" t="s">
        <v>154</v>
      </c>
      <c r="B9" s="7">
        <v>3000</v>
      </c>
    </row>
    <row r="10" spans="1:2" ht="17.25" hidden="1">
      <c r="A10" s="16" t="s">
        <v>145</v>
      </c>
      <c r="B10" s="7">
        <v>1000</v>
      </c>
    </row>
    <row r="11" spans="1:2" ht="17.25" hidden="1">
      <c r="A11" s="16" t="s">
        <v>146</v>
      </c>
      <c r="B11" s="7">
        <v>80</v>
      </c>
    </row>
    <row r="12" spans="1:2" ht="17.25" hidden="1">
      <c r="A12" s="16" t="s">
        <v>147</v>
      </c>
      <c r="B12" s="7">
        <v>40</v>
      </c>
    </row>
    <row r="13" spans="1:2" ht="17.25" hidden="1">
      <c r="A13" s="16" t="s">
        <v>148</v>
      </c>
      <c r="B13" s="7">
        <v>200</v>
      </c>
    </row>
    <row r="14" spans="1:2" ht="17.25" hidden="1">
      <c r="A14" s="16" t="s">
        <v>149</v>
      </c>
      <c r="B14" s="7">
        <v>200</v>
      </c>
    </row>
    <row r="15" spans="1:2" ht="17.25" hidden="1">
      <c r="A15" s="16" t="s">
        <v>151</v>
      </c>
      <c r="B15" s="7">
        <v>100</v>
      </c>
    </row>
    <row r="16" spans="1:2" ht="17.25" hidden="1">
      <c r="A16" s="16" t="s">
        <v>152</v>
      </c>
      <c r="B16" s="7">
        <v>200</v>
      </c>
    </row>
    <row r="17" spans="1:2" ht="17.25" hidden="1">
      <c r="A17" s="16" t="s">
        <v>153</v>
      </c>
      <c r="B17" s="7">
        <f>80*12</f>
        <v>960</v>
      </c>
    </row>
    <row r="18" spans="1:2" ht="17.25" hidden="1">
      <c r="A18" s="16" t="s">
        <v>160</v>
      </c>
      <c r="B18" s="7">
        <v>1100</v>
      </c>
    </row>
    <row r="19" spans="1:2" ht="17.25" hidden="1">
      <c r="A19" s="16" t="s">
        <v>155</v>
      </c>
      <c r="B19" s="11">
        <f>(B2+B3+B4+B5+B6+B7+B8+B9+B10+B16+B17+B18)*0.27</f>
        <v>4787.1000000000004</v>
      </c>
    </row>
    <row r="20" spans="1:2" ht="17.25">
      <c r="A20" s="18" t="s">
        <v>192</v>
      </c>
      <c r="B20" s="17">
        <f>SUM(B2:B19)</f>
        <v>23137.1</v>
      </c>
    </row>
    <row r="21" spans="1:2" ht="17.25">
      <c r="A21" s="6" t="s">
        <v>66</v>
      </c>
      <c r="B21" s="7">
        <v>50</v>
      </c>
    </row>
    <row r="22" spans="1:2" ht="17.25">
      <c r="A22" s="6" t="s">
        <v>67</v>
      </c>
      <c r="B22" s="7">
        <v>50</v>
      </c>
    </row>
    <row r="23" spans="1:2" ht="17.25">
      <c r="A23" s="6" t="s">
        <v>68</v>
      </c>
      <c r="B23" s="7">
        <v>40</v>
      </c>
    </row>
    <row r="24" spans="1:2" ht="17.25">
      <c r="A24" s="6" t="s">
        <v>2</v>
      </c>
      <c r="B24" s="7">
        <v>400</v>
      </c>
    </row>
    <row r="25" spans="1:2" ht="17.25">
      <c r="A25" s="6" t="s">
        <v>69</v>
      </c>
      <c r="B25" s="7">
        <v>1000</v>
      </c>
    </row>
    <row r="26" spans="1:2" ht="17.25">
      <c r="A26" s="6" t="s">
        <v>3</v>
      </c>
      <c r="B26" s="7">
        <v>200</v>
      </c>
    </row>
    <row r="27" spans="1:2" ht="17.25">
      <c r="A27" s="6" t="s">
        <v>70</v>
      </c>
      <c r="B27" s="7">
        <v>200</v>
      </c>
    </row>
    <row r="28" spans="1:2" ht="17.25">
      <c r="A28" s="6" t="s">
        <v>71</v>
      </c>
      <c r="B28" s="7">
        <v>100</v>
      </c>
    </row>
    <row r="29" spans="1:2" ht="17.25">
      <c r="A29" s="6" t="s">
        <v>72</v>
      </c>
      <c r="B29" s="7">
        <v>210</v>
      </c>
    </row>
    <row r="30" spans="1:2" ht="17.25">
      <c r="A30" s="6" t="s">
        <v>73</v>
      </c>
      <c r="B30" s="7">
        <v>200</v>
      </c>
    </row>
    <row r="31" spans="1:2" ht="17.25">
      <c r="A31" s="6" t="s">
        <v>74</v>
      </c>
      <c r="B31" s="7">
        <v>50</v>
      </c>
    </row>
    <row r="32" spans="1:2" ht="17.25">
      <c r="A32" s="6" t="s">
        <v>75</v>
      </c>
      <c r="B32" s="7">
        <v>100</v>
      </c>
    </row>
    <row r="33" spans="1:2" ht="17.25">
      <c r="A33" s="6" t="s">
        <v>27</v>
      </c>
      <c r="B33" s="7">
        <v>350</v>
      </c>
    </row>
    <row r="34" spans="1:2" ht="17.25">
      <c r="A34" s="6" t="s">
        <v>76</v>
      </c>
      <c r="B34" s="7">
        <v>1420</v>
      </c>
    </row>
    <row r="35" spans="1:2" ht="17.25">
      <c r="A35" s="6" t="s">
        <v>77</v>
      </c>
      <c r="B35" s="7">
        <v>700</v>
      </c>
    </row>
    <row r="36" spans="1:2" ht="17.25">
      <c r="A36" s="6" t="s">
        <v>78</v>
      </c>
      <c r="B36" s="7">
        <v>700</v>
      </c>
    </row>
    <row r="37" spans="1:2" ht="17.25">
      <c r="A37" s="6" t="s">
        <v>79</v>
      </c>
      <c r="B37" s="7">
        <v>800</v>
      </c>
    </row>
    <row r="38" spans="1:2" ht="17.25">
      <c r="A38" s="6" t="s">
        <v>80</v>
      </c>
      <c r="B38" s="7">
        <v>1000</v>
      </c>
    </row>
    <row r="39" spans="1:2" ht="17.25">
      <c r="A39" s="6" t="s">
        <v>35</v>
      </c>
      <c r="B39" s="7">
        <v>3300</v>
      </c>
    </row>
    <row r="40" spans="1:2" ht="17.25">
      <c r="A40" s="6" t="s">
        <v>82</v>
      </c>
      <c r="B40" s="7">
        <v>250</v>
      </c>
    </row>
    <row r="41" spans="1:2" ht="17.25">
      <c r="A41" s="6" t="s">
        <v>83</v>
      </c>
      <c r="B41" s="7">
        <v>250</v>
      </c>
    </row>
    <row r="42" spans="1:2" ht="17.25">
      <c r="A42" s="6" t="s">
        <v>84</v>
      </c>
      <c r="B42" s="7">
        <v>500</v>
      </c>
    </row>
    <row r="43" spans="1:2" ht="17.25">
      <c r="A43" s="6" t="s">
        <v>85</v>
      </c>
      <c r="B43" s="7">
        <v>100</v>
      </c>
    </row>
    <row r="44" spans="1:2" ht="17.25">
      <c r="A44" s="6" t="s">
        <v>86</v>
      </c>
      <c r="B44" s="7">
        <v>900</v>
      </c>
    </row>
    <row r="45" spans="1:2" ht="17.25">
      <c r="A45" s="6" t="s">
        <v>87</v>
      </c>
      <c r="B45" s="7">
        <v>25</v>
      </c>
    </row>
    <row r="46" spans="1:2" ht="17.25">
      <c r="A46" s="6" t="s">
        <v>88</v>
      </c>
      <c r="B46" s="7">
        <v>60</v>
      </c>
    </row>
    <row r="47" spans="1:2" ht="17.25">
      <c r="A47" s="6" t="s">
        <v>89</v>
      </c>
      <c r="B47" s="7">
        <v>50</v>
      </c>
    </row>
    <row r="48" spans="1:2" ht="17.25">
      <c r="A48" s="6" t="s">
        <v>90</v>
      </c>
      <c r="B48" s="7">
        <v>300</v>
      </c>
    </row>
    <row r="49" spans="1:2" ht="17.25">
      <c r="A49" s="6" t="s">
        <v>91</v>
      </c>
      <c r="B49" s="7">
        <v>168</v>
      </c>
    </row>
    <row r="50" spans="1:2" ht="17.25">
      <c r="A50" s="6" t="s">
        <v>92</v>
      </c>
      <c r="B50" s="7">
        <v>1000</v>
      </c>
    </row>
    <row r="51" spans="1:2" ht="17.25">
      <c r="A51" s="6" t="s">
        <v>93</v>
      </c>
      <c r="B51" s="7">
        <v>550</v>
      </c>
    </row>
    <row r="52" spans="1:2" ht="17.25">
      <c r="A52" s="6" t="s">
        <v>94</v>
      </c>
      <c r="B52" s="7">
        <v>100</v>
      </c>
    </row>
    <row r="53" spans="1:2" ht="17.25">
      <c r="A53" s="6" t="s">
        <v>95</v>
      </c>
      <c r="B53" s="7">
        <v>25</v>
      </c>
    </row>
    <row r="54" spans="1:2" ht="17.25">
      <c r="A54" s="6" t="s">
        <v>96</v>
      </c>
      <c r="B54" s="7">
        <v>596</v>
      </c>
    </row>
    <row r="55" spans="1:2" ht="17.25">
      <c r="A55" s="6" t="s">
        <v>97</v>
      </c>
      <c r="B55" s="7">
        <v>9</v>
      </c>
    </row>
    <row r="56" spans="1:2" ht="17.25">
      <c r="A56" s="6" t="s">
        <v>98</v>
      </c>
      <c r="B56" s="7">
        <v>1500</v>
      </c>
    </row>
    <row r="57" spans="1:2" ht="17.25">
      <c r="A57" s="6" t="s">
        <v>99</v>
      </c>
      <c r="B57" s="7">
        <v>6</v>
      </c>
    </row>
    <row r="58" spans="1:2" ht="17.25">
      <c r="A58" s="6" t="s">
        <v>100</v>
      </c>
      <c r="B58" s="7">
        <v>600</v>
      </c>
    </row>
    <row r="59" spans="1:2" ht="17.25">
      <c r="A59" s="6" t="s">
        <v>101</v>
      </c>
      <c r="B59" s="7">
        <v>100</v>
      </c>
    </row>
    <row r="60" spans="1:2" ht="17.25">
      <c r="A60" s="6" t="s">
        <v>102</v>
      </c>
      <c r="B60" s="7">
        <v>300</v>
      </c>
    </row>
    <row r="61" spans="1:2" ht="17.25">
      <c r="A61" s="6" t="s">
        <v>103</v>
      </c>
      <c r="B61" s="7">
        <v>30</v>
      </c>
    </row>
    <row r="62" spans="1:2" ht="17.25">
      <c r="A62" s="6" t="s">
        <v>104</v>
      </c>
      <c r="B62" s="7">
        <v>100</v>
      </c>
    </row>
    <row r="63" spans="1:2" ht="17.25">
      <c r="A63" s="6" t="s">
        <v>105</v>
      </c>
      <c r="B63" s="7">
        <v>1300</v>
      </c>
    </row>
    <row r="64" spans="1:2" ht="17.25">
      <c r="A64" s="6" t="s">
        <v>107</v>
      </c>
      <c r="B64" s="7">
        <v>150</v>
      </c>
    </row>
    <row r="65" spans="1:2" ht="17.25">
      <c r="A65" s="6" t="s">
        <v>106</v>
      </c>
      <c r="B65" s="7">
        <v>200</v>
      </c>
    </row>
    <row r="66" spans="1:2" ht="17.25">
      <c r="A66" s="6" t="s">
        <v>108</v>
      </c>
      <c r="B66" s="7">
        <v>100</v>
      </c>
    </row>
    <row r="67" spans="1:2" ht="17.25">
      <c r="A67" s="6" t="s">
        <v>109</v>
      </c>
      <c r="B67" s="7">
        <v>500</v>
      </c>
    </row>
    <row r="68" spans="1:2" ht="17.25">
      <c r="A68" s="6" t="s">
        <v>156</v>
      </c>
      <c r="B68" s="7">
        <v>50</v>
      </c>
    </row>
    <row r="69" spans="1:2" ht="17.25">
      <c r="A69" s="6" t="s">
        <v>110</v>
      </c>
      <c r="B69" s="7">
        <v>1000</v>
      </c>
    </row>
    <row r="70" spans="1:2" ht="17.25">
      <c r="A70" s="6" t="s">
        <v>111</v>
      </c>
      <c r="B70" s="7">
        <v>100</v>
      </c>
    </row>
    <row r="71" spans="1:2" ht="17.25">
      <c r="A71" s="6" t="s">
        <v>112</v>
      </c>
      <c r="B71" s="7">
        <v>91</v>
      </c>
    </row>
    <row r="72" spans="1:2" ht="17.25">
      <c r="A72" s="6" t="s">
        <v>127</v>
      </c>
      <c r="B72" s="7">
        <v>200</v>
      </c>
    </row>
    <row r="73" spans="1:2" ht="17.25">
      <c r="A73" s="6" t="s">
        <v>113</v>
      </c>
      <c r="B73" s="7">
        <v>800</v>
      </c>
    </row>
    <row r="74" spans="1:2" ht="17.25">
      <c r="A74" s="6" t="s">
        <v>114</v>
      </c>
      <c r="B74" s="7">
        <v>450</v>
      </c>
    </row>
    <row r="75" spans="1:2" ht="17.25">
      <c r="A75" s="6" t="s">
        <v>115</v>
      </c>
      <c r="B75" s="7">
        <v>200</v>
      </c>
    </row>
    <row r="76" spans="1:2" ht="17.25">
      <c r="A76" s="6" t="s">
        <v>116</v>
      </c>
      <c r="B76" s="7">
        <v>300</v>
      </c>
    </row>
    <row r="77" spans="1:2" ht="17.25">
      <c r="A77" s="6" t="s">
        <v>117</v>
      </c>
      <c r="B77" s="7">
        <v>400</v>
      </c>
    </row>
    <row r="78" spans="1:2" ht="17.25">
      <c r="A78" s="6" t="s">
        <v>191</v>
      </c>
      <c r="B78" s="7">
        <v>250</v>
      </c>
    </row>
    <row r="79" spans="1:2" ht="17.25">
      <c r="A79" s="6" t="s">
        <v>118</v>
      </c>
      <c r="B79" s="7">
        <v>50</v>
      </c>
    </row>
    <row r="80" spans="1:2" ht="17.25">
      <c r="A80" s="6" t="s">
        <v>119</v>
      </c>
      <c r="B80" s="7">
        <v>750</v>
      </c>
    </row>
    <row r="81" spans="1:2" ht="17.25">
      <c r="A81" s="6" t="s">
        <v>120</v>
      </c>
      <c r="B81" s="7">
        <v>40</v>
      </c>
    </row>
    <row r="82" spans="1:2" ht="17.25">
      <c r="A82" s="6" t="s">
        <v>121</v>
      </c>
      <c r="B82" s="7">
        <v>75</v>
      </c>
    </row>
    <row r="83" spans="1:2" ht="17.25">
      <c r="A83" s="6" t="s">
        <v>122</v>
      </c>
      <c r="B83" s="7">
        <v>100</v>
      </c>
    </row>
    <row r="84" spans="1:2" ht="17.25">
      <c r="A84" s="6" t="s">
        <v>123</v>
      </c>
      <c r="B84" s="7">
        <v>120</v>
      </c>
    </row>
    <row r="85" spans="1:2" ht="17.25">
      <c r="A85" s="6" t="s">
        <v>124</v>
      </c>
      <c r="B85" s="7">
        <v>53</v>
      </c>
    </row>
    <row r="86" spans="1:2" ht="17.25">
      <c r="A86" s="6" t="s">
        <v>125</v>
      </c>
      <c r="B86" s="7">
        <v>12</v>
      </c>
    </row>
    <row r="87" spans="1:2" ht="17.25">
      <c r="A87" s="6" t="s">
        <v>126</v>
      </c>
      <c r="B87" s="7">
        <v>40</v>
      </c>
    </row>
    <row r="88" spans="1:2" ht="17.25">
      <c r="A88" s="6" t="s">
        <v>133</v>
      </c>
      <c r="B88" s="7">
        <v>1000</v>
      </c>
    </row>
    <row r="89" spans="1:2" ht="17.25">
      <c r="A89" s="6" t="s">
        <v>128</v>
      </c>
      <c r="B89" s="7">
        <v>300</v>
      </c>
    </row>
    <row r="90" spans="1:2" ht="17.25">
      <c r="A90" s="6" t="s">
        <v>129</v>
      </c>
      <c r="B90" s="7">
        <v>40</v>
      </c>
    </row>
    <row r="91" spans="1:2" ht="17.25">
      <c r="A91" s="6" t="s">
        <v>130</v>
      </c>
      <c r="B91" s="7">
        <v>1200</v>
      </c>
    </row>
    <row r="92" spans="1:2" ht="17.25">
      <c r="A92" s="6" t="s">
        <v>131</v>
      </c>
      <c r="B92" s="7">
        <v>200</v>
      </c>
    </row>
    <row r="93" spans="1:2" ht="17.25">
      <c r="A93" s="6" t="s">
        <v>132</v>
      </c>
      <c r="B93" s="7">
        <v>1000</v>
      </c>
    </row>
    <row r="94" spans="1:2" ht="17.25">
      <c r="A94" s="6" t="s">
        <v>136</v>
      </c>
      <c r="B94" s="7">
        <v>500</v>
      </c>
    </row>
    <row r="95" spans="1:2" ht="17.25">
      <c r="A95" s="6" t="s">
        <v>161</v>
      </c>
      <c r="B95" s="7">
        <v>1210</v>
      </c>
    </row>
    <row r="96" spans="1:2" ht="17.25">
      <c r="A96" s="7" t="s">
        <v>159</v>
      </c>
      <c r="B96" s="7"/>
    </row>
    <row r="97" spans="1:2" ht="17.25">
      <c r="A97" s="6" t="s">
        <v>189</v>
      </c>
      <c r="B97" s="7">
        <v>400</v>
      </c>
    </row>
    <row r="98" spans="1:2" ht="17.25">
      <c r="A98" s="6" t="s">
        <v>185</v>
      </c>
      <c r="B98" s="7">
        <v>200</v>
      </c>
    </row>
    <row r="99" spans="1:2" ht="17.25">
      <c r="A99" s="6" t="s">
        <v>134</v>
      </c>
      <c r="B99" s="7">
        <v>5000</v>
      </c>
    </row>
    <row r="100" spans="1:2" ht="33.75" customHeight="1">
      <c r="A100" s="19" t="s">
        <v>162</v>
      </c>
      <c r="B100" s="7">
        <v>3500</v>
      </c>
    </row>
    <row r="101" spans="1:2" ht="17.25">
      <c r="A101" s="6" t="s">
        <v>163</v>
      </c>
      <c r="B101" s="7">
        <v>100</v>
      </c>
    </row>
    <row r="102" spans="1:2" ht="17.25">
      <c r="A102" s="6" t="s">
        <v>164</v>
      </c>
      <c r="B102" s="7">
        <v>130</v>
      </c>
    </row>
    <row r="103" spans="1:2" ht="17.25">
      <c r="A103" s="6" t="s">
        <v>165</v>
      </c>
      <c r="B103" s="7">
        <v>200</v>
      </c>
    </row>
    <row r="104" spans="1:2" ht="17.25">
      <c r="A104" s="6" t="s">
        <v>166</v>
      </c>
      <c r="B104" s="7">
        <v>100</v>
      </c>
    </row>
    <row r="105" spans="1:2" ht="17.25">
      <c r="A105" s="6" t="s">
        <v>167</v>
      </c>
      <c r="B105" s="7">
        <v>2000</v>
      </c>
    </row>
    <row r="106" spans="1:2" ht="17.25">
      <c r="A106" s="6" t="s">
        <v>168</v>
      </c>
      <c r="B106" s="7">
        <v>1000</v>
      </c>
    </row>
    <row r="107" spans="1:2" ht="17.25">
      <c r="A107" s="6" t="s">
        <v>169</v>
      </c>
      <c r="B107" s="7">
        <v>400</v>
      </c>
    </row>
    <row r="108" spans="1:2" ht="17.25">
      <c r="A108" s="6" t="s">
        <v>170</v>
      </c>
      <c r="B108" s="7">
        <v>500</v>
      </c>
    </row>
    <row r="109" spans="1:2" ht="17.25">
      <c r="A109" s="6" t="s">
        <v>171</v>
      </c>
      <c r="B109" s="7">
        <v>1200</v>
      </c>
    </row>
    <row r="110" spans="1:2" ht="17.25">
      <c r="A110" s="6" t="s">
        <v>172</v>
      </c>
      <c r="B110" s="7">
        <v>400</v>
      </c>
    </row>
    <row r="111" spans="1:2" ht="17.25">
      <c r="A111" s="6" t="s">
        <v>173</v>
      </c>
      <c r="B111" s="7">
        <v>500</v>
      </c>
    </row>
    <row r="112" spans="1:2" ht="17.25">
      <c r="A112" s="6" t="s">
        <v>174</v>
      </c>
      <c r="B112" s="7">
        <v>200</v>
      </c>
    </row>
    <row r="113" spans="1:2" ht="17.25">
      <c r="A113" s="6" t="s">
        <v>175</v>
      </c>
      <c r="B113" s="7">
        <v>600</v>
      </c>
    </row>
    <row r="114" spans="1:2" ht="17.25">
      <c r="A114" s="6" t="s">
        <v>176</v>
      </c>
      <c r="B114" s="7">
        <v>500</v>
      </c>
    </row>
    <row r="115" spans="1:2" ht="17.25">
      <c r="A115" s="6" t="s">
        <v>177</v>
      </c>
      <c r="B115" s="7">
        <v>400</v>
      </c>
    </row>
    <row r="116" spans="1:2" ht="17.25">
      <c r="A116" s="6" t="s">
        <v>178</v>
      </c>
      <c r="B116" s="7">
        <v>600</v>
      </c>
    </row>
    <row r="117" spans="1:2" ht="17.25">
      <c r="A117" s="6" t="s">
        <v>179</v>
      </c>
      <c r="B117" s="7">
        <v>500</v>
      </c>
    </row>
    <row r="118" spans="1:2" ht="17.25">
      <c r="A118" s="6" t="s">
        <v>180</v>
      </c>
      <c r="B118" s="7">
        <v>250</v>
      </c>
    </row>
    <row r="119" spans="1:2" ht="17.25">
      <c r="A119" s="6" t="s">
        <v>182</v>
      </c>
      <c r="B119" s="11">
        <v>3002</v>
      </c>
    </row>
    <row r="120" spans="1:2" ht="17.25">
      <c r="A120" s="6" t="s">
        <v>190</v>
      </c>
      <c r="B120" s="11">
        <v>150</v>
      </c>
    </row>
    <row r="121" spans="1:2" ht="17.25">
      <c r="A121" s="6" t="s">
        <v>181</v>
      </c>
      <c r="B121" s="11">
        <f>SUM(B97:B120)*0.27+1</f>
        <v>5895.64</v>
      </c>
    </row>
    <row r="122" spans="1:2" ht="17.25">
      <c r="A122" s="6" t="s">
        <v>137</v>
      </c>
      <c r="B122" s="11">
        <f>(B95+B94+B93+B92+B91+B90+B89+B72+B69+B61+B60+B59+B57+B52+B50+B48+B47+B46+B45+B43+B42+B41+B40+B39+B38+B37+B36+B35+B34+B33+B32+B31+B30+B29+B28+B27+B26+B25+B24+B23+B22+B21)*0.27</f>
        <v>5289.5700000000006</v>
      </c>
    </row>
    <row r="123" spans="1:2" ht="17.25">
      <c r="A123" s="8" t="s">
        <v>20</v>
      </c>
      <c r="B123" s="12">
        <f>SUM(B20:B122)</f>
        <v>87324.310000000012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bevételek</vt:lpstr>
      <vt:lpstr>óvoda</vt:lpstr>
      <vt:lpstr>iskola</vt:lpstr>
      <vt:lpstr>civilház</vt:lpstr>
      <vt:lpstr>egészségház</vt:lpstr>
      <vt:lpstr>sportpálya</vt:lpstr>
      <vt:lpstr>sportcsarnok</vt:lpstr>
      <vt:lpstr>Önkormányzat</vt:lpstr>
    </vt:vector>
  </TitlesOfParts>
  <Company>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Ikrény</dc:creator>
  <cp:lastModifiedBy>Ikrény</cp:lastModifiedBy>
  <cp:lastPrinted>2015-03-16T09:11:18Z</cp:lastPrinted>
  <dcterms:created xsi:type="dcterms:W3CDTF">2015-01-21T16:55:32Z</dcterms:created>
  <dcterms:modified xsi:type="dcterms:W3CDTF">2015-03-17T10:53:20Z</dcterms:modified>
</cp:coreProperties>
</file>