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3"/>
  </bookViews>
  <sheets>
    <sheet name="1 sz mell. kiadás bev." sheetId="1" r:id="rId1"/>
    <sheet name="1.A mell." sheetId="2" r:id="rId2"/>
    <sheet name="1B Ovoda" sheetId="3" r:id="rId3"/>
    <sheet name="2 melléklet " sheetId="4" r:id="rId4"/>
    <sheet name="3 melléklet" sheetId="5" r:id="rId5"/>
    <sheet name="4 melléklet" sheetId="6" r:id="rId6"/>
    <sheet name="mérleg közgad tagolasban" sheetId="7" r:id="rId7"/>
  </sheets>
  <definedNames/>
  <calcPr fullCalcOnLoad="1"/>
</workbook>
</file>

<file path=xl/sharedStrings.xml><?xml version="1.0" encoding="utf-8"?>
<sst xmlns="http://schemas.openxmlformats.org/spreadsheetml/2006/main" count="1307" uniqueCount="390">
  <si>
    <t>A</t>
  </si>
  <si>
    <t>B</t>
  </si>
  <si>
    <t>C</t>
  </si>
  <si>
    <t>D</t>
  </si>
  <si>
    <t>G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</si>
  <si>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</si>
  <si>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</si>
  <si>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</si>
  <si>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</si>
  <si>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</si>
  <si>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</si>
  <si>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</si>
  <si>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</si>
  <si>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</si>
  <si>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</si>
  <si>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</si>
  <si>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</si>
  <si>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</si>
  <si>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</si>
  <si>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</si>
  <si>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</si>
  <si>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</si>
  <si>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</si>
  <si>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</si>
  <si>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</si>
  <si>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</si>
  <si>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Beruházási feladatok</t>
  </si>
  <si>
    <t xml:space="preserve">1. </t>
  </si>
  <si>
    <t>ezer Ft</t>
  </si>
  <si>
    <t xml:space="preserve">2. </t>
  </si>
  <si>
    <t xml:space="preserve">3. </t>
  </si>
  <si>
    <t xml:space="preserve">4. </t>
  </si>
  <si>
    <t>Felújítási feladatok célonként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</si>
  <si>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</si>
  <si>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</si>
  <si>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</si>
  <si>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</si>
  <si>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</si>
  <si>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</si>
  <si>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</si>
  <si>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</si>
  <si>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</si>
  <si>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</si>
  <si>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</si>
  <si>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</si>
  <si>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</si>
  <si>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</si>
  <si>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</si>
  <si>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</si>
  <si>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</si>
  <si>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</si>
  <si>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</si>
  <si>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</si>
  <si>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</si>
  <si>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</si>
  <si>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</si>
  <si>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</si>
  <si>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</si>
  <si>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</si>
  <si>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</si>
  <si>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</si>
  <si>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</si>
  <si>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</si>
  <si>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</si>
  <si>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</si>
  <si>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</si>
  <si>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</si>
  <si>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</si>
  <si>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</si>
  <si>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</si>
  <si>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</si>
  <si>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</si>
  <si>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</si>
  <si>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</si>
  <si>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</si>
  <si>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</si>
  <si>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</si>
  <si>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</si>
  <si>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</si>
  <si>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</si>
  <si>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</si>
  <si>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</si>
  <si>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</si>
  <si>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</si>
  <si>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</si>
  <si>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</si>
  <si>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</si>
  <si>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</si>
  <si>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</si>
  <si>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</si>
  <si>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</si>
  <si>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</si>
  <si>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</si>
  <si>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</si>
  <si>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</si>
  <si>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</si>
  <si>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</si>
  <si>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</si>
  <si>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</si>
  <si>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</si>
  <si>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</si>
  <si>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</si>
  <si>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</si>
  <si>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</si>
  <si>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</si>
  <si>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</si>
  <si>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</si>
  <si>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</si>
  <si>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</si>
  <si>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</si>
  <si>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</si>
  <si>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</si>
  <si>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</si>
  <si>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</si>
  <si>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</si>
  <si>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</si>
  <si>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</si>
  <si>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</si>
  <si>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</si>
  <si>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</si>
  <si>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</si>
  <si>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</si>
  <si>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</si>
  <si>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</si>
  <si>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</si>
  <si>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</si>
  <si>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</si>
  <si>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</si>
  <si>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</si>
  <si>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</si>
  <si>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</si>
  <si>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</si>
  <si>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</si>
  <si>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</si>
  <si>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</si>
  <si>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</si>
  <si>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</si>
  <si>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</si>
  <si>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</si>
  <si>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</si>
  <si>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</si>
  <si>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</si>
  <si>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</si>
  <si>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</si>
  <si>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</si>
  <si>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</si>
  <si>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</si>
  <si>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</si>
  <si>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</si>
  <si>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</si>
  <si>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</si>
  <si>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</si>
  <si>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</si>
  <si>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</si>
  <si>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</si>
  <si>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</si>
  <si>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</si>
  <si>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</si>
  <si>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</si>
  <si>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</si>
  <si>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</si>
  <si>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</si>
  <si>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</si>
  <si>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</si>
  <si>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</si>
  <si>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</si>
  <si>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</si>
  <si>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</si>
  <si>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</si>
  <si>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</si>
  <si>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</si>
  <si>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</si>
  <si>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</si>
  <si>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</si>
  <si>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</si>
  <si>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</si>
  <si>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</si>
  <si>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</si>
  <si>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</si>
  <si>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</si>
  <si>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</si>
  <si>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</si>
  <si>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</si>
  <si>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</si>
  <si>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</si>
  <si>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</si>
  <si>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</si>
  <si>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</si>
  <si>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</si>
  <si>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</si>
  <si>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</si>
  <si>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</si>
  <si>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</si>
  <si>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</si>
  <si>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</si>
  <si>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</si>
  <si>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</si>
  <si>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</si>
  <si>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</si>
  <si>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</si>
  <si>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</si>
  <si>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</si>
  <si>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</si>
  <si>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</si>
  <si>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</si>
  <si>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</si>
  <si>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</si>
  <si>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</si>
  <si>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</si>
  <si>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</si>
  <si>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</si>
  <si>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</si>
  <si>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</si>
  <si>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</si>
  <si>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</si>
  <si>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</si>
  <si>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</si>
  <si>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</si>
  <si>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</si>
  <si>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</si>
  <si>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</si>
  <si>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</si>
  <si>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</si>
  <si>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</si>
  <si>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</si>
  <si>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</si>
  <si>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</si>
  <si>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</si>
  <si>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</si>
  <si>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</si>
  <si>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</si>
  <si>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</si>
  <si>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</si>
  <si>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</si>
  <si>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</si>
  <si>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</si>
  <si>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</si>
  <si>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</si>
  <si>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</si>
  <si>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</si>
  <si>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</si>
  <si>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</si>
  <si>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</si>
  <si>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</si>
  <si>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</si>
  <si>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</si>
  <si>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</si>
  <si>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</si>
  <si>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</si>
  <si>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</si>
  <si>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</si>
  <si>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</si>
  <si>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</si>
  <si>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</si>
  <si>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</si>
  <si>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</si>
  <si>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</si>
  <si>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</si>
  <si>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</si>
  <si>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</si>
  <si>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</si>
  <si>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</si>
  <si>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</si>
  <si>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</si>
  <si>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</si>
  <si>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</si>
  <si>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</si>
  <si>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</si>
  <si>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</si>
  <si>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</si>
  <si>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</si>
  <si>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</si>
  <si>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</si>
  <si>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</si>
  <si>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</si>
  <si>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</si>
  <si>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</si>
  <si>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</si>
  <si>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</si>
  <si>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</si>
  <si>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</si>
  <si>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</si>
  <si>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</si>
  <si>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</si>
  <si>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</si>
  <si>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</si>
  <si>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</si>
  <si>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</si>
  <si>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</si>
  <si>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</si>
  <si>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</si>
  <si>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</si>
  <si>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</si>
  <si>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</si>
  <si>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</si>
  <si>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</si>
  <si>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</si>
  <si>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</si>
  <si>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</si>
  <si>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</si>
  <si>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</si>
  <si>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</si>
  <si>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</si>
  <si>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</si>
  <si>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</si>
  <si>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</si>
  <si>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</si>
  <si>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</si>
  <si>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</si>
  <si>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</si>
  <si>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</si>
  <si>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</si>
  <si>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</si>
  <si>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</si>
  <si>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</si>
  <si>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</si>
  <si>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</si>
  <si>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</si>
  <si>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</si>
  <si>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</si>
  <si>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</si>
  <si>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</si>
  <si>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</si>
  <si>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</si>
  <si>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</si>
  <si>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</si>
  <si>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</si>
  <si>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III.3.c. Szociális étkeztetés</t>
  </si>
  <si>
    <t>III.5.a Finanszírozás szempontjából elismert szakmai dolgozók bértámogatása</t>
  </si>
  <si>
    <t>III.5.b Gyermekétkeztetés üzemeltetési támogatása</t>
  </si>
  <si>
    <t>Általános működési feladatok támogatása összesen</t>
  </si>
  <si>
    <t>III.5. Gyermekétkeztetés támogatása</t>
  </si>
  <si>
    <t>Önkormányzat szociális, gyermekjóléti és gyermekétkeztetési feladatainak támogatása összesen:</t>
  </si>
  <si>
    <t>II.2. Óvodamüködtetés támogatás</t>
  </si>
  <si>
    <t>II. Önkormányzatok egyes köznevelési feladatainak támogatása</t>
  </si>
  <si>
    <t>III.1.Egyes jövedelepótló támogatások kiegészítése</t>
  </si>
  <si>
    <t>Sümegcsehi község önkormányzat  bevételek és kiadások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</si>
  <si>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</si>
  <si>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</si>
  <si>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</si>
  <si>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</si>
  <si>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</si>
  <si>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</si>
  <si>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</si>
  <si>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</si>
  <si>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</si>
  <si>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</si>
  <si>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</si>
  <si>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</si>
  <si>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</si>
  <si>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</si>
  <si>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</si>
  <si>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</si>
  <si>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</si>
  <si>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</si>
  <si>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</si>
  <si>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</si>
  <si>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</si>
  <si>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</si>
  <si>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</si>
  <si>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</si>
  <si>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</si>
  <si>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</si>
  <si>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</si>
  <si>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</si>
  <si>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2015. évi tervezet</t>
  </si>
  <si>
    <t>Sümegcsehi község önkormányzat összevont  bevételek és kiadások</t>
  </si>
  <si>
    <t>Sümegcsehi Lurkó Óvoda Egységes Óvoda Bölcsöde  bevételek és kiadások</t>
  </si>
  <si>
    <t>1.1.d) Lakott külterülettel kapcsolatos feladatok</t>
  </si>
  <si>
    <t>1.1. Kiegészítés</t>
  </si>
  <si>
    <t>II.1 óvodapedagógusok és a ovodapedagogusok nevelő munkáját közvetlenül segítők bértámogatása</t>
  </si>
  <si>
    <t>Kimutatás Sümegcsehi község Önkormányzata 
2015. évi központi támogatásainak összegéről</t>
  </si>
  <si>
    <t>Járda felújítás</t>
  </si>
  <si>
    <t>Utak felújítása</t>
  </si>
  <si>
    <t>Eredeti</t>
  </si>
  <si>
    <t>Módosított</t>
  </si>
  <si>
    <t>Elszámolásból származó bevétel</t>
  </si>
  <si>
    <t>Kiegészítő támogatás</t>
  </si>
  <si>
    <t xml:space="preserve">Kisértékű tárgyieszköz </t>
  </si>
  <si>
    <t>Egyéb tárgyi eszköz</t>
  </si>
  <si>
    <t>Egyéb tárgi eszk.felújítás</t>
  </si>
  <si>
    <t>Államháztartáson belüli megelőlegezések visszafiz.</t>
  </si>
  <si>
    <t>1. melléket a 5/2016. (IV.29.)</t>
  </si>
  <si>
    <t>1/A  melléket a  5/2016. (IV.29.)</t>
  </si>
  <si>
    <t>1/B melléket a  5/2016. (IV.29.)</t>
  </si>
  <si>
    <t>2. melléklet a  5/2016. (IV.29.) Önkormányzati rendelethez</t>
  </si>
  <si>
    <t>3. melléklet a  5/2016. (IV.29.)</t>
  </si>
  <si>
    <t xml:space="preserve">4. melléklet a  5/2016. (IV.29.) </t>
  </si>
  <si>
    <t>7. melléket a  5/2016. (IV.29.)</t>
  </si>
  <si>
    <t>Részesedés vásárlás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</si>
</sst>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0" xfId="0" applyAlignment="1">
      <alignment horizontal="right"/>
    </xf>
    <xf numFmtId="0" fontId="4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3" fillId="35" borderId="10" xfId="0" applyFont="1" applyFill="1" applyBorder="1" applyAlignment="1">
      <alignment/>
    </xf>
    <xf numFmtId="0" fontId="0" fillId="0" borderId="0" xfId="0" applyAlignment="1">
      <alignment wrapText="1"/>
    </xf>
    <xf numFmtId="0" fontId="47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wrapText="1" shrinkToFi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37" borderId="10" xfId="56" applyFont="1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2" fillId="36" borderId="11" xfId="0" applyFont="1" applyFill="1" applyBorder="1" applyAlignment="1" quotePrefix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2" fillId="36" borderId="12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64" fontId="2" fillId="38" borderId="1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6" borderId="11" xfId="0" applyNumberFormat="1" applyFont="1" applyFill="1" applyBorder="1" applyAlignment="1" quotePrefix="1">
      <alignment horizontal="center" vertical="center"/>
    </xf>
    <xf numFmtId="164" fontId="2" fillId="36" borderId="12" xfId="0" applyNumberFormat="1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8" fillId="35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43" fillId="37" borderId="10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7" fillId="0" borderId="11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2" xfId="56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7" fillId="0" borderId="12" xfId="56" applyFont="1" applyBorder="1" applyAlignment="1">
      <alignment horizontal="center"/>
      <protection/>
    </xf>
    <xf numFmtId="0" fontId="0" fillId="0" borderId="12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2"/>
  <sheetViews>
    <sheetView zoomScalePageLayoutView="0" workbookViewId="0" topLeftCell="A55">
      <selection activeCell="A1" sqref="A1"/>
    </sheetView>
  </sheetViews>
  <sheetFormatPr defaultColWidth="9.140625" defaultRowHeight="24.75" customHeight="1"/>
  <cols>
    <col min="1" max="1" width="4.421875" style="0" customWidth="1"/>
    <col min="2" max="2" width="13.140625" style="0" customWidth="1"/>
    <col min="10" max="10" width="3.7109375" style="0" customWidth="1"/>
    <col min="11" max="11" width="7.140625" style="0" hidden="1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9.140625" style="0" customWidth="1"/>
  </cols>
  <sheetData>
    <row r="1" ht="24.75" customHeight="1">
      <c r="A1" t="s">
        <v>382</v>
      </c>
    </row>
    <row r="2" ht="24.75" customHeight="1">
      <c r="A2" t="s">
        <v>24</v>
      </c>
    </row>
    <row r="4" spans="1:30" ht="24.75" customHeight="1">
      <c r="A4" s="38" t="s">
        <v>366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ht="24.75" customHeight="1">
      <c r="AD5" s="13"/>
    </row>
    <row r="6" ht="9.75" customHeight="1"/>
    <row r="7" spans="1:30" ht="57" customHeight="1">
      <c r="A7" s="31" t="s">
        <v>33</v>
      </c>
      <c r="B7" s="32"/>
      <c r="C7" s="33" t="s">
        <v>162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14" t="s">
        <v>374</v>
      </c>
      <c r="AD7" s="14" t="s">
        <v>375</v>
      </c>
    </row>
    <row r="8" spans="1:30" ht="24.75" customHeight="1">
      <c r="A8" s="35" t="s">
        <v>34</v>
      </c>
      <c r="B8" s="36"/>
      <c r="C8" s="37" t="s">
        <v>35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1">
        <v>12316</v>
      </c>
      <c r="AD8" s="1">
        <v>12370</v>
      </c>
    </row>
    <row r="9" spans="1:30" ht="24.75" customHeight="1">
      <c r="A9" s="35" t="s">
        <v>36</v>
      </c>
      <c r="B9" s="36"/>
      <c r="C9" s="39" t="s">
        <v>37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1">
        <v>26677</v>
      </c>
      <c r="AD9" s="1">
        <v>28836</v>
      </c>
    </row>
    <row r="10" spans="1:30" ht="24.75" customHeight="1">
      <c r="A10" s="35" t="s">
        <v>38</v>
      </c>
      <c r="B10" s="36"/>
      <c r="C10" s="39" t="s">
        <v>39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">
        <v>20983</v>
      </c>
      <c r="AD10" s="1">
        <v>22736</v>
      </c>
    </row>
    <row r="11" spans="1:30" ht="24.75" customHeight="1">
      <c r="A11" s="35" t="s">
        <v>40</v>
      </c>
      <c r="B11" s="36"/>
      <c r="C11" s="39" t="s">
        <v>41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1">
        <v>1200</v>
      </c>
      <c r="AD11" s="1">
        <v>1200</v>
      </c>
    </row>
    <row r="12" spans="1:30" ht="24.75" customHeight="1">
      <c r="A12" s="35" t="s">
        <v>42</v>
      </c>
      <c r="B12" s="36"/>
      <c r="C12" s="40" t="s">
        <v>376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"/>
      <c r="AD12" s="1">
        <v>417</v>
      </c>
    </row>
    <row r="13" spans="1:30" ht="24.75" customHeight="1">
      <c r="A13" s="35" t="s">
        <v>44</v>
      </c>
      <c r="B13" s="36"/>
      <c r="C13" s="39" t="s">
        <v>45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1">
        <v>134</v>
      </c>
      <c r="AD13" s="1">
        <v>1366</v>
      </c>
    </row>
    <row r="14" spans="1:30" ht="24.75" customHeight="1">
      <c r="A14" s="41" t="s">
        <v>46</v>
      </c>
      <c r="B14" s="42"/>
      <c r="C14" s="43" t="s">
        <v>47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15">
        <f>AC8+AC9+AC10+AC11+AC13</f>
        <v>61310</v>
      </c>
      <c r="AD14" s="15">
        <f>AD8+AD9+AD10+AD11+AD12+AD13</f>
        <v>66925</v>
      </c>
    </row>
    <row r="15" spans="1:30" ht="24.75" customHeight="1">
      <c r="A15" s="35" t="s">
        <v>48</v>
      </c>
      <c r="B15" s="36"/>
      <c r="C15" s="39" t="s">
        <v>49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"/>
      <c r="AD15" s="1"/>
    </row>
    <row r="16" spans="1:30" ht="24.75" customHeight="1">
      <c r="A16" s="35" t="s">
        <v>50</v>
      </c>
      <c r="B16" s="36"/>
      <c r="C16" s="39" t="s">
        <v>51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"/>
      <c r="AD16" s="1"/>
    </row>
    <row r="17" spans="1:30" ht="24.75" customHeight="1">
      <c r="A17" s="35" t="s">
        <v>52</v>
      </c>
      <c r="B17" s="36"/>
      <c r="C17" s="39" t="s">
        <v>53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"/>
      <c r="AD17" s="1"/>
    </row>
    <row r="18" spans="1:30" ht="24.75" customHeight="1">
      <c r="A18" s="35" t="s">
        <v>54</v>
      </c>
      <c r="B18" s="36"/>
      <c r="C18" s="39" t="s">
        <v>55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"/>
      <c r="AD18" s="1"/>
    </row>
    <row r="19" spans="1:30" ht="24.75" customHeight="1">
      <c r="A19" s="35" t="s">
        <v>56</v>
      </c>
      <c r="B19" s="36"/>
      <c r="C19" s="39" t="s">
        <v>57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">
        <v>15638</v>
      </c>
      <c r="AD19" s="1">
        <v>15638</v>
      </c>
    </row>
    <row r="20" spans="1:30" ht="24.75" customHeight="1">
      <c r="A20" s="41" t="s">
        <v>58</v>
      </c>
      <c r="B20" s="42"/>
      <c r="C20" s="43" t="s">
        <v>59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15">
        <f>SUM(AC19)</f>
        <v>15638</v>
      </c>
      <c r="AD20" s="15">
        <f>SUM(AD19)</f>
        <v>15638</v>
      </c>
    </row>
    <row r="21" spans="1:30" ht="24.75" customHeight="1">
      <c r="A21" s="35" t="s">
        <v>60</v>
      </c>
      <c r="B21" s="36"/>
      <c r="C21" s="39" t="s">
        <v>61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">
        <v>10000</v>
      </c>
      <c r="AD21" s="1">
        <v>10000</v>
      </c>
    </row>
    <row r="22" spans="1:30" ht="24.75" customHeight="1">
      <c r="A22" s="35" t="s">
        <v>62</v>
      </c>
      <c r="B22" s="36"/>
      <c r="C22" s="39" t="s">
        <v>63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"/>
      <c r="AD22" s="1"/>
    </row>
    <row r="23" spans="1:30" ht="24.75" customHeight="1">
      <c r="A23" s="35" t="s">
        <v>64</v>
      </c>
      <c r="B23" s="36"/>
      <c r="C23" s="39" t="s">
        <v>65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1"/>
      <c r="AD23" s="1"/>
    </row>
    <row r="24" spans="1:30" ht="24.75" customHeight="1">
      <c r="A24" s="35" t="s">
        <v>66</v>
      </c>
      <c r="B24" s="36"/>
      <c r="C24" s="39" t="s">
        <v>67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"/>
      <c r="AD24" s="1"/>
    </row>
    <row r="25" spans="1:30" ht="24.75" customHeight="1">
      <c r="A25" s="35" t="s">
        <v>68</v>
      </c>
      <c r="B25" s="36"/>
      <c r="C25" s="39" t="s">
        <v>69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1">
        <v>4255</v>
      </c>
      <c r="AD25" s="1">
        <v>4255</v>
      </c>
    </row>
    <row r="26" spans="1:30" ht="24.75" customHeight="1">
      <c r="A26" s="41" t="s">
        <v>70</v>
      </c>
      <c r="B26" s="42"/>
      <c r="C26" s="43" t="s">
        <v>71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15">
        <f>SUM(AC21:AC25)</f>
        <v>14255</v>
      </c>
      <c r="AD26" s="15">
        <f>SUM(AD21:AD25)</f>
        <v>14255</v>
      </c>
    </row>
    <row r="27" spans="1:30" ht="24.75" customHeight="1">
      <c r="A27" s="35" t="s">
        <v>72</v>
      </c>
      <c r="B27" s="36"/>
      <c r="C27" s="39" t="s">
        <v>73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1"/>
      <c r="AD27" s="1"/>
    </row>
    <row r="28" spans="1:30" ht="24.75" customHeight="1">
      <c r="A28" s="35" t="s">
        <v>74</v>
      </c>
      <c r="B28" s="36"/>
      <c r="C28" s="39" t="s">
        <v>75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1"/>
      <c r="AD28" s="1"/>
    </row>
    <row r="29" spans="1:30" ht="24.75" customHeight="1">
      <c r="A29" s="41" t="s">
        <v>76</v>
      </c>
      <c r="B29" s="42"/>
      <c r="C29" s="43" t="s">
        <v>77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15"/>
      <c r="AD29" s="15"/>
    </row>
    <row r="30" spans="1:30" ht="24.75" customHeight="1">
      <c r="A30" s="35" t="s">
        <v>78</v>
      </c>
      <c r="B30" s="36"/>
      <c r="C30" s="39" t="s">
        <v>79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"/>
      <c r="AD30" s="1"/>
    </row>
    <row r="31" spans="1:30" ht="24.75" customHeight="1">
      <c r="A31" s="35" t="s">
        <v>80</v>
      </c>
      <c r="B31" s="36"/>
      <c r="C31" s="39" t="s">
        <v>81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1"/>
      <c r="AD31" s="1"/>
    </row>
    <row r="32" spans="1:30" ht="24.75" customHeight="1">
      <c r="A32" s="35" t="s">
        <v>82</v>
      </c>
      <c r="B32" s="36"/>
      <c r="C32" s="39" t="s">
        <v>83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1">
        <v>2800</v>
      </c>
      <c r="AD32" s="1">
        <v>2800</v>
      </c>
    </row>
    <row r="33" spans="1:30" ht="24.75" customHeight="1">
      <c r="A33" s="35" t="s">
        <v>84</v>
      </c>
      <c r="B33" s="36"/>
      <c r="C33" s="39" t="s">
        <v>85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1">
        <v>4000</v>
      </c>
      <c r="AD33" s="1">
        <v>4000</v>
      </c>
    </row>
    <row r="34" spans="1:30" ht="24.75" customHeight="1">
      <c r="A34" s="35" t="s">
        <v>86</v>
      </c>
      <c r="B34" s="36"/>
      <c r="C34" s="39" t="s">
        <v>87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1"/>
      <c r="AD34" s="1"/>
    </row>
    <row r="35" spans="1:30" ht="24.75" customHeight="1">
      <c r="A35" s="35" t="s">
        <v>88</v>
      </c>
      <c r="B35" s="36"/>
      <c r="C35" s="39" t="s">
        <v>89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1"/>
      <c r="AD35" s="1"/>
    </row>
    <row r="36" spans="1:30" ht="24.75" customHeight="1">
      <c r="A36" s="35" t="s">
        <v>90</v>
      </c>
      <c r="B36" s="36"/>
      <c r="C36" s="39" t="s">
        <v>91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1">
        <v>1570</v>
      </c>
      <c r="AD36" s="1">
        <v>1570</v>
      </c>
    </row>
    <row r="37" spans="1:30" ht="24.75" customHeight="1">
      <c r="A37" s="35" t="s">
        <v>92</v>
      </c>
      <c r="B37" s="36"/>
      <c r="C37" s="39" t="s">
        <v>93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1"/>
      <c r="AD37" s="1"/>
    </row>
    <row r="38" spans="1:30" ht="24.75" customHeight="1">
      <c r="A38" s="41" t="s">
        <v>94</v>
      </c>
      <c r="B38" s="42"/>
      <c r="C38" s="43" t="s">
        <v>95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5">
        <f>SUM(AC30:AC37)</f>
        <v>8370</v>
      </c>
      <c r="AD38" s="15">
        <f>SUM(AD30:AD37)</f>
        <v>8370</v>
      </c>
    </row>
    <row r="39" spans="1:30" ht="24.75" customHeight="1">
      <c r="A39" s="35" t="s">
        <v>96</v>
      </c>
      <c r="B39" s="36"/>
      <c r="C39" s="39" t="s">
        <v>97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1"/>
      <c r="AD39" s="1"/>
    </row>
    <row r="40" spans="1:30" ht="24.75" customHeight="1">
      <c r="A40" s="41" t="s">
        <v>98</v>
      </c>
      <c r="B40" s="42"/>
      <c r="C40" s="43" t="s">
        <v>99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5">
        <f>SUM(AC38:AC39)</f>
        <v>8370</v>
      </c>
      <c r="AD40" s="15">
        <f>SUM(AD38:AD39)</f>
        <v>8370</v>
      </c>
    </row>
    <row r="41" spans="1:30" ht="24.75" customHeight="1">
      <c r="A41" s="35" t="s">
        <v>100</v>
      </c>
      <c r="B41" s="36"/>
      <c r="C41" s="44" t="s">
        <v>101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"/>
      <c r="AD41" s="1"/>
    </row>
    <row r="42" spans="1:30" ht="24.75" customHeight="1">
      <c r="A42" s="35" t="s">
        <v>102</v>
      </c>
      <c r="B42" s="36"/>
      <c r="C42" s="44" t="s">
        <v>103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">
        <v>1080</v>
      </c>
      <c r="AD42" s="1">
        <v>1080</v>
      </c>
    </row>
    <row r="43" spans="1:30" ht="24.75" customHeight="1">
      <c r="A43" s="35" t="s">
        <v>104</v>
      </c>
      <c r="B43" s="36"/>
      <c r="C43" s="44" t="s">
        <v>105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"/>
      <c r="AD43" s="1"/>
    </row>
    <row r="44" spans="1:30" ht="24.75" customHeight="1">
      <c r="A44" s="35" t="s">
        <v>106</v>
      </c>
      <c r="B44" s="36"/>
      <c r="C44" s="44" t="s">
        <v>107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"/>
      <c r="AD44" s="1"/>
    </row>
    <row r="45" spans="1:30" ht="24.75" customHeight="1">
      <c r="A45" s="35" t="s">
        <v>108</v>
      </c>
      <c r="B45" s="36"/>
      <c r="C45" s="44" t="s">
        <v>109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">
        <v>1200</v>
      </c>
      <c r="AD45" s="1">
        <v>1200</v>
      </c>
    </row>
    <row r="46" spans="1:30" ht="24.75" customHeight="1">
      <c r="A46" s="35" t="s">
        <v>110</v>
      </c>
      <c r="B46" s="36"/>
      <c r="C46" s="44" t="s">
        <v>111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"/>
      <c r="AD46" s="1"/>
    </row>
    <row r="47" spans="1:30" ht="24.75" customHeight="1">
      <c r="A47" s="35" t="s">
        <v>112</v>
      </c>
      <c r="B47" s="36"/>
      <c r="C47" s="44" t="s">
        <v>113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"/>
      <c r="AD47" s="1"/>
    </row>
    <row r="48" spans="1:30" ht="24.75" customHeight="1">
      <c r="A48" s="35" t="s">
        <v>114</v>
      </c>
      <c r="B48" s="36"/>
      <c r="C48" s="44" t="s">
        <v>115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">
        <v>40</v>
      </c>
      <c r="AD48" s="1">
        <v>40</v>
      </c>
    </row>
    <row r="49" spans="1:30" ht="24.75" customHeight="1">
      <c r="A49" s="35" t="s">
        <v>116</v>
      </c>
      <c r="B49" s="36"/>
      <c r="C49" s="44" t="s">
        <v>117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"/>
      <c r="AD49" s="1"/>
    </row>
    <row r="50" spans="1:30" ht="24.75" customHeight="1">
      <c r="A50" s="35" t="s">
        <v>118</v>
      </c>
      <c r="B50" s="36"/>
      <c r="C50" s="44" t="s">
        <v>119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"/>
      <c r="AD50" s="1"/>
    </row>
    <row r="51" spans="1:30" ht="24.75" customHeight="1">
      <c r="A51" s="41" t="s">
        <v>120</v>
      </c>
      <c r="B51" s="42"/>
      <c r="C51" s="45" t="s">
        <v>121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5">
        <f>SUM(AC41:AC50)</f>
        <v>2320</v>
      </c>
      <c r="AD51" s="15">
        <f>SUM(AD41:AD50)</f>
        <v>2320</v>
      </c>
    </row>
    <row r="52" spans="1:30" ht="24.75" customHeight="1">
      <c r="A52" s="35">
        <v>45</v>
      </c>
      <c r="B52" s="46"/>
      <c r="C52" s="44" t="s">
        <v>122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"/>
      <c r="AD52" s="1"/>
    </row>
    <row r="53" spans="1:30" ht="24.75" customHeight="1">
      <c r="A53" s="35">
        <v>46</v>
      </c>
      <c r="B53" s="46"/>
      <c r="C53" s="44" t="s">
        <v>123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"/>
      <c r="AD53" s="1"/>
    </row>
    <row r="54" spans="1:30" ht="24.75" customHeight="1">
      <c r="A54" s="35">
        <v>47</v>
      </c>
      <c r="B54" s="46"/>
      <c r="C54" s="44" t="s">
        <v>124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"/>
      <c r="AD54" s="1"/>
    </row>
    <row r="55" spans="1:30" ht="24.75" customHeight="1">
      <c r="A55" s="35">
        <v>48</v>
      </c>
      <c r="B55" s="46"/>
      <c r="C55" s="44" t="s">
        <v>125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"/>
      <c r="AD55" s="1"/>
    </row>
    <row r="56" spans="1:30" ht="24.75" customHeight="1">
      <c r="A56" s="35">
        <v>49</v>
      </c>
      <c r="B56" s="46"/>
      <c r="C56" s="44" t="s">
        <v>126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1"/>
      <c r="AD56" s="1"/>
    </row>
    <row r="57" spans="1:30" ht="24.75" customHeight="1">
      <c r="A57" s="41">
        <v>50</v>
      </c>
      <c r="B57" s="47"/>
      <c r="C57" s="43" t="s">
        <v>127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15"/>
      <c r="AD57" s="15"/>
    </row>
    <row r="58" spans="1:30" ht="24.75" customHeight="1">
      <c r="A58" s="35">
        <v>51</v>
      </c>
      <c r="B58" s="46"/>
      <c r="C58" s="44" t="s">
        <v>128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1"/>
      <c r="AD58" s="1"/>
    </row>
    <row r="59" spans="1:30" ht="24.75" customHeight="1">
      <c r="A59" s="35">
        <v>52</v>
      </c>
      <c r="B59" s="46"/>
      <c r="C59" s="39" t="s">
        <v>129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1"/>
      <c r="AD59" s="1"/>
    </row>
    <row r="60" spans="1:30" ht="24.75" customHeight="1">
      <c r="A60" s="35">
        <v>53</v>
      </c>
      <c r="B60" s="46"/>
      <c r="C60" s="44" t="s">
        <v>130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1"/>
      <c r="AD60" s="1"/>
    </row>
    <row r="61" spans="1:30" ht="24.75" customHeight="1">
      <c r="A61" s="41">
        <v>54</v>
      </c>
      <c r="B61" s="47"/>
      <c r="C61" s="43" t="s">
        <v>131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15"/>
      <c r="AD61" s="15"/>
    </row>
    <row r="62" spans="1:30" ht="24.75" customHeight="1">
      <c r="A62" s="35">
        <v>55</v>
      </c>
      <c r="B62" s="46"/>
      <c r="C62" s="44" t="s">
        <v>132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1"/>
      <c r="AD62" s="1"/>
    </row>
    <row r="63" spans="1:30" ht="24.75" customHeight="1">
      <c r="A63" s="35">
        <v>56</v>
      </c>
      <c r="B63" s="46"/>
      <c r="C63" s="39" t="s">
        <v>133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1"/>
      <c r="AD63" s="1"/>
    </row>
    <row r="64" spans="1:30" ht="24.75" customHeight="1">
      <c r="A64" s="35">
        <v>57</v>
      </c>
      <c r="B64" s="46"/>
      <c r="C64" s="44" t="s">
        <v>134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1">
        <v>25</v>
      </c>
      <c r="AD64" s="1">
        <v>25</v>
      </c>
    </row>
    <row r="65" spans="1:30" ht="24.75" customHeight="1">
      <c r="A65" s="41">
        <v>58</v>
      </c>
      <c r="B65" s="47"/>
      <c r="C65" s="43" t="s">
        <v>135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15">
        <f>SUM(AC62:AC64)</f>
        <v>25</v>
      </c>
      <c r="AD65" s="15">
        <f>SUM(AD62:AD64)</f>
        <v>25</v>
      </c>
    </row>
    <row r="66" spans="1:30" ht="24.75" customHeight="1">
      <c r="A66" s="41">
        <v>59</v>
      </c>
      <c r="B66" s="47"/>
      <c r="C66" s="45" t="s">
        <v>136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5">
        <f>SUM(AC14+AC20+AC26+AC38+AC51+AC65)</f>
        <v>101918</v>
      </c>
      <c r="AD66" s="15">
        <f>SUM(AD14+AD20+AD26+AD38+AD51+AD65)</f>
        <v>107533</v>
      </c>
    </row>
    <row r="67" spans="1:30" ht="24.75" customHeight="1">
      <c r="A67" s="31" t="s">
        <v>33</v>
      </c>
      <c r="B67" s="32"/>
      <c r="C67" s="33" t="s">
        <v>163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15"/>
      <c r="AD67" s="15"/>
    </row>
    <row r="68" spans="1:30" ht="24.75" customHeight="1">
      <c r="A68" s="48" t="s">
        <v>20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1"/>
      <c r="AD68" s="1"/>
    </row>
    <row r="69" spans="1:30" ht="24.75" customHeight="1">
      <c r="A69" s="35" t="s">
        <v>34</v>
      </c>
      <c r="B69" s="46"/>
      <c r="C69" s="51" t="s">
        <v>137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1"/>
      <c r="AD69" s="1"/>
    </row>
    <row r="70" spans="1:30" ht="24.75" customHeight="1">
      <c r="A70" s="35" t="s">
        <v>36</v>
      </c>
      <c r="B70" s="46"/>
      <c r="C70" s="44" t="s">
        <v>138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1"/>
      <c r="AD70" s="1"/>
    </row>
    <row r="71" spans="1:30" ht="24.75" customHeight="1">
      <c r="A71" s="35" t="s">
        <v>38</v>
      </c>
      <c r="B71" s="46"/>
      <c r="C71" s="51" t="s">
        <v>139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1"/>
      <c r="AD71" s="1"/>
    </row>
    <row r="72" spans="1:30" ht="24.75" customHeight="1">
      <c r="A72" s="41" t="s">
        <v>40</v>
      </c>
      <c r="B72" s="47"/>
      <c r="C72" s="45" t="s">
        <v>140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15">
        <f>SUM(AC68:AC71)</f>
        <v>0</v>
      </c>
      <c r="AD72" s="15"/>
    </row>
    <row r="73" spans="1:30" ht="24.75" customHeight="1">
      <c r="A73" s="35" t="s">
        <v>42</v>
      </c>
      <c r="B73" s="46"/>
      <c r="C73" s="44" t="s">
        <v>141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1"/>
      <c r="AD73" s="1"/>
    </row>
    <row r="74" spans="1:30" ht="24.75" customHeight="1">
      <c r="A74" s="35" t="s">
        <v>44</v>
      </c>
      <c r="B74" s="46"/>
      <c r="C74" s="51" t="s">
        <v>142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1"/>
      <c r="AD74" s="1"/>
    </row>
    <row r="75" spans="1:30" ht="24.75" customHeight="1">
      <c r="A75" s="35" t="s">
        <v>46</v>
      </c>
      <c r="B75" s="46"/>
      <c r="C75" s="44" t="s">
        <v>143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1"/>
      <c r="AD75" s="1"/>
    </row>
    <row r="76" spans="1:30" ht="24.75" customHeight="1">
      <c r="A76" s="35" t="s">
        <v>48</v>
      </c>
      <c r="B76" s="46"/>
      <c r="C76" s="51" t="s">
        <v>144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1"/>
      <c r="AD76" s="1"/>
    </row>
    <row r="77" spans="1:30" ht="24.75" customHeight="1">
      <c r="A77" s="41" t="s">
        <v>50</v>
      </c>
      <c r="B77" s="47"/>
      <c r="C77" s="52" t="s">
        <v>145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15"/>
      <c r="AD77" s="15"/>
    </row>
    <row r="78" spans="1:30" ht="24.75" customHeight="1">
      <c r="A78" s="35" t="s">
        <v>52</v>
      </c>
      <c r="B78" s="46"/>
      <c r="C78" s="39" t="s">
        <v>146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1">
        <v>4680</v>
      </c>
      <c r="AD78" s="1">
        <v>5188</v>
      </c>
    </row>
    <row r="79" spans="1:30" ht="24.75" customHeight="1">
      <c r="A79" s="35" t="s">
        <v>54</v>
      </c>
      <c r="B79" s="46"/>
      <c r="C79" s="39" t="s">
        <v>147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1"/>
      <c r="AD79" s="1"/>
    </row>
    <row r="80" spans="1:30" ht="24.75" customHeight="1">
      <c r="A80" s="41" t="s">
        <v>56</v>
      </c>
      <c r="B80" s="47"/>
      <c r="C80" s="43" t="s">
        <v>148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5">
        <f>SUM(AC78:AC79)</f>
        <v>4680</v>
      </c>
      <c r="AD80" s="15">
        <f>SUM(AD78:AD79)</f>
        <v>5188</v>
      </c>
    </row>
    <row r="81" spans="1:30" ht="24.75" customHeight="1">
      <c r="A81" s="35" t="s">
        <v>58</v>
      </c>
      <c r="B81" s="46"/>
      <c r="C81" s="51" t="s">
        <v>149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1"/>
      <c r="AD81" s="1"/>
    </row>
    <row r="82" spans="1:30" ht="24.75" customHeight="1">
      <c r="A82" s="35" t="s">
        <v>60</v>
      </c>
      <c r="B82" s="46"/>
      <c r="C82" s="51" t="s">
        <v>150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"/>
      <c r="AD82" s="1"/>
    </row>
    <row r="83" spans="1:30" ht="24.75" customHeight="1">
      <c r="A83" s="35" t="s">
        <v>62</v>
      </c>
      <c r="B83" s="46"/>
      <c r="C83" s="51" t="s">
        <v>151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"/>
      <c r="AD83" s="1"/>
    </row>
    <row r="84" spans="1:30" ht="24.75" customHeight="1">
      <c r="A84" s="35" t="s">
        <v>64</v>
      </c>
      <c r="B84" s="46"/>
      <c r="C84" s="51" t="s">
        <v>152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1"/>
      <c r="AD84" s="1"/>
    </row>
    <row r="85" spans="1:30" ht="24.75" customHeight="1">
      <c r="A85" s="35" t="s">
        <v>66</v>
      </c>
      <c r="B85" s="46"/>
      <c r="C85" s="44" t="s">
        <v>153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1"/>
      <c r="AD85" s="1"/>
    </row>
    <row r="86" spans="1:30" ht="24.75" customHeight="1">
      <c r="A86" s="41" t="s">
        <v>68</v>
      </c>
      <c r="B86" s="47"/>
      <c r="C86" s="45" t="s">
        <v>154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15">
        <f>SUM(AC72+AC80)</f>
        <v>4680</v>
      </c>
      <c r="AD86" s="15">
        <f>SUM(AD72+AD80)</f>
        <v>5188</v>
      </c>
    </row>
    <row r="87" spans="1:30" ht="24.75" customHeight="1">
      <c r="A87" s="35" t="s">
        <v>70</v>
      </c>
      <c r="B87" s="46"/>
      <c r="C87" s="44" t="s">
        <v>155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1"/>
      <c r="AD87" s="1"/>
    </row>
    <row r="88" spans="1:30" ht="24.75" customHeight="1">
      <c r="A88" s="35" t="s">
        <v>72</v>
      </c>
      <c r="B88" s="46"/>
      <c r="C88" s="44" t="s">
        <v>156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1"/>
      <c r="AD88" s="1"/>
    </row>
    <row r="89" spans="1:30" ht="24.75" customHeight="1">
      <c r="A89" s="35" t="s">
        <v>74</v>
      </c>
      <c r="B89" s="46"/>
      <c r="C89" s="51" t="s">
        <v>157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1"/>
      <c r="AD89" s="1"/>
    </row>
    <row r="90" spans="1:30" ht="24.75" customHeight="1">
      <c r="A90" s="35" t="s">
        <v>76</v>
      </c>
      <c r="B90" s="46"/>
      <c r="C90" s="51" t="s">
        <v>158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1"/>
      <c r="AD90" s="1"/>
    </row>
    <row r="91" spans="1:30" ht="24.75" customHeight="1">
      <c r="A91" s="41" t="s">
        <v>78</v>
      </c>
      <c r="B91" s="47"/>
      <c r="C91" s="52" t="s">
        <v>159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15"/>
      <c r="AD91" s="15"/>
    </row>
    <row r="92" spans="1:30" ht="24.75" customHeight="1">
      <c r="A92" s="35" t="s">
        <v>80</v>
      </c>
      <c r="B92" s="46"/>
      <c r="C92" s="44" t="s">
        <v>160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1"/>
      <c r="AD92" s="1"/>
    </row>
    <row r="93" spans="1:30" ht="24.75" customHeight="1">
      <c r="A93" s="41" t="s">
        <v>82</v>
      </c>
      <c r="B93" s="47"/>
      <c r="C93" s="52" t="s">
        <v>161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15">
        <f>SUM(AC86+AC91+AC92)</f>
        <v>4680</v>
      </c>
      <c r="AD93" s="15">
        <f>SUM(AD86+AD91+AD92)</f>
        <v>5188</v>
      </c>
    </row>
    <row r="94" spans="1:30" ht="24.75" customHeight="1">
      <c r="A94" s="70" t="s">
        <v>164</v>
      </c>
      <c r="B94" s="71"/>
      <c r="C94" s="72"/>
      <c r="D94" s="70"/>
      <c r="E94" s="70"/>
      <c r="F94" s="70"/>
      <c r="G94" s="70"/>
      <c r="H94" s="70"/>
      <c r="I94" s="70"/>
      <c r="J94" s="70"/>
      <c r="K94" s="71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2">
        <f>SUM(AC66+AC93)</f>
        <v>106598</v>
      </c>
      <c r="AD94" s="12">
        <f>SUM(AD66+AD93)</f>
        <v>112721</v>
      </c>
    </row>
    <row r="95" spans="1:30" ht="24.75" customHeight="1">
      <c r="A95" s="53" t="s">
        <v>33</v>
      </c>
      <c r="B95" s="54"/>
      <c r="C95" s="33" t="s">
        <v>301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15"/>
      <c r="AD95" s="15"/>
    </row>
    <row r="96" spans="1:30" ht="24.75" customHeight="1">
      <c r="A96" s="48" t="s">
        <v>20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1"/>
      <c r="AD96" s="1"/>
    </row>
    <row r="97" spans="1:30" ht="24.75" customHeight="1">
      <c r="A97" s="55" t="s">
        <v>34</v>
      </c>
      <c r="B97" s="56"/>
      <c r="C97" s="57" t="s">
        <v>165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1">
        <v>33317</v>
      </c>
      <c r="AD97" s="1">
        <v>30546</v>
      </c>
    </row>
    <row r="98" spans="1:30" ht="24.75" customHeight="1">
      <c r="A98" s="55" t="s">
        <v>36</v>
      </c>
      <c r="B98" s="56"/>
      <c r="C98" s="57" t="s">
        <v>166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1"/>
      <c r="AD98" s="1"/>
    </row>
    <row r="99" spans="1:30" ht="24.75" customHeight="1">
      <c r="A99" s="55" t="s">
        <v>38</v>
      </c>
      <c r="B99" s="56"/>
      <c r="C99" s="57" t="s">
        <v>167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1"/>
      <c r="AD99" s="1"/>
    </row>
    <row r="100" spans="1:30" ht="24.75" customHeight="1">
      <c r="A100" s="55" t="s">
        <v>40</v>
      </c>
      <c r="B100" s="56"/>
      <c r="C100" s="37" t="s">
        <v>168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1"/>
      <c r="AD100" s="1"/>
    </row>
    <row r="101" spans="1:30" ht="24.75" customHeight="1">
      <c r="A101" s="55" t="s">
        <v>42</v>
      </c>
      <c r="B101" s="56"/>
      <c r="C101" s="37" t="s">
        <v>169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1"/>
      <c r="AD101" s="1"/>
    </row>
    <row r="102" spans="1:30" ht="24.75" customHeight="1">
      <c r="A102" s="55" t="s">
        <v>44</v>
      </c>
      <c r="B102" s="56"/>
      <c r="C102" s="37" t="s">
        <v>170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1"/>
      <c r="AD102" s="1"/>
    </row>
    <row r="103" spans="1:30" ht="24.75" customHeight="1">
      <c r="A103" s="55" t="s">
        <v>46</v>
      </c>
      <c r="B103" s="56"/>
      <c r="C103" s="37" t="s">
        <v>171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1">
        <v>288</v>
      </c>
      <c r="AD103" s="1">
        <v>640</v>
      </c>
    </row>
    <row r="104" spans="1:30" ht="24.75" customHeight="1">
      <c r="A104" s="55" t="s">
        <v>48</v>
      </c>
      <c r="B104" s="56"/>
      <c r="C104" s="37" t="s">
        <v>172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1"/>
      <c r="AD104" s="1"/>
    </row>
    <row r="105" spans="1:30" ht="24.75" customHeight="1">
      <c r="A105" s="55" t="s">
        <v>50</v>
      </c>
      <c r="B105" s="56"/>
      <c r="C105" s="39" t="s">
        <v>173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1">
        <v>500</v>
      </c>
      <c r="AD105" s="1">
        <v>205</v>
      </c>
    </row>
    <row r="106" spans="1:30" ht="24.75" customHeight="1">
      <c r="A106" s="55" t="s">
        <v>52</v>
      </c>
      <c r="B106" s="56"/>
      <c r="C106" s="39" t="s">
        <v>174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1"/>
      <c r="AD106" s="1"/>
    </row>
    <row r="107" spans="1:30" ht="24.75" customHeight="1">
      <c r="A107" s="55" t="s">
        <v>54</v>
      </c>
      <c r="B107" s="56"/>
      <c r="C107" s="39" t="s">
        <v>175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1"/>
      <c r="AD107" s="1"/>
    </row>
    <row r="108" spans="1:30" ht="24.75" customHeight="1">
      <c r="A108" s="55" t="s">
        <v>56</v>
      </c>
      <c r="B108" s="56"/>
      <c r="C108" s="39" t="s">
        <v>176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1"/>
      <c r="AD108" s="1"/>
    </row>
    <row r="109" spans="1:30" ht="24.75" customHeight="1">
      <c r="A109" s="55" t="s">
        <v>58</v>
      </c>
      <c r="B109" s="56"/>
      <c r="C109" s="39" t="s">
        <v>177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1"/>
      <c r="AD109" s="1">
        <v>519</v>
      </c>
    </row>
    <row r="110" spans="1:30" ht="24.75" customHeight="1">
      <c r="A110" s="58" t="s">
        <v>60</v>
      </c>
      <c r="B110" s="59"/>
      <c r="C110" s="60" t="s">
        <v>178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15">
        <f>SUM(AC96:AC109)</f>
        <v>34105</v>
      </c>
      <c r="AD110" s="15">
        <f>SUM(AD96:AD109)</f>
        <v>31910</v>
      </c>
    </row>
    <row r="111" spans="1:30" ht="24.75" customHeight="1">
      <c r="A111" s="55" t="s">
        <v>62</v>
      </c>
      <c r="B111" s="56"/>
      <c r="C111" s="39" t="s">
        <v>179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1">
        <v>3355</v>
      </c>
      <c r="AD111" s="1">
        <v>3965</v>
      </c>
    </row>
    <row r="112" spans="1:30" ht="24.75" customHeight="1">
      <c r="A112" s="55" t="s">
        <v>64</v>
      </c>
      <c r="B112" s="56"/>
      <c r="C112" s="39" t="s">
        <v>180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1"/>
      <c r="AD112" s="1"/>
    </row>
    <row r="113" spans="1:30" ht="24.75" customHeight="1">
      <c r="A113" s="55" t="s">
        <v>66</v>
      </c>
      <c r="B113" s="56"/>
      <c r="C113" s="61" t="s">
        <v>181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1">
        <v>676</v>
      </c>
      <c r="AD113" s="1">
        <v>171</v>
      </c>
    </row>
    <row r="114" spans="1:30" ht="24.75" customHeight="1">
      <c r="A114" s="58" t="s">
        <v>68</v>
      </c>
      <c r="B114" s="59"/>
      <c r="C114" s="43" t="s">
        <v>182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15">
        <f>SUM(AC111:AC113)</f>
        <v>4031</v>
      </c>
      <c r="AD114" s="15">
        <f>SUM(AD111:AD113)</f>
        <v>4136</v>
      </c>
    </row>
    <row r="115" spans="1:30" ht="24.75" customHeight="1">
      <c r="A115" s="58" t="s">
        <v>70</v>
      </c>
      <c r="B115" s="59"/>
      <c r="C115" s="60" t="s">
        <v>183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15">
        <f>SUM(AC110+AC114)</f>
        <v>38136</v>
      </c>
      <c r="AD115" s="15">
        <f>SUM(AD110+AD114)</f>
        <v>36046</v>
      </c>
    </row>
    <row r="116" spans="1:30" ht="24.75" customHeight="1">
      <c r="A116" s="58" t="s">
        <v>72</v>
      </c>
      <c r="B116" s="59"/>
      <c r="C116" s="43" t="s">
        <v>184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15">
        <v>8813</v>
      </c>
      <c r="AD116" s="15">
        <v>8469</v>
      </c>
    </row>
    <row r="117" spans="1:30" ht="24.75" customHeight="1">
      <c r="A117" s="55" t="s">
        <v>74</v>
      </c>
      <c r="B117" s="56"/>
      <c r="C117" s="39" t="s">
        <v>185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1">
        <v>215</v>
      </c>
      <c r="AD117" s="1">
        <v>803</v>
      </c>
    </row>
    <row r="118" spans="1:30" ht="24.75" customHeight="1">
      <c r="A118" s="55" t="s">
        <v>76</v>
      </c>
      <c r="B118" s="56"/>
      <c r="C118" s="39" t="s">
        <v>186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1">
        <v>3644</v>
      </c>
      <c r="AD118" s="1">
        <v>4761</v>
      </c>
    </row>
    <row r="119" spans="1:30" ht="24.75" customHeight="1">
      <c r="A119" s="55" t="s">
        <v>78</v>
      </c>
      <c r="B119" s="56"/>
      <c r="C119" s="39" t="s">
        <v>187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1">
        <v>890</v>
      </c>
      <c r="AD119" s="1"/>
    </row>
    <row r="120" spans="1:30" ht="24.75" customHeight="1">
      <c r="A120" s="58" t="s">
        <v>80</v>
      </c>
      <c r="B120" s="59"/>
      <c r="C120" s="43" t="s">
        <v>188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15">
        <f>SUM(AC117:AC119)</f>
        <v>4749</v>
      </c>
      <c r="AD120" s="15">
        <f>SUM(AD117:AD119)</f>
        <v>5564</v>
      </c>
    </row>
    <row r="121" spans="1:30" ht="24.75" customHeight="1">
      <c r="A121" s="55" t="s">
        <v>82</v>
      </c>
      <c r="B121" s="56"/>
      <c r="C121" s="39" t="s">
        <v>189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1"/>
      <c r="AD121" s="1"/>
    </row>
    <row r="122" spans="1:30" ht="24.75" customHeight="1">
      <c r="A122" s="55" t="s">
        <v>84</v>
      </c>
      <c r="B122" s="56"/>
      <c r="C122" s="39" t="s">
        <v>190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1">
        <v>421</v>
      </c>
      <c r="AD122" s="1">
        <v>449</v>
      </c>
    </row>
    <row r="123" spans="1:30" ht="24.75" customHeight="1">
      <c r="A123" s="58" t="s">
        <v>86</v>
      </c>
      <c r="B123" s="59"/>
      <c r="C123" s="43" t="s">
        <v>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15">
        <f>SUM(AC122)</f>
        <v>421</v>
      </c>
      <c r="AD123" s="15">
        <f>SUM(AD122)</f>
        <v>449</v>
      </c>
    </row>
    <row r="124" spans="1:30" ht="24.75" customHeight="1">
      <c r="A124" s="55" t="s">
        <v>88</v>
      </c>
      <c r="B124" s="56"/>
      <c r="C124" s="39" t="s">
        <v>192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1">
        <v>2717</v>
      </c>
      <c r="AD124" s="1">
        <v>2787</v>
      </c>
    </row>
    <row r="125" spans="1:30" ht="24.75" customHeight="1">
      <c r="A125" s="55" t="s">
        <v>90</v>
      </c>
      <c r="B125" s="56"/>
      <c r="C125" s="39" t="s">
        <v>193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1">
        <v>11246</v>
      </c>
      <c r="AD125" s="1">
        <v>12145</v>
      </c>
    </row>
    <row r="126" spans="1:30" ht="24.75" customHeight="1">
      <c r="A126" s="55" t="s">
        <v>92</v>
      </c>
      <c r="B126" s="56"/>
      <c r="C126" s="39" t="s">
        <v>194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1"/>
      <c r="AD126" s="1"/>
    </row>
    <row r="127" spans="1:30" ht="24.75" customHeight="1">
      <c r="A127" s="55" t="s">
        <v>94</v>
      </c>
      <c r="B127" s="56"/>
      <c r="C127" s="39" t="s">
        <v>195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1">
        <v>1447</v>
      </c>
      <c r="AD127" s="1">
        <v>3203</v>
      </c>
    </row>
    <row r="128" spans="1:30" ht="24.75" customHeight="1">
      <c r="A128" s="55" t="s">
        <v>96</v>
      </c>
      <c r="B128" s="56"/>
      <c r="C128" s="62" t="s">
        <v>196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1"/>
      <c r="AD128" s="1">
        <v>1038</v>
      </c>
    </row>
    <row r="129" spans="1:30" ht="24.75" customHeight="1">
      <c r="A129" s="55" t="s">
        <v>98</v>
      </c>
      <c r="B129" s="56"/>
      <c r="C129" s="61" t="s">
        <v>197</v>
      </c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1">
        <v>2731</v>
      </c>
      <c r="AD129" s="1"/>
    </row>
    <row r="130" spans="1:30" ht="24.75" customHeight="1">
      <c r="A130" s="55" t="s">
        <v>100</v>
      </c>
      <c r="B130" s="56"/>
      <c r="C130" s="39" t="s">
        <v>198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1">
        <v>1150</v>
      </c>
      <c r="AD130" s="1">
        <v>4124</v>
      </c>
    </row>
    <row r="131" spans="1:30" ht="24.75" customHeight="1">
      <c r="A131" s="58" t="s">
        <v>102</v>
      </c>
      <c r="B131" s="59"/>
      <c r="C131" s="43" t="s">
        <v>199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15">
        <f>SUM(AC124:AC130)</f>
        <v>19291</v>
      </c>
      <c r="AD131" s="15">
        <f>SUM(AD124:AD130)</f>
        <v>23297</v>
      </c>
    </row>
    <row r="132" spans="1:30" ht="24.75" customHeight="1">
      <c r="A132" s="55" t="s">
        <v>104</v>
      </c>
      <c r="B132" s="56"/>
      <c r="C132" s="39" t="s">
        <v>200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1"/>
      <c r="AD132" s="1"/>
    </row>
    <row r="133" spans="1:30" ht="24.75" customHeight="1">
      <c r="A133" s="55" t="s">
        <v>106</v>
      </c>
      <c r="B133" s="56"/>
      <c r="C133" s="39" t="s">
        <v>201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1"/>
      <c r="AD133" s="1"/>
    </row>
    <row r="134" spans="1:30" ht="24.75" customHeight="1">
      <c r="A134" s="58" t="s">
        <v>108</v>
      </c>
      <c r="B134" s="59"/>
      <c r="C134" s="43" t="s">
        <v>202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15"/>
      <c r="AD134" s="15"/>
    </row>
    <row r="135" spans="1:30" ht="24.75" customHeight="1">
      <c r="A135" s="55" t="s">
        <v>110</v>
      </c>
      <c r="B135" s="56"/>
      <c r="C135" s="39" t="s">
        <v>203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1">
        <v>5601</v>
      </c>
      <c r="AD135" s="1">
        <v>6621</v>
      </c>
    </row>
    <row r="136" spans="1:30" ht="24.75" customHeight="1">
      <c r="A136" s="55" t="s">
        <v>112</v>
      </c>
      <c r="B136" s="56"/>
      <c r="C136" s="39" t="s">
        <v>204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1"/>
      <c r="AD136" s="1"/>
    </row>
    <row r="137" spans="1:30" ht="24.75" customHeight="1">
      <c r="A137" s="55" t="s">
        <v>114</v>
      </c>
      <c r="B137" s="56"/>
      <c r="C137" s="39" t="s">
        <v>205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1"/>
      <c r="AD137" s="1">
        <v>8</v>
      </c>
    </row>
    <row r="138" spans="1:30" ht="24.75" customHeight="1">
      <c r="A138" s="55" t="s">
        <v>116</v>
      </c>
      <c r="B138" s="56"/>
      <c r="C138" s="39" t="s">
        <v>206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1"/>
      <c r="AD138" s="1"/>
    </row>
    <row r="139" spans="1:30" ht="24.75" customHeight="1">
      <c r="A139" s="55" t="s">
        <v>118</v>
      </c>
      <c r="B139" s="56"/>
      <c r="C139" s="39" t="s">
        <v>207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1">
        <v>288</v>
      </c>
      <c r="AD139" s="1">
        <v>59</v>
      </c>
    </row>
    <row r="140" spans="1:30" ht="24.75" customHeight="1">
      <c r="A140" s="58" t="s">
        <v>120</v>
      </c>
      <c r="B140" s="59"/>
      <c r="C140" s="43" t="s">
        <v>208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5">
        <f>SUM(AC135:AC139)</f>
        <v>5889</v>
      </c>
      <c r="AD140" s="15">
        <f>SUM(AD135:AD139)</f>
        <v>6688</v>
      </c>
    </row>
    <row r="141" spans="1:30" ht="24.75" customHeight="1">
      <c r="A141" s="58" t="s">
        <v>209</v>
      </c>
      <c r="B141" s="59"/>
      <c r="C141" s="43" t="s">
        <v>210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15">
        <f>AC120+AC123+AC131+AC140</f>
        <v>30350</v>
      </c>
      <c r="AD141" s="15">
        <f>AD120+AD123+AD131+AD140</f>
        <v>35998</v>
      </c>
    </row>
    <row r="142" spans="1:30" ht="24.75" customHeight="1">
      <c r="A142" s="55" t="s">
        <v>211</v>
      </c>
      <c r="B142" s="56"/>
      <c r="C142" s="44" t="s">
        <v>212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1"/>
      <c r="AD142" s="1"/>
    </row>
    <row r="143" spans="1:30" ht="24.75" customHeight="1">
      <c r="A143" s="55" t="s">
        <v>213</v>
      </c>
      <c r="B143" s="56"/>
      <c r="C143" s="44" t="s">
        <v>214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1">
        <v>528</v>
      </c>
      <c r="AD143" s="1">
        <v>528</v>
      </c>
    </row>
    <row r="144" spans="1:30" ht="24.75" customHeight="1">
      <c r="A144" s="55" t="s">
        <v>215</v>
      </c>
      <c r="B144" s="56"/>
      <c r="C144" s="63" t="s">
        <v>216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1"/>
      <c r="AD144" s="1"/>
    </row>
    <row r="145" spans="1:30" ht="24.75" customHeight="1">
      <c r="A145" s="55" t="s">
        <v>217</v>
      </c>
      <c r="B145" s="56"/>
      <c r="C145" s="63" t="s">
        <v>218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1"/>
      <c r="AD145" s="1"/>
    </row>
    <row r="146" spans="1:30" ht="24.75" customHeight="1">
      <c r="A146" s="55" t="s">
        <v>219</v>
      </c>
      <c r="B146" s="56"/>
      <c r="C146" s="63" t="s">
        <v>220</v>
      </c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1">
        <v>1094</v>
      </c>
      <c r="AD146" s="1">
        <v>1119</v>
      </c>
    </row>
    <row r="147" spans="1:30" ht="24.75" customHeight="1">
      <c r="A147" s="55" t="s">
        <v>221</v>
      </c>
      <c r="B147" s="56"/>
      <c r="C147" s="44" t="s">
        <v>222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1">
        <v>1208</v>
      </c>
      <c r="AD147" s="1">
        <v>1172</v>
      </c>
    </row>
    <row r="148" spans="1:30" ht="24.75" customHeight="1">
      <c r="A148" s="55" t="s">
        <v>223</v>
      </c>
      <c r="B148" s="56"/>
      <c r="C148" s="44" t="s">
        <v>224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1"/>
      <c r="AD148" s="1"/>
    </row>
    <row r="149" spans="1:30" ht="24.75" customHeight="1">
      <c r="A149" s="55" t="s">
        <v>225</v>
      </c>
      <c r="B149" s="56"/>
      <c r="C149" s="44" t="s">
        <v>226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1">
        <v>2610</v>
      </c>
      <c r="AD149" s="1">
        <v>2909</v>
      </c>
    </row>
    <row r="150" spans="1:31" ht="24.75" customHeight="1">
      <c r="A150" s="58" t="s">
        <v>227</v>
      </c>
      <c r="B150" s="59"/>
      <c r="C150" s="45" t="s">
        <v>228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15">
        <f>SUM(AC142:AC149)</f>
        <v>5440</v>
      </c>
      <c r="AD150" s="15">
        <f>SUM(AD142:AD149)</f>
        <v>5728</v>
      </c>
      <c r="AE150" s="15"/>
    </row>
    <row r="151" spans="1:30" ht="24.75" customHeight="1">
      <c r="A151" s="55" t="s">
        <v>229</v>
      </c>
      <c r="B151" s="56"/>
      <c r="C151" s="64" t="s">
        <v>230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1"/>
      <c r="AD151" s="1"/>
    </row>
    <row r="152" spans="1:30" ht="24.75" customHeight="1">
      <c r="A152" s="55" t="s">
        <v>231</v>
      </c>
      <c r="B152" s="56"/>
      <c r="C152" s="64" t="s">
        <v>232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1"/>
      <c r="AD152" s="1"/>
    </row>
    <row r="153" spans="1:30" ht="24.75" customHeight="1">
      <c r="A153" s="55" t="s">
        <v>233</v>
      </c>
      <c r="B153" s="56"/>
      <c r="C153" s="64" t="s">
        <v>234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1"/>
      <c r="AD153" s="1"/>
    </row>
    <row r="154" spans="1:30" ht="24.75" customHeight="1">
      <c r="A154" s="55" t="s">
        <v>235</v>
      </c>
      <c r="B154" s="56"/>
      <c r="C154" s="64" t="s">
        <v>236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1"/>
      <c r="AD154" s="1"/>
    </row>
    <row r="155" spans="1:30" ht="24.75" customHeight="1">
      <c r="A155" s="55" t="s">
        <v>237</v>
      </c>
      <c r="B155" s="56"/>
      <c r="C155" s="64" t="s">
        <v>238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1"/>
      <c r="AD155" s="1"/>
    </row>
    <row r="156" spans="1:30" ht="24.75" customHeight="1">
      <c r="A156" s="55" t="s">
        <v>239</v>
      </c>
      <c r="B156" s="56"/>
      <c r="C156" s="64" t="s">
        <v>240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1">
        <v>279</v>
      </c>
      <c r="AD156" s="1">
        <v>279</v>
      </c>
    </row>
    <row r="157" spans="1:30" ht="24.75" customHeight="1">
      <c r="A157" s="55" t="s">
        <v>241</v>
      </c>
      <c r="B157" s="56"/>
      <c r="C157" s="64" t="s">
        <v>242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1"/>
      <c r="AD157" s="1"/>
    </row>
    <row r="158" spans="1:30" ht="24.75" customHeight="1">
      <c r="A158" s="55" t="s">
        <v>243</v>
      </c>
      <c r="B158" s="56"/>
      <c r="C158" s="64" t="s">
        <v>244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1"/>
      <c r="AD158" s="1"/>
    </row>
    <row r="159" spans="1:30" ht="24.75" customHeight="1">
      <c r="A159" s="55" t="s">
        <v>245</v>
      </c>
      <c r="B159" s="56"/>
      <c r="C159" s="64" t="s">
        <v>246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1"/>
      <c r="AD159" s="1"/>
    </row>
    <row r="160" spans="1:30" ht="24.75" customHeight="1">
      <c r="A160" s="55" t="s">
        <v>247</v>
      </c>
      <c r="B160" s="56"/>
      <c r="C160" s="65" t="s">
        <v>248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1"/>
      <c r="AD160" s="1"/>
    </row>
    <row r="161" spans="1:30" ht="24.75" customHeight="1">
      <c r="A161" s="55" t="s">
        <v>249</v>
      </c>
      <c r="B161" s="56"/>
      <c r="C161" s="64" t="s">
        <v>250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1">
        <v>2118</v>
      </c>
      <c r="AD161" s="1">
        <v>2118</v>
      </c>
    </row>
    <row r="162" spans="1:30" ht="24.75" customHeight="1">
      <c r="A162" s="55" t="s">
        <v>251</v>
      </c>
      <c r="B162" s="56"/>
      <c r="C162" s="65" t="s">
        <v>252</v>
      </c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1"/>
      <c r="AD162" s="1"/>
    </row>
    <row r="163" spans="1:30" ht="24.75" customHeight="1">
      <c r="A163" s="58" t="s">
        <v>253</v>
      </c>
      <c r="B163" s="59"/>
      <c r="C163" s="45" t="s">
        <v>254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15">
        <f>SUM(AC151:AC162)</f>
        <v>2397</v>
      </c>
      <c r="AD163" s="15">
        <f>SUM(AD151:AD162)</f>
        <v>2397</v>
      </c>
    </row>
    <row r="164" spans="1:30" ht="24.75" customHeight="1">
      <c r="A164" s="55" t="s">
        <v>255</v>
      </c>
      <c r="B164" s="56"/>
      <c r="C164" s="66" t="s">
        <v>256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1"/>
      <c r="AD164" s="1"/>
    </row>
    <row r="165" spans="1:30" ht="24.75" customHeight="1">
      <c r="A165" s="55" t="s">
        <v>257</v>
      </c>
      <c r="B165" s="56"/>
      <c r="C165" s="66" t="s">
        <v>258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1"/>
      <c r="AD165" s="1"/>
    </row>
    <row r="166" spans="1:30" ht="24.75" customHeight="1">
      <c r="A166" s="55" t="s">
        <v>259</v>
      </c>
      <c r="B166" s="56"/>
      <c r="C166" s="66" t="s">
        <v>260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1">
        <v>250</v>
      </c>
      <c r="AD166" s="1">
        <v>913</v>
      </c>
    </row>
    <row r="167" spans="1:30" ht="24.75" customHeight="1">
      <c r="A167" s="55" t="s">
        <v>261</v>
      </c>
      <c r="B167" s="56"/>
      <c r="C167" s="66" t="s">
        <v>262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1"/>
      <c r="AD167" s="1">
        <v>839</v>
      </c>
    </row>
    <row r="168" spans="1:30" ht="24.75" customHeight="1">
      <c r="A168" s="55" t="s">
        <v>263</v>
      </c>
      <c r="B168" s="56"/>
      <c r="C168" s="61" t="s">
        <v>264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1"/>
      <c r="AD168" s="1">
        <v>100</v>
      </c>
    </row>
    <row r="169" spans="1:30" ht="24.75" customHeight="1">
      <c r="A169" s="55" t="s">
        <v>265</v>
      </c>
      <c r="B169" s="56"/>
      <c r="C169" s="61" t="s">
        <v>266</v>
      </c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1"/>
      <c r="AD169" s="1"/>
    </row>
    <row r="170" spans="1:30" ht="24.75" customHeight="1">
      <c r="A170" s="55" t="s">
        <v>267</v>
      </c>
      <c r="B170" s="56"/>
      <c r="C170" s="61" t="s">
        <v>268</v>
      </c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1"/>
      <c r="AD170" s="1">
        <v>337</v>
      </c>
    </row>
    <row r="171" spans="1:30" ht="24.75" customHeight="1">
      <c r="A171" s="58" t="s">
        <v>269</v>
      </c>
      <c r="B171" s="59"/>
      <c r="C171" s="67" t="s">
        <v>270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15">
        <f>SUM(AC164:AC170)</f>
        <v>250</v>
      </c>
      <c r="AD171" s="15">
        <f>SUM(AD164:AD170)</f>
        <v>2189</v>
      </c>
    </row>
    <row r="172" spans="1:30" ht="24.75" customHeight="1">
      <c r="A172" s="55" t="s">
        <v>271</v>
      </c>
      <c r="B172" s="56"/>
      <c r="C172" s="44" t="s">
        <v>272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1">
        <v>16702</v>
      </c>
      <c r="AD172" s="1">
        <v>16702</v>
      </c>
    </row>
    <row r="173" spans="1:30" ht="24.75" customHeight="1">
      <c r="A173" s="55" t="s">
        <v>273</v>
      </c>
      <c r="B173" s="56"/>
      <c r="C173" s="44" t="s">
        <v>274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1"/>
      <c r="AD173" s="1"/>
    </row>
    <row r="174" spans="1:30" ht="24.75" customHeight="1">
      <c r="A174" s="55" t="s">
        <v>275</v>
      </c>
      <c r="B174" s="56"/>
      <c r="C174" s="44" t="s">
        <v>276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"/>
      <c r="AD174" s="1">
        <v>695</v>
      </c>
    </row>
    <row r="175" spans="1:30" ht="24.75" customHeight="1">
      <c r="A175" s="55" t="s">
        <v>277</v>
      </c>
      <c r="B175" s="56"/>
      <c r="C175" s="44" t="s">
        <v>278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1">
        <v>4510</v>
      </c>
      <c r="AD175" s="1">
        <v>2641</v>
      </c>
    </row>
    <row r="176" spans="1:30" ht="24.75" customHeight="1">
      <c r="A176" s="58" t="s">
        <v>279</v>
      </c>
      <c r="B176" s="59"/>
      <c r="C176" s="45" t="s">
        <v>280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15">
        <f>SUM(AC172:AC175)</f>
        <v>21212</v>
      </c>
      <c r="AD176" s="15">
        <f>SUM(AD172:AD175)</f>
        <v>20038</v>
      </c>
    </row>
    <row r="177" spans="1:30" ht="24.75" customHeight="1">
      <c r="A177" s="55" t="s">
        <v>281</v>
      </c>
      <c r="B177" s="56"/>
      <c r="C177" s="44" t="s">
        <v>282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1"/>
      <c r="AD177" s="1"/>
    </row>
    <row r="178" spans="1:30" ht="24.75" customHeight="1">
      <c r="A178" s="55" t="s">
        <v>283</v>
      </c>
      <c r="B178" s="56"/>
      <c r="C178" s="44" t="s">
        <v>284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1"/>
      <c r="AD178" s="1"/>
    </row>
    <row r="179" spans="1:30" ht="24.75" customHeight="1">
      <c r="A179" s="55" t="s">
        <v>285</v>
      </c>
      <c r="B179" s="56"/>
      <c r="C179" s="44" t="s">
        <v>286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1"/>
      <c r="AD179" s="1"/>
    </row>
    <row r="180" spans="1:30" ht="24.75" customHeight="1">
      <c r="A180" s="55" t="s">
        <v>287</v>
      </c>
      <c r="B180" s="56"/>
      <c r="C180" s="44" t="s">
        <v>288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1"/>
      <c r="AD180" s="1"/>
    </row>
    <row r="181" spans="1:30" ht="24.75" customHeight="1">
      <c r="A181" s="55" t="s">
        <v>289</v>
      </c>
      <c r="B181" s="56"/>
      <c r="C181" s="44" t="s">
        <v>290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1"/>
      <c r="AD181" s="1"/>
    </row>
    <row r="182" spans="1:30" ht="24.75" customHeight="1">
      <c r="A182" s="55" t="s">
        <v>291</v>
      </c>
      <c r="B182" s="56"/>
      <c r="C182" s="44" t="s">
        <v>292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1"/>
      <c r="AD182" s="1"/>
    </row>
    <row r="183" spans="1:30" ht="24.75" customHeight="1">
      <c r="A183" s="55" t="s">
        <v>293</v>
      </c>
      <c r="B183" s="56"/>
      <c r="C183" s="44" t="s">
        <v>294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1"/>
      <c r="AD183" s="1"/>
    </row>
    <row r="184" spans="1:30" ht="24.75" customHeight="1">
      <c r="A184" s="55" t="s">
        <v>295</v>
      </c>
      <c r="B184" s="56"/>
      <c r="C184" s="44" t="s">
        <v>296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1"/>
      <c r="AD184" s="1"/>
    </row>
    <row r="185" spans="1:30" ht="24.75" customHeight="1">
      <c r="A185" s="58" t="s">
        <v>297</v>
      </c>
      <c r="B185" s="59"/>
      <c r="C185" s="45" t="s">
        <v>298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15"/>
      <c r="AD185" s="15"/>
    </row>
    <row r="186" spans="1:30" ht="24.75" customHeight="1">
      <c r="A186" s="58" t="s">
        <v>299</v>
      </c>
      <c r="B186" s="59"/>
      <c r="C186" s="67" t="s">
        <v>300</v>
      </c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15">
        <f>AC115+AC116+AC141+AC150+AC163+AC171+AC176</f>
        <v>106598</v>
      </c>
      <c r="AD186" s="15">
        <f>AD115+AD116+AD141+AD150+AD163+AD171+AD176</f>
        <v>110865</v>
      </c>
    </row>
    <row r="187" spans="1:30" ht="24.75" customHeight="1">
      <c r="A187" s="68" t="s">
        <v>33</v>
      </c>
      <c r="B187" s="69"/>
      <c r="C187" s="33" t="s">
        <v>325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15"/>
      <c r="AD187" s="15"/>
    </row>
    <row r="188" spans="1:30" ht="24.75" customHeight="1">
      <c r="A188" s="48" t="s">
        <v>20</v>
      </c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1"/>
      <c r="AD188" s="1"/>
    </row>
    <row r="189" spans="1:30" ht="24.75" customHeight="1">
      <c r="A189" s="35" t="s">
        <v>34</v>
      </c>
      <c r="B189" s="46"/>
      <c r="C189" s="44" t="s">
        <v>302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1"/>
      <c r="AD189" s="1"/>
    </row>
    <row r="190" spans="1:30" ht="24.75" customHeight="1">
      <c r="A190" s="35" t="s">
        <v>36</v>
      </c>
      <c r="B190" s="46"/>
      <c r="C190" s="44" t="s">
        <v>303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1"/>
      <c r="AD190" s="1"/>
    </row>
    <row r="191" spans="1:30" ht="24.75" customHeight="1">
      <c r="A191" s="35" t="s">
        <v>38</v>
      </c>
      <c r="B191" s="46"/>
      <c r="C191" s="44" t="s">
        <v>304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1"/>
      <c r="AD191" s="1"/>
    </row>
    <row r="192" spans="1:30" ht="24.75" customHeight="1">
      <c r="A192" s="41" t="s">
        <v>40</v>
      </c>
      <c r="B192" s="47"/>
      <c r="C192" s="45" t="s">
        <v>305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15"/>
      <c r="AD192" s="15"/>
    </row>
    <row r="193" spans="1:30" ht="24.75" customHeight="1">
      <c r="A193" s="35" t="s">
        <v>42</v>
      </c>
      <c r="B193" s="46"/>
      <c r="C193" s="51" t="s">
        <v>306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1"/>
      <c r="AD193" s="1"/>
    </row>
    <row r="194" spans="1:30" ht="24.75" customHeight="1">
      <c r="A194" s="35" t="s">
        <v>44</v>
      </c>
      <c r="B194" s="46"/>
      <c r="C194" s="51" t="s">
        <v>307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1"/>
      <c r="AD194" s="1"/>
    </row>
    <row r="195" spans="1:30" ht="24.75" customHeight="1">
      <c r="A195" s="35" t="s">
        <v>46</v>
      </c>
      <c r="B195" s="46"/>
      <c r="C195" s="44" t="s">
        <v>308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1"/>
      <c r="AD195" s="1"/>
    </row>
    <row r="196" spans="1:30" ht="24.75" customHeight="1">
      <c r="A196" s="35" t="s">
        <v>48</v>
      </c>
      <c r="B196" s="46"/>
      <c r="C196" s="44" t="s">
        <v>309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1"/>
      <c r="AD196" s="1"/>
    </row>
    <row r="197" spans="1:30" ht="24.75" customHeight="1">
      <c r="A197" s="41" t="s">
        <v>50</v>
      </c>
      <c r="B197" s="47"/>
      <c r="C197" s="52" t="s">
        <v>310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15"/>
      <c r="AD197" s="15"/>
    </row>
    <row r="198" spans="1:30" ht="24.75" customHeight="1">
      <c r="A198" s="35" t="s">
        <v>52</v>
      </c>
      <c r="B198" s="46"/>
      <c r="C198" s="51" t="s">
        <v>311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1"/>
      <c r="AD198" s="1"/>
    </row>
    <row r="199" spans="1:30" ht="24.75" customHeight="1">
      <c r="A199" s="35" t="s">
        <v>54</v>
      </c>
      <c r="B199" s="46"/>
      <c r="C199" s="51" t="s">
        <v>312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1"/>
      <c r="AD199" s="1">
        <v>1856</v>
      </c>
    </row>
    <row r="200" spans="1:30" ht="24.75" customHeight="1">
      <c r="A200" s="35" t="s">
        <v>56</v>
      </c>
      <c r="B200" s="46"/>
      <c r="C200" s="51" t="s">
        <v>313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1"/>
      <c r="AD200" s="1"/>
    </row>
    <row r="201" spans="1:30" ht="24.75" customHeight="1">
      <c r="A201" s="35" t="s">
        <v>58</v>
      </c>
      <c r="B201" s="46"/>
      <c r="C201" s="51" t="s">
        <v>314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1"/>
      <c r="AD201" s="1"/>
    </row>
    <row r="202" spans="1:30" ht="24.75" customHeight="1">
      <c r="A202" s="35" t="s">
        <v>60</v>
      </c>
      <c r="B202" s="46"/>
      <c r="C202" s="51" t="s">
        <v>315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1"/>
      <c r="AD202" s="1"/>
    </row>
    <row r="203" spans="1:30" ht="24.75" customHeight="1">
      <c r="A203" s="35" t="s">
        <v>62</v>
      </c>
      <c r="B203" s="46"/>
      <c r="C203" s="51" t="s">
        <v>316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1"/>
      <c r="AD203" s="1"/>
    </row>
    <row r="204" spans="1:30" ht="24.75" customHeight="1">
      <c r="A204" s="41" t="s">
        <v>64</v>
      </c>
      <c r="B204" s="47"/>
      <c r="C204" s="52" t="s">
        <v>317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15"/>
      <c r="AD204" s="15">
        <f>SUM(AD198:AD203)</f>
        <v>1856</v>
      </c>
    </row>
    <row r="205" spans="1:30" ht="24.75" customHeight="1">
      <c r="A205" s="35" t="s">
        <v>66</v>
      </c>
      <c r="B205" s="46"/>
      <c r="C205" s="51" t="s">
        <v>318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1"/>
      <c r="AD205" s="1"/>
    </row>
    <row r="206" spans="1:30" ht="24.75" customHeight="1">
      <c r="A206" s="35" t="s">
        <v>68</v>
      </c>
      <c r="B206" s="46"/>
      <c r="C206" s="44" t="s">
        <v>319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1"/>
      <c r="AD206" s="1"/>
    </row>
    <row r="207" spans="1:30" ht="24.75" customHeight="1">
      <c r="A207" s="35" t="s">
        <v>70</v>
      </c>
      <c r="B207" s="46"/>
      <c r="C207" s="51" t="s">
        <v>320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1"/>
      <c r="AD207" s="1"/>
    </row>
    <row r="208" spans="1:30" ht="24.75" customHeight="1">
      <c r="A208" s="35" t="s">
        <v>72</v>
      </c>
      <c r="B208" s="46"/>
      <c r="C208" s="51" t="s">
        <v>321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1"/>
      <c r="AD208" s="1"/>
    </row>
    <row r="209" spans="1:30" ht="24.75" customHeight="1">
      <c r="A209" s="41" t="s">
        <v>74</v>
      </c>
      <c r="B209" s="47"/>
      <c r="C209" s="52" t="s">
        <v>322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15"/>
      <c r="AD209" s="15"/>
    </row>
    <row r="210" spans="1:30" ht="24.75" customHeight="1">
      <c r="A210" s="35" t="s">
        <v>76</v>
      </c>
      <c r="B210" s="46"/>
      <c r="C210" s="44" t="s">
        <v>323</v>
      </c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1"/>
      <c r="AD210" s="1"/>
    </row>
    <row r="211" spans="1:30" ht="24.75" customHeight="1">
      <c r="A211" s="41" t="s">
        <v>78</v>
      </c>
      <c r="B211" s="47"/>
      <c r="C211" s="52" t="s">
        <v>324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15"/>
      <c r="AD211" s="15">
        <f>AD204</f>
        <v>1856</v>
      </c>
    </row>
    <row r="212" spans="1:30" ht="24.75" customHeight="1">
      <c r="A212" s="70" t="s">
        <v>326</v>
      </c>
      <c r="B212" s="71"/>
      <c r="C212" s="72"/>
      <c r="D212" s="70"/>
      <c r="E212" s="70"/>
      <c r="F212" s="70"/>
      <c r="G212" s="70"/>
      <c r="H212" s="70"/>
      <c r="I212" s="70"/>
      <c r="J212" s="70"/>
      <c r="K212" s="71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2">
        <f>AC186+AC211</f>
        <v>106598</v>
      </c>
      <c r="AD212" s="12">
        <f>AD186+AD211</f>
        <v>112721</v>
      </c>
    </row>
  </sheetData>
  <sheetProtection/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94:B94"/>
    <mergeCell ref="C94:K94"/>
    <mergeCell ref="A203:B203"/>
    <mergeCell ref="C203:AB203"/>
    <mergeCell ref="A204:B204"/>
    <mergeCell ref="C204:AB204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197:B197"/>
    <mergeCell ref="C197:AB197"/>
    <mergeCell ref="A198:B198"/>
    <mergeCell ref="C198:AB198"/>
    <mergeCell ref="A199:B199"/>
    <mergeCell ref="C199:AB199"/>
    <mergeCell ref="A194:B194"/>
    <mergeCell ref="C194:AB194"/>
    <mergeCell ref="A195:B195"/>
    <mergeCell ref="C195:AB195"/>
    <mergeCell ref="A196:B196"/>
    <mergeCell ref="C196:AB196"/>
    <mergeCell ref="A191:B191"/>
    <mergeCell ref="C191:AB191"/>
    <mergeCell ref="A192:B192"/>
    <mergeCell ref="C192:AB192"/>
    <mergeCell ref="A193:B193"/>
    <mergeCell ref="C193:AB193"/>
    <mergeCell ref="A188:B188"/>
    <mergeCell ref="C188:AB188"/>
    <mergeCell ref="A189:B189"/>
    <mergeCell ref="C189:AB189"/>
    <mergeCell ref="A190:B190"/>
    <mergeCell ref="C190:AB190"/>
    <mergeCell ref="A185:B185"/>
    <mergeCell ref="C185:AB185"/>
    <mergeCell ref="A186:B186"/>
    <mergeCell ref="C186:AB186"/>
    <mergeCell ref="A187:B187"/>
    <mergeCell ref="C187:AB187"/>
    <mergeCell ref="A182:B182"/>
    <mergeCell ref="C182:AB182"/>
    <mergeCell ref="A183:B183"/>
    <mergeCell ref="C183:AB183"/>
    <mergeCell ref="A184:B184"/>
    <mergeCell ref="C184:AB184"/>
    <mergeCell ref="A179:B179"/>
    <mergeCell ref="C179:AB179"/>
    <mergeCell ref="A180:B180"/>
    <mergeCell ref="C180:AB180"/>
    <mergeCell ref="A181:B181"/>
    <mergeCell ref="C181:AB181"/>
    <mergeCell ref="A176:B176"/>
    <mergeCell ref="C176:AB176"/>
    <mergeCell ref="A177:B177"/>
    <mergeCell ref="C177:AB177"/>
    <mergeCell ref="A178:B178"/>
    <mergeCell ref="C178:AB178"/>
    <mergeCell ref="A173:B173"/>
    <mergeCell ref="C173:AB173"/>
    <mergeCell ref="A174:B174"/>
    <mergeCell ref="C174:AB174"/>
    <mergeCell ref="A175:B175"/>
    <mergeCell ref="C175:AB175"/>
    <mergeCell ref="A170:B170"/>
    <mergeCell ref="C170:AB170"/>
    <mergeCell ref="A171:B171"/>
    <mergeCell ref="C171:AB171"/>
    <mergeCell ref="A172:B172"/>
    <mergeCell ref="C172:AB172"/>
    <mergeCell ref="A167:B167"/>
    <mergeCell ref="C167:AB167"/>
    <mergeCell ref="A168:B168"/>
    <mergeCell ref="C168:AB168"/>
    <mergeCell ref="A169:B169"/>
    <mergeCell ref="C169:AB169"/>
    <mergeCell ref="A164:B164"/>
    <mergeCell ref="C164:AB164"/>
    <mergeCell ref="A165:B165"/>
    <mergeCell ref="C165:AB165"/>
    <mergeCell ref="A166:B166"/>
    <mergeCell ref="C166:AB166"/>
    <mergeCell ref="A161:B161"/>
    <mergeCell ref="C161:AB161"/>
    <mergeCell ref="A162:B162"/>
    <mergeCell ref="C162:AB162"/>
    <mergeCell ref="A163:B163"/>
    <mergeCell ref="C163:AB163"/>
    <mergeCell ref="A158:B158"/>
    <mergeCell ref="C158:AB158"/>
    <mergeCell ref="A159:B159"/>
    <mergeCell ref="C159:AB159"/>
    <mergeCell ref="A160:B160"/>
    <mergeCell ref="C160:AB160"/>
    <mergeCell ref="A155:B155"/>
    <mergeCell ref="C155:AB155"/>
    <mergeCell ref="A156:B156"/>
    <mergeCell ref="C156:AB156"/>
    <mergeCell ref="A157:B157"/>
    <mergeCell ref="C157:AB157"/>
    <mergeCell ref="A152:B152"/>
    <mergeCell ref="C152:AB152"/>
    <mergeCell ref="A153:B153"/>
    <mergeCell ref="C153:AB153"/>
    <mergeCell ref="A154:B154"/>
    <mergeCell ref="C154:AB154"/>
    <mergeCell ref="A149:B149"/>
    <mergeCell ref="C149:AB149"/>
    <mergeCell ref="A150:B150"/>
    <mergeCell ref="C150:AB150"/>
    <mergeCell ref="A151:B151"/>
    <mergeCell ref="C151:AB151"/>
    <mergeCell ref="A146:B146"/>
    <mergeCell ref="C146:AB146"/>
    <mergeCell ref="A147:B147"/>
    <mergeCell ref="C147:AB147"/>
    <mergeCell ref="A148:B148"/>
    <mergeCell ref="C148:AB148"/>
    <mergeCell ref="A143:B143"/>
    <mergeCell ref="C143:AB143"/>
    <mergeCell ref="A144:B144"/>
    <mergeCell ref="C144:AB144"/>
    <mergeCell ref="A145:B145"/>
    <mergeCell ref="C145:AB145"/>
    <mergeCell ref="A140:B140"/>
    <mergeCell ref="C140:AB140"/>
    <mergeCell ref="A141:B141"/>
    <mergeCell ref="C141:AB141"/>
    <mergeCell ref="A142:B142"/>
    <mergeCell ref="C142:AB142"/>
    <mergeCell ref="A137:B137"/>
    <mergeCell ref="C137:AB137"/>
    <mergeCell ref="A138:B138"/>
    <mergeCell ref="C138:AB138"/>
    <mergeCell ref="A139:B139"/>
    <mergeCell ref="C139:AB139"/>
    <mergeCell ref="A134:B134"/>
    <mergeCell ref="C134:AB134"/>
    <mergeCell ref="A135:B135"/>
    <mergeCell ref="C135:AB135"/>
    <mergeCell ref="A136:B136"/>
    <mergeCell ref="C136:AB136"/>
    <mergeCell ref="A131:B131"/>
    <mergeCell ref="C131:AB131"/>
    <mergeCell ref="A132:B132"/>
    <mergeCell ref="C132:AB132"/>
    <mergeCell ref="A133:B133"/>
    <mergeCell ref="C133:AB133"/>
    <mergeCell ref="A128:B128"/>
    <mergeCell ref="C128:AB128"/>
    <mergeCell ref="A129:B129"/>
    <mergeCell ref="C129:AB129"/>
    <mergeCell ref="A130:B130"/>
    <mergeCell ref="C130:AB130"/>
    <mergeCell ref="A125:B125"/>
    <mergeCell ref="C125:AB125"/>
    <mergeCell ref="A126:B126"/>
    <mergeCell ref="C126:AB126"/>
    <mergeCell ref="A127:B127"/>
    <mergeCell ref="C127:AB127"/>
    <mergeCell ref="A122:B122"/>
    <mergeCell ref="C122:AB122"/>
    <mergeCell ref="A123:B123"/>
    <mergeCell ref="C123:AB123"/>
    <mergeCell ref="A124:B124"/>
    <mergeCell ref="C124:AB124"/>
    <mergeCell ref="A119:B119"/>
    <mergeCell ref="C119:AB119"/>
    <mergeCell ref="A120:B120"/>
    <mergeCell ref="C120:AB120"/>
    <mergeCell ref="A121:B121"/>
    <mergeCell ref="C121:AB121"/>
    <mergeCell ref="A116:B116"/>
    <mergeCell ref="C116:AB116"/>
    <mergeCell ref="A117:B117"/>
    <mergeCell ref="C117:AB117"/>
    <mergeCell ref="A118:B118"/>
    <mergeCell ref="C118:AB118"/>
    <mergeCell ref="A113:B113"/>
    <mergeCell ref="C113:AB113"/>
    <mergeCell ref="A114:B114"/>
    <mergeCell ref="C114:AB114"/>
    <mergeCell ref="A115:B115"/>
    <mergeCell ref="C115:AB115"/>
    <mergeCell ref="A110:B110"/>
    <mergeCell ref="C110:AB110"/>
    <mergeCell ref="A111:B111"/>
    <mergeCell ref="C111:AB111"/>
    <mergeCell ref="A112:B112"/>
    <mergeCell ref="C112:AB112"/>
    <mergeCell ref="A107:B107"/>
    <mergeCell ref="C107:AB107"/>
    <mergeCell ref="A108:B108"/>
    <mergeCell ref="C108:AB108"/>
    <mergeCell ref="A109:B109"/>
    <mergeCell ref="C109:AB109"/>
    <mergeCell ref="A104:B104"/>
    <mergeCell ref="C104:AB104"/>
    <mergeCell ref="A105:B105"/>
    <mergeCell ref="C105:AB105"/>
    <mergeCell ref="A106:B106"/>
    <mergeCell ref="C106:AB106"/>
    <mergeCell ref="A101:B101"/>
    <mergeCell ref="C101:AB101"/>
    <mergeCell ref="A102:B102"/>
    <mergeCell ref="C102:AB102"/>
    <mergeCell ref="A103:B103"/>
    <mergeCell ref="C103:AB103"/>
    <mergeCell ref="A98:B98"/>
    <mergeCell ref="C98:AB98"/>
    <mergeCell ref="A99:B99"/>
    <mergeCell ref="C99:AB99"/>
    <mergeCell ref="A100:B100"/>
    <mergeCell ref="C100:AB100"/>
    <mergeCell ref="A95:B95"/>
    <mergeCell ref="C95:AB95"/>
    <mergeCell ref="A96:B96"/>
    <mergeCell ref="C96:AB96"/>
    <mergeCell ref="A97:B97"/>
    <mergeCell ref="C97:AB97"/>
    <mergeCell ref="A91:B91"/>
    <mergeCell ref="C91:AB91"/>
    <mergeCell ref="A92:B92"/>
    <mergeCell ref="C92:AB92"/>
    <mergeCell ref="A93:B93"/>
    <mergeCell ref="C93:AB93"/>
    <mergeCell ref="A88:B88"/>
    <mergeCell ref="C88:AB88"/>
    <mergeCell ref="A89:B89"/>
    <mergeCell ref="C89:AB89"/>
    <mergeCell ref="A90:B90"/>
    <mergeCell ref="C90:AB90"/>
    <mergeCell ref="A85:B85"/>
    <mergeCell ref="C85:AB85"/>
    <mergeCell ref="A86:B86"/>
    <mergeCell ref="C86:AB86"/>
    <mergeCell ref="A87:B87"/>
    <mergeCell ref="C87:AB87"/>
    <mergeCell ref="A82:B82"/>
    <mergeCell ref="C82:AB82"/>
    <mergeCell ref="A83:B83"/>
    <mergeCell ref="C83:AB83"/>
    <mergeCell ref="A84:B84"/>
    <mergeCell ref="C84:AB84"/>
    <mergeCell ref="A79:B79"/>
    <mergeCell ref="C79:AB79"/>
    <mergeCell ref="A80:B80"/>
    <mergeCell ref="C80:AB80"/>
    <mergeCell ref="A81:B81"/>
    <mergeCell ref="C81:AB81"/>
    <mergeCell ref="A76:B76"/>
    <mergeCell ref="C76:AB76"/>
    <mergeCell ref="A77:B77"/>
    <mergeCell ref="C77:AB77"/>
    <mergeCell ref="A78:B78"/>
    <mergeCell ref="C78:AB78"/>
    <mergeCell ref="A73:B73"/>
    <mergeCell ref="C73:AB73"/>
    <mergeCell ref="A74:B74"/>
    <mergeCell ref="C74:AB74"/>
    <mergeCell ref="A75:B75"/>
    <mergeCell ref="C75:AB75"/>
    <mergeCell ref="A70:B70"/>
    <mergeCell ref="C70:AB70"/>
    <mergeCell ref="A71:B71"/>
    <mergeCell ref="C71:AB71"/>
    <mergeCell ref="A72:B72"/>
    <mergeCell ref="C72:AB72"/>
    <mergeCell ref="A67:B67"/>
    <mergeCell ref="C67:AB67"/>
    <mergeCell ref="A68:B68"/>
    <mergeCell ref="C68:AB68"/>
    <mergeCell ref="A69:B69"/>
    <mergeCell ref="C69:AB69"/>
    <mergeCell ref="A64:B64"/>
    <mergeCell ref="C64:AB64"/>
    <mergeCell ref="A65:B65"/>
    <mergeCell ref="C65:AB65"/>
    <mergeCell ref="A66:B66"/>
    <mergeCell ref="C66:AB66"/>
    <mergeCell ref="A61:B61"/>
    <mergeCell ref="C61:AB61"/>
    <mergeCell ref="A62:B62"/>
    <mergeCell ref="C62:AB62"/>
    <mergeCell ref="A63:B63"/>
    <mergeCell ref="C63:AB63"/>
    <mergeCell ref="A58:B58"/>
    <mergeCell ref="C58:AB58"/>
    <mergeCell ref="A59:B59"/>
    <mergeCell ref="C59:AB59"/>
    <mergeCell ref="A60:B60"/>
    <mergeCell ref="C60:AB60"/>
    <mergeCell ref="A55:B55"/>
    <mergeCell ref="C55:AB55"/>
    <mergeCell ref="A56:B56"/>
    <mergeCell ref="C56:AB56"/>
    <mergeCell ref="A57:B57"/>
    <mergeCell ref="C57:AB57"/>
    <mergeCell ref="A52:B52"/>
    <mergeCell ref="C52:AB52"/>
    <mergeCell ref="A53:B53"/>
    <mergeCell ref="C53:AB53"/>
    <mergeCell ref="A54:B54"/>
    <mergeCell ref="C54:AB54"/>
    <mergeCell ref="A49:B49"/>
    <mergeCell ref="C49:AB49"/>
    <mergeCell ref="A50:B50"/>
    <mergeCell ref="C50:AB50"/>
    <mergeCell ref="A51:B51"/>
    <mergeCell ref="C51:AB51"/>
    <mergeCell ref="A46:B46"/>
    <mergeCell ref="C46:AB46"/>
    <mergeCell ref="A47:B47"/>
    <mergeCell ref="C47:AB47"/>
    <mergeCell ref="A48:B48"/>
    <mergeCell ref="C48:AB48"/>
    <mergeCell ref="A43:B43"/>
    <mergeCell ref="C43:AB43"/>
    <mergeCell ref="A44:B44"/>
    <mergeCell ref="C44:AB44"/>
    <mergeCell ref="A45:B45"/>
    <mergeCell ref="C45:AB45"/>
    <mergeCell ref="A40:B40"/>
    <mergeCell ref="C40:AB40"/>
    <mergeCell ref="A41:B41"/>
    <mergeCell ref="C41:AB41"/>
    <mergeCell ref="A42:B42"/>
    <mergeCell ref="C42:AB42"/>
    <mergeCell ref="A37:B37"/>
    <mergeCell ref="C37:AB37"/>
    <mergeCell ref="A38:B38"/>
    <mergeCell ref="C38:AB38"/>
    <mergeCell ref="A39:B39"/>
    <mergeCell ref="C39:AB39"/>
    <mergeCell ref="A34:B34"/>
    <mergeCell ref="C34:AB34"/>
    <mergeCell ref="A35:B35"/>
    <mergeCell ref="C35:AB35"/>
    <mergeCell ref="A36:B36"/>
    <mergeCell ref="C36:AB36"/>
    <mergeCell ref="A31:B31"/>
    <mergeCell ref="C31:AB31"/>
    <mergeCell ref="A32:B32"/>
    <mergeCell ref="C32:AB32"/>
    <mergeCell ref="A33:B33"/>
    <mergeCell ref="C33:AB33"/>
    <mergeCell ref="A28:B28"/>
    <mergeCell ref="C28:AB28"/>
    <mergeCell ref="A29:B29"/>
    <mergeCell ref="C29:AB29"/>
    <mergeCell ref="A30:B30"/>
    <mergeCell ref="C30:AB30"/>
    <mergeCell ref="A25:B25"/>
    <mergeCell ref="C25:AB25"/>
    <mergeCell ref="A26:B26"/>
    <mergeCell ref="C26:AB26"/>
    <mergeCell ref="A27:B27"/>
    <mergeCell ref="C27:AB27"/>
    <mergeCell ref="A22:B22"/>
    <mergeCell ref="C22:AB22"/>
    <mergeCell ref="A23:B23"/>
    <mergeCell ref="C23:AB23"/>
    <mergeCell ref="A24:B24"/>
    <mergeCell ref="C24:AB24"/>
    <mergeCell ref="A19:B19"/>
    <mergeCell ref="C19:AB19"/>
    <mergeCell ref="A20:B20"/>
    <mergeCell ref="C20:AB20"/>
    <mergeCell ref="A21:B21"/>
    <mergeCell ref="C21:AB21"/>
    <mergeCell ref="A16:B16"/>
    <mergeCell ref="C16:AB16"/>
    <mergeCell ref="A17:B17"/>
    <mergeCell ref="C17:AB17"/>
    <mergeCell ref="A18:B18"/>
    <mergeCell ref="C18:AB18"/>
    <mergeCell ref="A13:B13"/>
    <mergeCell ref="C13:AB13"/>
    <mergeCell ref="A14:B14"/>
    <mergeCell ref="C14:AB14"/>
    <mergeCell ref="A15:B15"/>
    <mergeCell ref="C15:AB15"/>
    <mergeCell ref="A10:B10"/>
    <mergeCell ref="C10:AB10"/>
    <mergeCell ref="A11:B11"/>
    <mergeCell ref="C11:AB11"/>
    <mergeCell ref="A12:B12"/>
    <mergeCell ref="C12:AB12"/>
    <mergeCell ref="A7:B7"/>
    <mergeCell ref="C7:AB7"/>
    <mergeCell ref="A8:B8"/>
    <mergeCell ref="C8:AB8"/>
    <mergeCell ref="A4:AD4"/>
    <mergeCell ref="A9:B9"/>
    <mergeCell ref="C9:AB9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1"/>
  <sheetViews>
    <sheetView zoomScalePageLayoutView="0" workbookViewId="0" topLeftCell="A1">
      <selection activeCell="A2" sqref="A2"/>
    </sheetView>
  </sheetViews>
  <sheetFormatPr defaultColWidth="9.140625" defaultRowHeight="20.25" customHeight="1"/>
  <cols>
    <col min="1" max="2" width="4.140625" style="0" customWidth="1"/>
    <col min="9" max="9" width="0.2890625" style="0" customWidth="1"/>
    <col min="10" max="14" width="9.140625" style="0" hidden="1" customWidth="1"/>
    <col min="15" max="15" width="5.421875" style="0" hidden="1" customWidth="1"/>
    <col min="16" max="28" width="9.140625" style="0" hidden="1" customWidth="1"/>
  </cols>
  <sheetData>
    <row r="1" ht="20.25" customHeight="1">
      <c r="A1" t="s">
        <v>383</v>
      </c>
    </row>
    <row r="2" ht="20.25" customHeight="1">
      <c r="A2" t="s">
        <v>24</v>
      </c>
    </row>
    <row r="3" spans="1:30" ht="20.25" customHeight="1">
      <c r="A3" s="38" t="s">
        <v>336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ht="20.25" customHeight="1">
      <c r="AD4" s="13"/>
    </row>
    <row r="6" spans="1:30" ht="39" customHeight="1">
      <c r="A6" s="31" t="s">
        <v>33</v>
      </c>
      <c r="B6" s="32"/>
      <c r="C6" s="33" t="s">
        <v>162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14" t="s">
        <v>374</v>
      </c>
      <c r="AD6" s="14" t="s">
        <v>375</v>
      </c>
    </row>
    <row r="7" spans="1:30" ht="20.25" customHeight="1">
      <c r="A7" s="35" t="s">
        <v>34</v>
      </c>
      <c r="B7" s="36"/>
      <c r="C7" s="37" t="s">
        <v>35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1">
        <v>12316</v>
      </c>
      <c r="AD7" s="1">
        <v>12370</v>
      </c>
    </row>
    <row r="8" spans="1:30" ht="20.25" customHeight="1">
      <c r="A8" s="35" t="s">
        <v>36</v>
      </c>
      <c r="B8" s="36"/>
      <c r="C8" s="73" t="s">
        <v>37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5"/>
      <c r="AC8" s="1">
        <v>26677</v>
      </c>
      <c r="AD8" s="1">
        <v>28836</v>
      </c>
    </row>
    <row r="9" spans="1:30" ht="20.25" customHeight="1">
      <c r="A9" s="35" t="s">
        <v>38</v>
      </c>
      <c r="B9" s="36"/>
      <c r="C9" s="40" t="s">
        <v>39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1">
        <v>20983</v>
      </c>
      <c r="AD9" s="1">
        <v>22736</v>
      </c>
    </row>
    <row r="10" spans="1:30" ht="20.25" customHeight="1">
      <c r="A10" s="35" t="s">
        <v>40</v>
      </c>
      <c r="B10" s="36"/>
      <c r="C10" s="40" t="s">
        <v>41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1">
        <v>1200</v>
      </c>
      <c r="AD10" s="1">
        <v>1200</v>
      </c>
    </row>
    <row r="11" spans="1:30" ht="20.25" customHeight="1">
      <c r="A11" s="35" t="s">
        <v>42</v>
      </c>
      <c r="B11" s="36"/>
      <c r="C11" s="40" t="s">
        <v>376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"/>
      <c r="AD11" s="1">
        <v>417</v>
      </c>
    </row>
    <row r="12" spans="1:30" ht="20.25" customHeight="1">
      <c r="A12" s="35" t="s">
        <v>44</v>
      </c>
      <c r="B12" s="36"/>
      <c r="C12" s="40" t="s">
        <v>45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1">
        <v>134</v>
      </c>
      <c r="AD12" s="1">
        <v>1366</v>
      </c>
    </row>
    <row r="13" spans="1:30" ht="20.25" customHeight="1">
      <c r="A13" s="41" t="s">
        <v>46</v>
      </c>
      <c r="B13" s="42"/>
      <c r="C13" s="43" t="s">
        <v>47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15">
        <f>AC7+AC8+AC9+AC10+AC12</f>
        <v>61310</v>
      </c>
      <c r="AD13" s="15">
        <f>AD7+AD8+AD9+AD10+AD11+AD12</f>
        <v>66925</v>
      </c>
    </row>
    <row r="14" spans="1:30" ht="20.25" customHeight="1">
      <c r="A14" s="35" t="s">
        <v>48</v>
      </c>
      <c r="B14" s="36"/>
      <c r="C14" s="40" t="s">
        <v>49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1"/>
      <c r="AD14" s="1"/>
    </row>
    <row r="15" spans="1:30" ht="20.25" customHeight="1">
      <c r="A15" s="35" t="s">
        <v>50</v>
      </c>
      <c r="B15" s="36"/>
      <c r="C15" s="40" t="s">
        <v>51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1"/>
      <c r="AD15" s="1"/>
    </row>
    <row r="16" spans="1:30" ht="20.25" customHeight="1">
      <c r="A16" s="35" t="s">
        <v>52</v>
      </c>
      <c r="B16" s="36"/>
      <c r="C16" s="40" t="s">
        <v>53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1"/>
      <c r="AD16" s="1"/>
    </row>
    <row r="17" spans="1:30" ht="20.25" customHeight="1">
      <c r="A17" s="35" t="s">
        <v>54</v>
      </c>
      <c r="B17" s="36"/>
      <c r="C17" s="40" t="s">
        <v>55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1"/>
      <c r="AD17" s="1"/>
    </row>
    <row r="18" spans="1:30" ht="20.25" customHeight="1">
      <c r="A18" s="35" t="s">
        <v>56</v>
      </c>
      <c r="B18" s="36"/>
      <c r="C18" s="40" t="s">
        <v>57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">
        <v>15638</v>
      </c>
      <c r="AD18" s="1">
        <v>15638</v>
      </c>
    </row>
    <row r="19" spans="1:30" ht="20.25" customHeight="1">
      <c r="A19" s="41" t="s">
        <v>58</v>
      </c>
      <c r="B19" s="42"/>
      <c r="C19" s="43" t="s">
        <v>59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15">
        <f>SUM(AC18)</f>
        <v>15638</v>
      </c>
      <c r="AD19" s="15">
        <f>SUM(AD18)</f>
        <v>15638</v>
      </c>
    </row>
    <row r="20" spans="1:30" ht="20.25" customHeight="1">
      <c r="A20" s="35" t="s">
        <v>60</v>
      </c>
      <c r="B20" s="36"/>
      <c r="C20" s="40" t="s">
        <v>61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">
        <v>10000</v>
      </c>
      <c r="AD20" s="1">
        <v>10000</v>
      </c>
    </row>
    <row r="21" spans="1:30" ht="20.25" customHeight="1">
      <c r="A21" s="35" t="s">
        <v>62</v>
      </c>
      <c r="B21" s="36"/>
      <c r="C21" s="40" t="s">
        <v>63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1"/>
      <c r="AD21" s="1"/>
    </row>
    <row r="22" spans="1:30" ht="20.25" customHeight="1">
      <c r="A22" s="35" t="s">
        <v>64</v>
      </c>
      <c r="B22" s="36"/>
      <c r="C22" s="40" t="s">
        <v>65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1"/>
      <c r="AD22" s="1"/>
    </row>
    <row r="23" spans="1:30" ht="20.25" customHeight="1">
      <c r="A23" s="35" t="s">
        <v>66</v>
      </c>
      <c r="B23" s="36"/>
      <c r="C23" s="40" t="s">
        <v>67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1"/>
      <c r="AD23" s="1"/>
    </row>
    <row r="24" spans="1:30" ht="20.25" customHeight="1">
      <c r="A24" s="35" t="s">
        <v>68</v>
      </c>
      <c r="B24" s="36"/>
      <c r="C24" s="40" t="s">
        <v>69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1">
        <v>4255</v>
      </c>
      <c r="AD24" s="1">
        <v>4255</v>
      </c>
    </row>
    <row r="25" spans="1:30" ht="20.25" customHeight="1">
      <c r="A25" s="41" t="s">
        <v>70</v>
      </c>
      <c r="B25" s="42"/>
      <c r="C25" s="43" t="s">
        <v>71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15">
        <f>SUM(AC20:AC24)</f>
        <v>14255</v>
      </c>
      <c r="AD25" s="15">
        <f>SUM(AD20:AD24)</f>
        <v>14255</v>
      </c>
    </row>
    <row r="26" spans="1:30" ht="20.25" customHeight="1">
      <c r="A26" s="35" t="s">
        <v>72</v>
      </c>
      <c r="B26" s="36"/>
      <c r="C26" s="39" t="s">
        <v>73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1"/>
      <c r="AD26" s="1"/>
    </row>
    <row r="27" spans="1:30" ht="20.25" customHeight="1">
      <c r="A27" s="35" t="s">
        <v>74</v>
      </c>
      <c r="B27" s="36"/>
      <c r="C27" s="39" t="s">
        <v>75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1"/>
      <c r="AD27" s="1"/>
    </row>
    <row r="28" spans="1:30" ht="20.25" customHeight="1">
      <c r="A28" s="41" t="s">
        <v>76</v>
      </c>
      <c r="B28" s="42"/>
      <c r="C28" s="43" t="s">
        <v>77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15"/>
      <c r="AD28" s="15"/>
    </row>
    <row r="29" spans="1:30" ht="20.25" customHeight="1">
      <c r="A29" s="35" t="s">
        <v>78</v>
      </c>
      <c r="B29" s="36"/>
      <c r="C29" s="39" t="s">
        <v>79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1"/>
      <c r="AD29" s="1"/>
    </row>
    <row r="30" spans="1:30" ht="20.25" customHeight="1">
      <c r="A30" s="35" t="s">
        <v>80</v>
      </c>
      <c r="B30" s="36"/>
      <c r="C30" s="39" t="s">
        <v>81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"/>
      <c r="AD30" s="1"/>
    </row>
    <row r="31" spans="1:30" ht="20.25" customHeight="1">
      <c r="A31" s="35" t="s">
        <v>82</v>
      </c>
      <c r="B31" s="36"/>
      <c r="C31" s="39" t="s">
        <v>83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1">
        <v>2800</v>
      </c>
      <c r="AD31" s="1">
        <v>2800</v>
      </c>
    </row>
    <row r="32" spans="1:30" ht="20.25" customHeight="1">
      <c r="A32" s="35" t="s">
        <v>84</v>
      </c>
      <c r="B32" s="36"/>
      <c r="C32" s="39" t="s">
        <v>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1">
        <v>4000</v>
      </c>
      <c r="AD32" s="1">
        <v>4000</v>
      </c>
    </row>
    <row r="33" spans="1:30" ht="20.25" customHeight="1">
      <c r="A33" s="35" t="s">
        <v>86</v>
      </c>
      <c r="B33" s="36"/>
      <c r="C33" s="39" t="s">
        <v>87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1"/>
      <c r="AD33" s="1"/>
    </row>
    <row r="34" spans="1:30" ht="20.25" customHeight="1">
      <c r="A34" s="35" t="s">
        <v>88</v>
      </c>
      <c r="B34" s="36"/>
      <c r="C34" s="39" t="s">
        <v>89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1"/>
      <c r="AD34" s="1"/>
    </row>
    <row r="35" spans="1:30" ht="20.25" customHeight="1">
      <c r="A35" s="35" t="s">
        <v>90</v>
      </c>
      <c r="B35" s="36"/>
      <c r="C35" s="39" t="s">
        <v>91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1">
        <v>1570</v>
      </c>
      <c r="AD35" s="1">
        <v>1570</v>
      </c>
    </row>
    <row r="36" spans="1:30" ht="20.25" customHeight="1">
      <c r="A36" s="35" t="s">
        <v>92</v>
      </c>
      <c r="B36" s="36"/>
      <c r="C36" s="39" t="s">
        <v>93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1"/>
      <c r="AD36" s="1"/>
    </row>
    <row r="37" spans="1:30" ht="20.25" customHeight="1">
      <c r="A37" s="41" t="s">
        <v>94</v>
      </c>
      <c r="B37" s="42"/>
      <c r="C37" s="43" t="s">
        <v>95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5">
        <f>SUM(AC29:AC36)</f>
        <v>8370</v>
      </c>
      <c r="AD37" s="15">
        <f>SUM(AD29:AD36)</f>
        <v>8370</v>
      </c>
    </row>
    <row r="38" spans="1:30" ht="20.25" customHeight="1">
      <c r="A38" s="35" t="s">
        <v>96</v>
      </c>
      <c r="B38" s="36"/>
      <c r="C38" s="39" t="s">
        <v>97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1"/>
      <c r="AD38" s="1"/>
    </row>
    <row r="39" spans="1:30" ht="20.25" customHeight="1">
      <c r="A39" s="41" t="s">
        <v>98</v>
      </c>
      <c r="B39" s="42"/>
      <c r="C39" s="43" t="s">
        <v>99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5">
        <f>AC37+AC38</f>
        <v>8370</v>
      </c>
      <c r="AD39" s="15">
        <f>AD37+AD38</f>
        <v>8370</v>
      </c>
    </row>
    <row r="40" spans="1:30" ht="20.25" customHeight="1">
      <c r="A40" s="35" t="s">
        <v>100</v>
      </c>
      <c r="B40" s="36"/>
      <c r="C40" s="44" t="s">
        <v>101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"/>
      <c r="AD40" s="1"/>
    </row>
    <row r="41" spans="1:30" ht="20.25" customHeight="1">
      <c r="A41" s="35" t="s">
        <v>102</v>
      </c>
      <c r="B41" s="36"/>
      <c r="C41" s="44" t="s">
        <v>103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">
        <v>1080</v>
      </c>
      <c r="AD41" s="1">
        <v>1080</v>
      </c>
    </row>
    <row r="42" spans="1:30" ht="20.25" customHeight="1">
      <c r="A42" s="35" t="s">
        <v>104</v>
      </c>
      <c r="B42" s="36"/>
      <c r="C42" s="44" t="s">
        <v>105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"/>
      <c r="AD42" s="1"/>
    </row>
    <row r="43" spans="1:30" ht="20.25" customHeight="1">
      <c r="A43" s="35" t="s">
        <v>106</v>
      </c>
      <c r="B43" s="36"/>
      <c r="C43" s="44" t="s">
        <v>107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"/>
      <c r="AD43" s="1"/>
    </row>
    <row r="44" spans="1:30" ht="20.25" customHeight="1">
      <c r="A44" s="35" t="s">
        <v>108</v>
      </c>
      <c r="B44" s="36"/>
      <c r="C44" s="44" t="s">
        <v>109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">
        <v>1200</v>
      </c>
      <c r="AD44" s="1">
        <v>1200</v>
      </c>
    </row>
    <row r="45" spans="1:30" ht="20.25" customHeight="1">
      <c r="A45" s="35" t="s">
        <v>110</v>
      </c>
      <c r="B45" s="36"/>
      <c r="C45" s="44" t="s">
        <v>111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"/>
      <c r="AD45" s="1"/>
    </row>
    <row r="46" spans="1:30" ht="20.25" customHeight="1">
      <c r="A46" s="35" t="s">
        <v>112</v>
      </c>
      <c r="B46" s="36"/>
      <c r="C46" s="44" t="s">
        <v>113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"/>
      <c r="AD46" s="1"/>
    </row>
    <row r="47" spans="1:30" ht="20.25" customHeight="1">
      <c r="A47" s="35" t="s">
        <v>114</v>
      </c>
      <c r="B47" s="36"/>
      <c r="C47" s="44" t="s">
        <v>115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">
        <v>40</v>
      </c>
      <c r="AD47" s="1">
        <v>40</v>
      </c>
    </row>
    <row r="48" spans="1:30" ht="20.25" customHeight="1">
      <c r="A48" s="35" t="s">
        <v>116</v>
      </c>
      <c r="B48" s="36"/>
      <c r="C48" s="44" t="s">
        <v>117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"/>
      <c r="AD48" s="1"/>
    </row>
    <row r="49" spans="1:30" ht="20.25" customHeight="1">
      <c r="A49" s="35" t="s">
        <v>118</v>
      </c>
      <c r="B49" s="36"/>
      <c r="C49" s="44" t="s">
        <v>119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"/>
      <c r="AD49" s="1"/>
    </row>
    <row r="50" spans="1:30" ht="20.25" customHeight="1">
      <c r="A50" s="41" t="s">
        <v>120</v>
      </c>
      <c r="B50" s="42"/>
      <c r="C50" s="45" t="s">
        <v>121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5">
        <f>SUM(AC40:AC49)</f>
        <v>2320</v>
      </c>
      <c r="AD50" s="15">
        <f>SUM(AD40:AD49)</f>
        <v>2320</v>
      </c>
    </row>
    <row r="51" spans="1:30" ht="20.25" customHeight="1">
      <c r="A51" s="35">
        <v>45</v>
      </c>
      <c r="B51" s="46"/>
      <c r="C51" s="44" t="s">
        <v>122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1"/>
      <c r="AD51" s="1"/>
    </row>
    <row r="52" spans="1:30" ht="20.25" customHeight="1">
      <c r="A52" s="35">
        <v>46</v>
      </c>
      <c r="B52" s="46"/>
      <c r="C52" s="44" t="s">
        <v>123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"/>
      <c r="AD52" s="1"/>
    </row>
    <row r="53" spans="1:30" ht="20.25" customHeight="1">
      <c r="A53" s="35">
        <v>47</v>
      </c>
      <c r="B53" s="46"/>
      <c r="C53" s="44" t="s">
        <v>124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"/>
      <c r="AD53" s="1"/>
    </row>
    <row r="54" spans="1:30" ht="20.25" customHeight="1">
      <c r="A54" s="35">
        <v>48</v>
      </c>
      <c r="B54" s="46"/>
      <c r="C54" s="44" t="s">
        <v>125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"/>
      <c r="AD54" s="1"/>
    </row>
    <row r="55" spans="1:30" ht="20.25" customHeight="1">
      <c r="A55" s="35">
        <v>49</v>
      </c>
      <c r="B55" s="46"/>
      <c r="C55" s="44" t="s">
        <v>126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"/>
      <c r="AD55" s="1"/>
    </row>
    <row r="56" spans="1:30" ht="20.25" customHeight="1">
      <c r="A56" s="41">
        <v>50</v>
      </c>
      <c r="B56" s="47"/>
      <c r="C56" s="43" t="s">
        <v>127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5"/>
      <c r="AD56" s="15"/>
    </row>
    <row r="57" spans="1:30" ht="20.25" customHeight="1">
      <c r="A57" s="35">
        <v>51</v>
      </c>
      <c r="B57" s="46"/>
      <c r="C57" s="76" t="s">
        <v>128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1"/>
      <c r="AD57" s="1"/>
    </row>
    <row r="58" spans="1:30" ht="20.25" customHeight="1">
      <c r="A58" s="35">
        <v>52</v>
      </c>
      <c r="B58" s="46"/>
      <c r="C58" s="40" t="s">
        <v>129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1"/>
      <c r="AD58" s="1"/>
    </row>
    <row r="59" spans="1:30" ht="20.25" customHeight="1">
      <c r="A59" s="35">
        <v>53</v>
      </c>
      <c r="B59" s="46"/>
      <c r="C59" s="76" t="s">
        <v>130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1"/>
      <c r="AD59" s="1"/>
    </row>
    <row r="60" spans="1:30" ht="20.25" customHeight="1">
      <c r="A60" s="41">
        <v>54</v>
      </c>
      <c r="B60" s="47"/>
      <c r="C60" s="43" t="s">
        <v>131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15"/>
      <c r="AD60" s="15"/>
    </row>
    <row r="61" spans="1:30" ht="20.25" customHeight="1">
      <c r="A61" s="35">
        <v>55</v>
      </c>
      <c r="B61" s="46"/>
      <c r="C61" s="76" t="s">
        <v>132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1"/>
      <c r="AD61" s="1"/>
    </row>
    <row r="62" spans="1:30" ht="20.25" customHeight="1">
      <c r="A62" s="35">
        <v>56</v>
      </c>
      <c r="B62" s="46"/>
      <c r="C62" s="40" t="s">
        <v>133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1"/>
      <c r="AD62" s="1"/>
    </row>
    <row r="63" spans="1:30" ht="20.25" customHeight="1">
      <c r="A63" s="35">
        <v>57</v>
      </c>
      <c r="B63" s="46"/>
      <c r="C63" s="76" t="s">
        <v>134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1">
        <v>25</v>
      </c>
      <c r="AD63" s="1">
        <v>25</v>
      </c>
    </row>
    <row r="64" spans="1:30" ht="20.25" customHeight="1">
      <c r="A64" s="41">
        <v>58</v>
      </c>
      <c r="B64" s="47"/>
      <c r="C64" s="43" t="s">
        <v>135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15">
        <f>SUM(AC61:AC63)</f>
        <v>25</v>
      </c>
      <c r="AD64" s="15">
        <f>SUM(AD61:AD63)</f>
        <v>25</v>
      </c>
    </row>
    <row r="65" spans="1:30" ht="20.25" customHeight="1">
      <c r="A65" s="41">
        <v>59</v>
      </c>
      <c r="B65" s="47"/>
      <c r="C65" s="45" t="s">
        <v>136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15">
        <f>SUM(AC13+AC19+AC25+AC37+AC50+AC64)</f>
        <v>101918</v>
      </c>
      <c r="AD65" s="15">
        <f>SUM(AD13+AD19+AD25+AD37+AD50+AD64)</f>
        <v>107533</v>
      </c>
    </row>
    <row r="66" spans="1:30" ht="20.25" customHeight="1">
      <c r="A66" s="31" t="s">
        <v>33</v>
      </c>
      <c r="B66" s="32"/>
      <c r="C66" s="33" t="s">
        <v>163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15"/>
      <c r="AD66" s="15"/>
    </row>
    <row r="67" spans="1:30" ht="20.25" customHeight="1">
      <c r="A67" s="48" t="s">
        <v>20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1"/>
      <c r="AD67" s="1"/>
    </row>
    <row r="68" spans="1:30" ht="20.25" customHeight="1">
      <c r="A68" s="35" t="s">
        <v>34</v>
      </c>
      <c r="B68" s="46"/>
      <c r="C68" s="51" t="s">
        <v>137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1"/>
      <c r="AD68" s="1"/>
    </row>
    <row r="69" spans="1:30" ht="20.25" customHeight="1">
      <c r="A69" s="35" t="s">
        <v>36</v>
      </c>
      <c r="B69" s="46"/>
      <c r="C69" s="44" t="s">
        <v>138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1"/>
      <c r="AD69" s="1"/>
    </row>
    <row r="70" spans="1:30" ht="20.25" customHeight="1">
      <c r="A70" s="35" t="s">
        <v>38</v>
      </c>
      <c r="B70" s="46"/>
      <c r="C70" s="51" t="s">
        <v>139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1"/>
      <c r="AD70" s="1"/>
    </row>
    <row r="71" spans="1:30" ht="20.25" customHeight="1">
      <c r="A71" s="41" t="s">
        <v>40</v>
      </c>
      <c r="B71" s="47"/>
      <c r="C71" s="45" t="s">
        <v>140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15">
        <f>SUM(AC67:AC70)</f>
        <v>0</v>
      </c>
      <c r="AD71" s="15"/>
    </row>
    <row r="72" spans="1:30" ht="20.25" customHeight="1">
      <c r="A72" s="35" t="s">
        <v>42</v>
      </c>
      <c r="B72" s="46"/>
      <c r="C72" s="44" t="s">
        <v>141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1"/>
      <c r="AD72" s="1"/>
    </row>
    <row r="73" spans="1:30" ht="20.25" customHeight="1">
      <c r="A73" s="35" t="s">
        <v>44</v>
      </c>
      <c r="B73" s="46"/>
      <c r="C73" s="51" t="s">
        <v>142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1"/>
      <c r="AD73" s="1"/>
    </row>
    <row r="74" spans="1:30" ht="20.25" customHeight="1">
      <c r="A74" s="35" t="s">
        <v>46</v>
      </c>
      <c r="B74" s="46"/>
      <c r="C74" s="44" t="s">
        <v>143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1"/>
      <c r="AD74" s="1"/>
    </row>
    <row r="75" spans="1:30" ht="20.25" customHeight="1">
      <c r="A75" s="35" t="s">
        <v>48</v>
      </c>
      <c r="B75" s="46"/>
      <c r="C75" s="51" t="s">
        <v>144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1"/>
      <c r="AD75" s="1"/>
    </row>
    <row r="76" spans="1:30" ht="20.25" customHeight="1">
      <c r="A76" s="41" t="s">
        <v>50</v>
      </c>
      <c r="B76" s="47"/>
      <c r="C76" s="52" t="s">
        <v>145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15"/>
      <c r="AD76" s="15"/>
    </row>
    <row r="77" spans="1:30" ht="20.25" customHeight="1">
      <c r="A77" s="35" t="s">
        <v>52</v>
      </c>
      <c r="B77" s="46"/>
      <c r="C77" s="39" t="s">
        <v>146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1">
        <v>4680</v>
      </c>
      <c r="AD77" s="1">
        <v>5133</v>
      </c>
    </row>
    <row r="78" spans="1:30" ht="20.25" customHeight="1">
      <c r="A78" s="35" t="s">
        <v>54</v>
      </c>
      <c r="B78" s="46"/>
      <c r="C78" s="39" t="s">
        <v>147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1"/>
      <c r="AD78" s="1"/>
    </row>
    <row r="79" spans="1:30" ht="20.25" customHeight="1">
      <c r="A79" s="41" t="s">
        <v>56</v>
      </c>
      <c r="B79" s="47"/>
      <c r="C79" s="43" t="s">
        <v>148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5">
        <f>SUM(AC77:AC78)</f>
        <v>4680</v>
      </c>
      <c r="AD79" s="15">
        <f>SUM(AD77:AD78)</f>
        <v>5133</v>
      </c>
    </row>
    <row r="80" spans="1:30" ht="20.25" customHeight="1">
      <c r="A80" s="35" t="s">
        <v>58</v>
      </c>
      <c r="B80" s="46"/>
      <c r="C80" s="51" t="s">
        <v>149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1"/>
      <c r="AD80" s="1"/>
    </row>
    <row r="81" spans="1:30" ht="20.25" customHeight="1">
      <c r="A81" s="35" t="s">
        <v>60</v>
      </c>
      <c r="B81" s="46"/>
      <c r="C81" s="51" t="s">
        <v>150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1"/>
      <c r="AD81" s="1"/>
    </row>
    <row r="82" spans="1:30" ht="20.25" customHeight="1">
      <c r="A82" s="35" t="s">
        <v>62</v>
      </c>
      <c r="B82" s="46"/>
      <c r="C82" s="51" t="s">
        <v>151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"/>
      <c r="AD82" s="1"/>
    </row>
    <row r="83" spans="1:30" ht="20.25" customHeight="1">
      <c r="A83" s="35" t="s">
        <v>64</v>
      </c>
      <c r="B83" s="46"/>
      <c r="C83" s="51" t="s">
        <v>152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"/>
      <c r="AD83" s="1"/>
    </row>
    <row r="84" spans="1:30" ht="20.25" customHeight="1">
      <c r="A84" s="35" t="s">
        <v>66</v>
      </c>
      <c r="B84" s="46"/>
      <c r="C84" s="44" t="s">
        <v>153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1"/>
      <c r="AD84" s="1"/>
    </row>
    <row r="85" spans="1:30" ht="20.25" customHeight="1">
      <c r="A85" s="41" t="s">
        <v>68</v>
      </c>
      <c r="B85" s="47"/>
      <c r="C85" s="45" t="s">
        <v>154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15">
        <f>SUM(AC71+AC79)</f>
        <v>4680</v>
      </c>
      <c r="AD85" s="15">
        <f>SUM(AD71+AD79)</f>
        <v>5133</v>
      </c>
    </row>
    <row r="86" spans="1:30" ht="20.25" customHeight="1">
      <c r="A86" s="35" t="s">
        <v>70</v>
      </c>
      <c r="B86" s="46"/>
      <c r="C86" s="44" t="s">
        <v>155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1"/>
      <c r="AD86" s="1"/>
    </row>
    <row r="87" spans="1:30" ht="20.25" customHeight="1">
      <c r="A87" s="35" t="s">
        <v>72</v>
      </c>
      <c r="B87" s="46"/>
      <c r="C87" s="44" t="s">
        <v>156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1"/>
      <c r="AD87" s="1"/>
    </row>
    <row r="88" spans="1:30" ht="20.25" customHeight="1">
      <c r="A88" s="35" t="s">
        <v>74</v>
      </c>
      <c r="B88" s="46"/>
      <c r="C88" s="51" t="s">
        <v>157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1"/>
      <c r="AD88" s="1"/>
    </row>
    <row r="89" spans="1:30" ht="20.25" customHeight="1">
      <c r="A89" s="35" t="s">
        <v>76</v>
      </c>
      <c r="B89" s="46"/>
      <c r="C89" s="51" t="s">
        <v>158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1"/>
      <c r="AD89" s="1"/>
    </row>
    <row r="90" spans="1:30" ht="20.25" customHeight="1">
      <c r="A90" s="41" t="s">
        <v>78</v>
      </c>
      <c r="B90" s="47"/>
      <c r="C90" s="52" t="s">
        <v>159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15"/>
      <c r="AD90" s="15"/>
    </row>
    <row r="91" spans="1:30" ht="20.25" customHeight="1">
      <c r="A91" s="35" t="s">
        <v>80</v>
      </c>
      <c r="B91" s="46"/>
      <c r="C91" s="44" t="s">
        <v>160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1"/>
      <c r="AD91" s="1"/>
    </row>
    <row r="92" spans="1:30" ht="20.25" customHeight="1">
      <c r="A92" s="41" t="s">
        <v>82</v>
      </c>
      <c r="B92" s="47"/>
      <c r="C92" s="52" t="s">
        <v>161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15">
        <f>SUM(AC85+AC90+AC91)</f>
        <v>4680</v>
      </c>
      <c r="AD92" s="15">
        <f>SUM(AD85+AD90+AD91)</f>
        <v>5133</v>
      </c>
    </row>
    <row r="93" spans="1:30" ht="20.25" customHeight="1">
      <c r="A93" s="70" t="s">
        <v>164</v>
      </c>
      <c r="B93" s="71"/>
      <c r="C93" s="72"/>
      <c r="D93" s="70"/>
      <c r="E93" s="70"/>
      <c r="F93" s="70"/>
      <c r="G93" s="70"/>
      <c r="H93" s="70"/>
      <c r="I93" s="70"/>
      <c r="J93" s="70"/>
      <c r="K93" s="7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2">
        <f>SUM(AC65+AC92)</f>
        <v>106598</v>
      </c>
      <c r="AD93" s="12">
        <f>SUM(AD65+AD92)</f>
        <v>112666</v>
      </c>
    </row>
    <row r="94" spans="1:30" ht="20.25" customHeight="1">
      <c r="A94" s="53" t="s">
        <v>33</v>
      </c>
      <c r="B94" s="54"/>
      <c r="C94" s="33" t="s">
        <v>301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15"/>
      <c r="AD94" s="15"/>
    </row>
    <row r="95" spans="1:30" ht="20.25" customHeight="1">
      <c r="A95" s="48" t="s">
        <v>20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1"/>
      <c r="AD95" s="1"/>
    </row>
    <row r="96" spans="1:30" ht="20.25" customHeight="1">
      <c r="A96" s="55" t="s">
        <v>34</v>
      </c>
      <c r="B96" s="56"/>
      <c r="C96" s="57" t="s">
        <v>165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1">
        <v>14986</v>
      </c>
      <c r="AD96" s="1">
        <v>14689</v>
      </c>
    </row>
    <row r="97" spans="1:30" ht="20.25" customHeight="1">
      <c r="A97" s="55" t="s">
        <v>36</v>
      </c>
      <c r="B97" s="56"/>
      <c r="C97" s="57" t="s">
        <v>166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1"/>
      <c r="AD97" s="1"/>
    </row>
    <row r="98" spans="1:30" ht="20.25" customHeight="1">
      <c r="A98" s="55" t="s">
        <v>38</v>
      </c>
      <c r="B98" s="56"/>
      <c r="C98" s="57" t="s">
        <v>167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1"/>
      <c r="AD98" s="1"/>
    </row>
    <row r="99" spans="1:30" ht="20.25" customHeight="1">
      <c r="A99" s="55" t="s">
        <v>40</v>
      </c>
      <c r="B99" s="56"/>
      <c r="C99" s="37" t="s">
        <v>168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1"/>
      <c r="AD99" s="1"/>
    </row>
    <row r="100" spans="1:30" ht="20.25" customHeight="1">
      <c r="A100" s="55" t="s">
        <v>42</v>
      </c>
      <c r="B100" s="56"/>
      <c r="C100" s="37" t="s">
        <v>169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1"/>
      <c r="AD100" s="1"/>
    </row>
    <row r="101" spans="1:30" ht="20.25" customHeight="1">
      <c r="A101" s="55" t="s">
        <v>44</v>
      </c>
      <c r="B101" s="56"/>
      <c r="C101" s="37" t="s">
        <v>170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1"/>
      <c r="AD101" s="1"/>
    </row>
    <row r="102" spans="1:30" ht="20.25" customHeight="1">
      <c r="A102" s="55" t="s">
        <v>46</v>
      </c>
      <c r="B102" s="56"/>
      <c r="C102" s="37" t="s">
        <v>171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1">
        <v>288</v>
      </c>
      <c r="AD102" s="1">
        <v>288</v>
      </c>
    </row>
    <row r="103" spans="1:30" ht="20.25" customHeight="1">
      <c r="A103" s="55" t="s">
        <v>48</v>
      </c>
      <c r="B103" s="56"/>
      <c r="C103" s="37" t="s">
        <v>172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1"/>
      <c r="AD103" s="1"/>
    </row>
    <row r="104" spans="1:30" ht="20.25" customHeight="1">
      <c r="A104" s="55" t="s">
        <v>50</v>
      </c>
      <c r="B104" s="56"/>
      <c r="C104" s="39" t="s">
        <v>173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1"/>
      <c r="AD104" s="1"/>
    </row>
    <row r="105" spans="1:30" ht="20.25" customHeight="1">
      <c r="A105" s="55" t="s">
        <v>52</v>
      </c>
      <c r="B105" s="56"/>
      <c r="C105" s="39" t="s">
        <v>174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1"/>
      <c r="AD105" s="1"/>
    </row>
    <row r="106" spans="1:30" ht="20.25" customHeight="1">
      <c r="A106" s="55" t="s">
        <v>54</v>
      </c>
      <c r="B106" s="56"/>
      <c r="C106" s="39" t="s">
        <v>175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1"/>
      <c r="AD106" s="1"/>
    </row>
    <row r="107" spans="1:30" ht="20.25" customHeight="1">
      <c r="A107" s="55" t="s">
        <v>56</v>
      </c>
      <c r="B107" s="56"/>
      <c r="C107" s="39" t="s">
        <v>176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1"/>
      <c r="AD107" s="1"/>
    </row>
    <row r="108" spans="1:30" ht="20.25" customHeight="1">
      <c r="A108" s="55" t="s">
        <v>58</v>
      </c>
      <c r="B108" s="56"/>
      <c r="C108" s="39" t="s">
        <v>177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1"/>
      <c r="AD108" s="1">
        <v>34</v>
      </c>
    </row>
    <row r="109" spans="1:30" ht="20.25" customHeight="1">
      <c r="A109" s="58" t="s">
        <v>60</v>
      </c>
      <c r="B109" s="59"/>
      <c r="C109" s="60" t="s">
        <v>178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15">
        <f>SUM(AC95:AC108)</f>
        <v>15274</v>
      </c>
      <c r="AD109" s="15">
        <f>SUM(AD95:AD108)</f>
        <v>15011</v>
      </c>
    </row>
    <row r="110" spans="1:30" ht="20.25" customHeight="1">
      <c r="A110" s="55" t="s">
        <v>62</v>
      </c>
      <c r="B110" s="56"/>
      <c r="C110" s="39" t="s">
        <v>179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1">
        <v>3355</v>
      </c>
      <c r="AD110" s="1">
        <v>3965</v>
      </c>
    </row>
    <row r="111" spans="1:30" ht="20.25" customHeight="1">
      <c r="A111" s="55" t="s">
        <v>64</v>
      </c>
      <c r="B111" s="56"/>
      <c r="C111" s="73" t="s">
        <v>180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5"/>
      <c r="AC111" s="1"/>
      <c r="AD111" s="1"/>
    </row>
    <row r="112" spans="1:30" ht="20.25" customHeight="1">
      <c r="A112" s="55" t="s">
        <v>66</v>
      </c>
      <c r="B112" s="56"/>
      <c r="C112" s="61" t="s">
        <v>181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1">
        <v>676</v>
      </c>
      <c r="AD112" s="1">
        <v>171</v>
      </c>
    </row>
    <row r="113" spans="1:30" ht="20.25" customHeight="1">
      <c r="A113" s="58" t="s">
        <v>68</v>
      </c>
      <c r="B113" s="59"/>
      <c r="C113" s="43" t="s">
        <v>182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15">
        <f>SUM(AC110:AC112)</f>
        <v>4031</v>
      </c>
      <c r="AD113" s="15">
        <f>SUM(AD110:AD112)</f>
        <v>4136</v>
      </c>
    </row>
    <row r="114" spans="1:30" ht="20.25" customHeight="1">
      <c r="A114" s="58" t="s">
        <v>70</v>
      </c>
      <c r="B114" s="59"/>
      <c r="C114" s="60" t="s">
        <v>183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15">
        <f>SUM(AC109+AC113)</f>
        <v>19305</v>
      </c>
      <c r="AD114" s="15">
        <f>SUM(AD109+AD113)</f>
        <v>19147</v>
      </c>
    </row>
    <row r="115" spans="1:30" ht="20.25" customHeight="1">
      <c r="A115" s="58" t="s">
        <v>72</v>
      </c>
      <c r="B115" s="59"/>
      <c r="C115" s="43" t="s">
        <v>184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15">
        <v>3814</v>
      </c>
      <c r="AD115" s="15">
        <v>3927</v>
      </c>
    </row>
    <row r="116" spans="1:30" ht="20.25" customHeight="1">
      <c r="A116" s="55" t="s">
        <v>74</v>
      </c>
      <c r="B116" s="56"/>
      <c r="C116" s="39" t="s">
        <v>185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1"/>
      <c r="AD116" s="1"/>
    </row>
    <row r="117" spans="1:30" ht="20.25" customHeight="1">
      <c r="A117" s="55" t="s">
        <v>76</v>
      </c>
      <c r="B117" s="56"/>
      <c r="C117" s="39" t="s">
        <v>186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1">
        <v>3234</v>
      </c>
      <c r="AD117" s="1">
        <v>3178</v>
      </c>
    </row>
    <row r="118" spans="1:30" ht="20.25" customHeight="1">
      <c r="A118" s="55" t="s">
        <v>78</v>
      </c>
      <c r="B118" s="56"/>
      <c r="C118" s="39" t="s">
        <v>187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1">
        <v>890</v>
      </c>
      <c r="AD118" s="1"/>
    </row>
    <row r="119" spans="1:30" ht="20.25" customHeight="1">
      <c r="A119" s="58" t="s">
        <v>80</v>
      </c>
      <c r="B119" s="59"/>
      <c r="C119" s="43" t="s">
        <v>188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15">
        <f>SUM(AC116:AC118)</f>
        <v>4124</v>
      </c>
      <c r="AD119" s="15">
        <f>SUM(AD116:AD118)</f>
        <v>3178</v>
      </c>
    </row>
    <row r="120" spans="1:30" ht="20.25" customHeight="1">
      <c r="A120" s="55" t="s">
        <v>82</v>
      </c>
      <c r="B120" s="56"/>
      <c r="C120" s="39" t="s">
        <v>189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1"/>
      <c r="AD120" s="1"/>
    </row>
    <row r="121" spans="1:30" ht="20.25" customHeight="1">
      <c r="A121" s="55" t="s">
        <v>84</v>
      </c>
      <c r="B121" s="56"/>
      <c r="C121" s="39" t="s">
        <v>190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1">
        <v>341</v>
      </c>
      <c r="AD121" s="1">
        <v>369</v>
      </c>
    </row>
    <row r="122" spans="1:30" ht="20.25" customHeight="1">
      <c r="A122" s="58" t="s">
        <v>86</v>
      </c>
      <c r="B122" s="59"/>
      <c r="C122" s="43" t="s">
        <v>191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15">
        <f>SUM(AC121)</f>
        <v>341</v>
      </c>
      <c r="AD122" s="15">
        <f>SUM(AD121)</f>
        <v>369</v>
      </c>
    </row>
    <row r="123" spans="1:30" ht="20.25" customHeight="1">
      <c r="A123" s="55" t="s">
        <v>88</v>
      </c>
      <c r="B123" s="56"/>
      <c r="C123" s="39" t="s">
        <v>192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1">
        <v>1956</v>
      </c>
      <c r="AD123" s="1">
        <v>2330</v>
      </c>
    </row>
    <row r="124" spans="1:30" ht="20.25" customHeight="1">
      <c r="A124" s="55" t="s">
        <v>90</v>
      </c>
      <c r="B124" s="56"/>
      <c r="C124" s="39" t="s">
        <v>193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1">
        <v>11246</v>
      </c>
      <c r="AD124" s="1">
        <v>12145</v>
      </c>
    </row>
    <row r="125" spans="1:30" ht="20.25" customHeight="1">
      <c r="A125" s="55" t="s">
        <v>92</v>
      </c>
      <c r="B125" s="56"/>
      <c r="C125" s="39" t="s">
        <v>194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1"/>
      <c r="AD125" s="1"/>
    </row>
    <row r="126" spans="1:30" ht="20.25" customHeight="1">
      <c r="A126" s="55" t="s">
        <v>94</v>
      </c>
      <c r="B126" s="56"/>
      <c r="C126" s="39" t="s">
        <v>195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1">
        <v>947</v>
      </c>
      <c r="AD126" s="1">
        <v>946</v>
      </c>
    </row>
    <row r="127" spans="1:30" ht="20.25" customHeight="1">
      <c r="A127" s="55" t="s">
        <v>96</v>
      </c>
      <c r="B127" s="56"/>
      <c r="C127" s="62" t="s">
        <v>196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1"/>
      <c r="AD127" s="1">
        <v>1038</v>
      </c>
    </row>
    <row r="128" spans="1:30" ht="20.25" customHeight="1">
      <c r="A128" s="55" t="s">
        <v>98</v>
      </c>
      <c r="B128" s="56"/>
      <c r="C128" s="61" t="s">
        <v>197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1"/>
      <c r="AD128" s="1"/>
    </row>
    <row r="129" spans="1:30" ht="20.25" customHeight="1">
      <c r="A129" s="55" t="s">
        <v>100</v>
      </c>
      <c r="B129" s="56"/>
      <c r="C129" s="39" t="s">
        <v>198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1">
        <v>3588</v>
      </c>
      <c r="AD129" s="1">
        <v>3581</v>
      </c>
    </row>
    <row r="130" spans="1:30" ht="20.25" customHeight="1">
      <c r="A130" s="58" t="s">
        <v>102</v>
      </c>
      <c r="B130" s="59"/>
      <c r="C130" s="43" t="s">
        <v>199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15">
        <f>SUM(AC123:AC129)</f>
        <v>17737</v>
      </c>
      <c r="AD130" s="15">
        <f>SUM(AD123:AD129)</f>
        <v>20040</v>
      </c>
    </row>
    <row r="131" spans="1:30" ht="20.25" customHeight="1">
      <c r="A131" s="55" t="s">
        <v>104</v>
      </c>
      <c r="B131" s="56"/>
      <c r="C131" s="39" t="s">
        <v>200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1"/>
      <c r="AD131" s="1"/>
    </row>
    <row r="132" spans="1:30" ht="20.25" customHeight="1">
      <c r="A132" s="55" t="s">
        <v>106</v>
      </c>
      <c r="B132" s="56"/>
      <c r="C132" s="39" t="s">
        <v>201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1"/>
      <c r="AD132" s="1"/>
    </row>
    <row r="133" spans="1:30" ht="20.25" customHeight="1">
      <c r="A133" s="58" t="s">
        <v>108</v>
      </c>
      <c r="B133" s="59"/>
      <c r="C133" s="43" t="s">
        <v>202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15"/>
      <c r="AD133" s="15"/>
    </row>
    <row r="134" spans="1:30" ht="20.25" customHeight="1">
      <c r="A134" s="55" t="s">
        <v>110</v>
      </c>
      <c r="B134" s="56"/>
      <c r="C134" s="39" t="s">
        <v>203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1">
        <v>5013</v>
      </c>
      <c r="AD134" s="1">
        <v>5504</v>
      </c>
    </row>
    <row r="135" spans="1:30" ht="20.25" customHeight="1">
      <c r="A135" s="55" t="s">
        <v>112</v>
      </c>
      <c r="B135" s="56"/>
      <c r="C135" s="39" t="s">
        <v>204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1"/>
      <c r="AD135" s="1"/>
    </row>
    <row r="136" spans="1:30" ht="20.25" customHeight="1">
      <c r="A136" s="55" t="s">
        <v>114</v>
      </c>
      <c r="B136" s="56"/>
      <c r="C136" s="39" t="s">
        <v>205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1"/>
      <c r="AD136" s="1">
        <v>6</v>
      </c>
    </row>
    <row r="137" spans="1:30" ht="20.25" customHeight="1">
      <c r="A137" s="55" t="s">
        <v>116</v>
      </c>
      <c r="B137" s="56"/>
      <c r="C137" s="39" t="s">
        <v>206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1"/>
      <c r="AD137" s="1"/>
    </row>
    <row r="138" spans="1:30" ht="20.25" customHeight="1">
      <c r="A138" s="55" t="s">
        <v>118</v>
      </c>
      <c r="B138" s="56"/>
      <c r="C138" s="39" t="s">
        <v>207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1">
        <v>288</v>
      </c>
      <c r="AD138" s="1">
        <v>59</v>
      </c>
    </row>
    <row r="139" spans="1:30" ht="20.25" customHeight="1">
      <c r="A139" s="58" t="s">
        <v>120</v>
      </c>
      <c r="B139" s="59"/>
      <c r="C139" s="43" t="s">
        <v>208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15">
        <f>SUM(AC134:AC138)</f>
        <v>5301</v>
      </c>
      <c r="AD139" s="15">
        <f>SUM(AD134:AD138)</f>
        <v>5569</v>
      </c>
    </row>
    <row r="140" spans="1:30" ht="20.25" customHeight="1">
      <c r="A140" s="58" t="s">
        <v>209</v>
      </c>
      <c r="B140" s="59"/>
      <c r="C140" s="43" t="s">
        <v>210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5">
        <f>AC119+AC122+AC130+AC139</f>
        <v>27503</v>
      </c>
      <c r="AD140" s="15">
        <f>AD119+AD122+AD130+AD139</f>
        <v>29156</v>
      </c>
    </row>
    <row r="141" spans="1:30" ht="20.25" customHeight="1">
      <c r="A141" s="55" t="s">
        <v>211</v>
      </c>
      <c r="B141" s="56"/>
      <c r="C141" s="44" t="s">
        <v>212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1"/>
      <c r="AD141" s="1"/>
    </row>
    <row r="142" spans="1:30" ht="20.25" customHeight="1">
      <c r="A142" s="55" t="s">
        <v>213</v>
      </c>
      <c r="B142" s="56"/>
      <c r="C142" s="44" t="s">
        <v>214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1">
        <v>528</v>
      </c>
      <c r="AD142" s="1">
        <v>528</v>
      </c>
    </row>
    <row r="143" spans="1:30" ht="20.25" customHeight="1">
      <c r="A143" s="55" t="s">
        <v>215</v>
      </c>
      <c r="B143" s="56"/>
      <c r="C143" s="63" t="s">
        <v>216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1"/>
      <c r="AD143" s="1"/>
    </row>
    <row r="144" spans="1:30" ht="20.25" customHeight="1">
      <c r="A144" s="55" t="s">
        <v>217</v>
      </c>
      <c r="B144" s="56"/>
      <c r="C144" s="63" t="s">
        <v>218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1"/>
      <c r="AD144" s="1"/>
    </row>
    <row r="145" spans="1:30" ht="20.25" customHeight="1">
      <c r="A145" s="55" t="s">
        <v>219</v>
      </c>
      <c r="B145" s="56"/>
      <c r="C145" s="63" t="s">
        <v>220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1">
        <v>1094</v>
      </c>
      <c r="AD145" s="1">
        <v>1119</v>
      </c>
    </row>
    <row r="146" spans="1:30" ht="20.25" customHeight="1">
      <c r="A146" s="55" t="s">
        <v>221</v>
      </c>
      <c r="B146" s="56"/>
      <c r="C146" s="44" t="s">
        <v>222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1">
        <v>1208</v>
      </c>
      <c r="AD146" s="1">
        <v>1172</v>
      </c>
    </row>
    <row r="147" spans="1:30" ht="20.25" customHeight="1">
      <c r="A147" s="55" t="s">
        <v>223</v>
      </c>
      <c r="B147" s="56"/>
      <c r="C147" s="44" t="s">
        <v>224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1"/>
      <c r="AD147" s="1"/>
    </row>
    <row r="148" spans="1:30" ht="20.25" customHeight="1">
      <c r="A148" s="55" t="s">
        <v>225</v>
      </c>
      <c r="B148" s="56"/>
      <c r="C148" s="44" t="s">
        <v>226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1">
        <v>2610</v>
      </c>
      <c r="AD148" s="1">
        <v>2909</v>
      </c>
    </row>
    <row r="149" spans="1:30" ht="20.25" customHeight="1">
      <c r="A149" s="58" t="s">
        <v>227</v>
      </c>
      <c r="B149" s="59"/>
      <c r="C149" s="45" t="s">
        <v>228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15">
        <f>SUM(AC141:AC148)</f>
        <v>5440</v>
      </c>
      <c r="AD149" s="15">
        <f>SUM(AD141:AD148)</f>
        <v>5728</v>
      </c>
    </row>
    <row r="150" spans="1:30" ht="20.25" customHeight="1">
      <c r="A150" s="55" t="s">
        <v>229</v>
      </c>
      <c r="B150" s="56"/>
      <c r="C150" s="77" t="s">
        <v>230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1"/>
      <c r="AD150" s="1"/>
    </row>
    <row r="151" spans="1:30" ht="20.25" customHeight="1">
      <c r="A151" s="55" t="s">
        <v>231</v>
      </c>
      <c r="B151" s="56"/>
      <c r="C151" s="77" t="s">
        <v>232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1"/>
      <c r="AD151" s="1"/>
    </row>
    <row r="152" spans="1:30" ht="20.25" customHeight="1">
      <c r="A152" s="55" t="s">
        <v>233</v>
      </c>
      <c r="B152" s="56"/>
      <c r="C152" s="77" t="s">
        <v>234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1"/>
      <c r="AD152" s="1"/>
    </row>
    <row r="153" spans="1:30" ht="20.25" customHeight="1">
      <c r="A153" s="55" t="s">
        <v>235</v>
      </c>
      <c r="B153" s="56"/>
      <c r="C153" s="77" t="s">
        <v>236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1"/>
      <c r="AD153" s="1"/>
    </row>
    <row r="154" spans="1:30" ht="20.25" customHeight="1">
      <c r="A154" s="55" t="s">
        <v>237</v>
      </c>
      <c r="B154" s="56"/>
      <c r="C154" s="77" t="s">
        <v>238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1"/>
      <c r="AD154" s="1"/>
    </row>
    <row r="155" spans="1:30" ht="20.25" customHeight="1">
      <c r="A155" s="55" t="s">
        <v>239</v>
      </c>
      <c r="B155" s="56"/>
      <c r="C155" s="77" t="s">
        <v>240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1">
        <v>279</v>
      </c>
      <c r="AD155" s="1">
        <v>279</v>
      </c>
    </row>
    <row r="156" spans="1:30" ht="20.25" customHeight="1">
      <c r="A156" s="55" t="s">
        <v>241</v>
      </c>
      <c r="B156" s="56"/>
      <c r="C156" s="77" t="s">
        <v>242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1"/>
      <c r="AD156" s="1"/>
    </row>
    <row r="157" spans="1:30" ht="20.25" customHeight="1">
      <c r="A157" s="55" t="s">
        <v>243</v>
      </c>
      <c r="B157" s="56"/>
      <c r="C157" s="77" t="s">
        <v>244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1"/>
      <c r="AD157" s="1"/>
    </row>
    <row r="158" spans="1:30" ht="20.25" customHeight="1">
      <c r="A158" s="55" t="s">
        <v>245</v>
      </c>
      <c r="B158" s="56"/>
      <c r="C158" s="77" t="s">
        <v>246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1"/>
      <c r="AD158" s="1"/>
    </row>
    <row r="159" spans="1:30" ht="20.25" customHeight="1">
      <c r="A159" s="55" t="s">
        <v>247</v>
      </c>
      <c r="B159" s="56"/>
      <c r="C159" s="77" t="s">
        <v>248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1"/>
      <c r="AD159" s="1"/>
    </row>
    <row r="160" spans="1:30" ht="20.25" customHeight="1">
      <c r="A160" s="55" t="s">
        <v>249</v>
      </c>
      <c r="B160" s="56"/>
      <c r="C160" s="77" t="s">
        <v>250</v>
      </c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1">
        <v>2118</v>
      </c>
      <c r="AD160" s="1">
        <v>2118</v>
      </c>
    </row>
    <row r="161" spans="1:30" ht="20.25" customHeight="1">
      <c r="A161" s="55" t="s">
        <v>251</v>
      </c>
      <c r="B161" s="56"/>
      <c r="C161" s="77" t="s">
        <v>252</v>
      </c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1"/>
      <c r="AD161" s="1"/>
    </row>
    <row r="162" spans="1:30" ht="20.25" customHeight="1">
      <c r="A162" s="58" t="s">
        <v>253</v>
      </c>
      <c r="B162" s="59"/>
      <c r="C162" s="45" t="s">
        <v>254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15">
        <f>SUM(AC150:AC161)</f>
        <v>2397</v>
      </c>
      <c r="AD162" s="15">
        <f>SUM(AD150:AD161)</f>
        <v>2397</v>
      </c>
    </row>
    <row r="163" spans="1:30" ht="20.25" customHeight="1">
      <c r="A163" s="55" t="s">
        <v>255</v>
      </c>
      <c r="B163" s="56"/>
      <c r="C163" s="66" t="s">
        <v>256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1"/>
      <c r="AD163" s="1"/>
    </row>
    <row r="164" spans="1:30" ht="20.25" customHeight="1">
      <c r="A164" s="55" t="s">
        <v>257</v>
      </c>
      <c r="B164" s="56"/>
      <c r="C164" s="66" t="s">
        <v>258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1"/>
      <c r="AD164" s="1"/>
    </row>
    <row r="165" spans="1:30" ht="20.25" customHeight="1">
      <c r="A165" s="55" t="s">
        <v>259</v>
      </c>
      <c r="B165" s="56"/>
      <c r="C165" s="66" t="s">
        <v>260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1">
        <v>250</v>
      </c>
      <c r="AD165" s="1">
        <v>913</v>
      </c>
    </row>
    <row r="166" spans="1:30" ht="20.25" customHeight="1">
      <c r="A166" s="55" t="s">
        <v>261</v>
      </c>
      <c r="B166" s="56"/>
      <c r="C166" s="66" t="s">
        <v>262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1"/>
      <c r="AD166" s="1"/>
    </row>
    <row r="167" spans="1:30" ht="20.25" customHeight="1">
      <c r="A167" s="55" t="s">
        <v>263</v>
      </c>
      <c r="B167" s="56"/>
      <c r="C167" s="61" t="s">
        <v>264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1"/>
      <c r="AD167" s="1">
        <v>100</v>
      </c>
    </row>
    <row r="168" spans="1:30" ht="20.25" customHeight="1">
      <c r="A168" s="55" t="s">
        <v>265</v>
      </c>
      <c r="B168" s="56"/>
      <c r="C168" s="61" t="s">
        <v>266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1"/>
      <c r="AD168" s="1"/>
    </row>
    <row r="169" spans="1:30" ht="20.25" customHeight="1">
      <c r="A169" s="55" t="s">
        <v>267</v>
      </c>
      <c r="B169" s="56"/>
      <c r="C169" s="61" t="s">
        <v>268</v>
      </c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1"/>
      <c r="AD169" s="1">
        <v>111</v>
      </c>
    </row>
    <row r="170" spans="1:30" ht="20.25" customHeight="1">
      <c r="A170" s="58" t="s">
        <v>269</v>
      </c>
      <c r="B170" s="59"/>
      <c r="C170" s="67" t="s">
        <v>270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15">
        <f>SUM(AC163:AC169)</f>
        <v>250</v>
      </c>
      <c r="AD170" s="15">
        <f>SUM(AD163:AD169)</f>
        <v>1124</v>
      </c>
    </row>
    <row r="171" spans="1:30" ht="20.25" customHeight="1">
      <c r="A171" s="55" t="s">
        <v>271</v>
      </c>
      <c r="B171" s="56"/>
      <c r="C171" s="44" t="s">
        <v>272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1">
        <v>16702</v>
      </c>
      <c r="AD171" s="1">
        <v>16702</v>
      </c>
    </row>
    <row r="172" spans="1:30" ht="20.25" customHeight="1">
      <c r="A172" s="55" t="s">
        <v>273</v>
      </c>
      <c r="B172" s="56"/>
      <c r="C172" s="44" t="s">
        <v>274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1"/>
      <c r="AD172" s="1"/>
    </row>
    <row r="173" spans="1:30" ht="20.25" customHeight="1">
      <c r="A173" s="55" t="s">
        <v>275</v>
      </c>
      <c r="B173" s="56"/>
      <c r="C173" s="44" t="s">
        <v>276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1"/>
      <c r="AD173" s="1">
        <v>695</v>
      </c>
    </row>
    <row r="174" spans="1:30" ht="20.25" customHeight="1">
      <c r="A174" s="55" t="s">
        <v>277</v>
      </c>
      <c r="B174" s="56"/>
      <c r="C174" s="44" t="s">
        <v>278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">
        <v>4510</v>
      </c>
      <c r="AD174" s="1">
        <v>2641</v>
      </c>
    </row>
    <row r="175" spans="1:30" ht="20.25" customHeight="1">
      <c r="A175" s="58" t="s">
        <v>279</v>
      </c>
      <c r="B175" s="59"/>
      <c r="C175" s="45" t="s">
        <v>280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15">
        <f>SUM(AC171:AC174)</f>
        <v>21212</v>
      </c>
      <c r="AD175" s="15">
        <f>SUM(AD171:AD174)</f>
        <v>20038</v>
      </c>
    </row>
    <row r="176" spans="1:30" ht="20.25" customHeight="1">
      <c r="A176" s="55" t="s">
        <v>281</v>
      </c>
      <c r="B176" s="56"/>
      <c r="C176" s="76" t="s">
        <v>282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1"/>
      <c r="AD176" s="1"/>
    </row>
    <row r="177" spans="1:30" ht="20.25" customHeight="1">
      <c r="A177" s="55" t="s">
        <v>283</v>
      </c>
      <c r="B177" s="56"/>
      <c r="C177" s="76" t="s">
        <v>284</v>
      </c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1"/>
      <c r="AD177" s="1"/>
    </row>
    <row r="178" spans="1:30" ht="20.25" customHeight="1">
      <c r="A178" s="55" t="s">
        <v>285</v>
      </c>
      <c r="B178" s="56"/>
      <c r="C178" s="76" t="s">
        <v>286</v>
      </c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1"/>
      <c r="AD178" s="1"/>
    </row>
    <row r="179" spans="1:30" ht="20.25" customHeight="1">
      <c r="A179" s="55" t="s">
        <v>287</v>
      </c>
      <c r="B179" s="56"/>
      <c r="C179" s="76" t="s">
        <v>288</v>
      </c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1"/>
      <c r="AD179" s="1"/>
    </row>
    <row r="180" spans="1:30" ht="20.25" customHeight="1">
      <c r="A180" s="55" t="s">
        <v>289</v>
      </c>
      <c r="B180" s="56"/>
      <c r="C180" s="76" t="s">
        <v>290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1"/>
      <c r="AD180" s="1"/>
    </row>
    <row r="181" spans="1:30" ht="20.25" customHeight="1">
      <c r="A181" s="55" t="s">
        <v>291</v>
      </c>
      <c r="B181" s="56"/>
      <c r="C181" s="76" t="s">
        <v>292</v>
      </c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1"/>
      <c r="AD181" s="1"/>
    </row>
    <row r="182" spans="1:30" ht="20.25" customHeight="1">
      <c r="A182" s="55" t="s">
        <v>293</v>
      </c>
      <c r="B182" s="56"/>
      <c r="C182" s="76" t="s">
        <v>294</v>
      </c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1"/>
      <c r="AD182" s="1"/>
    </row>
    <row r="183" spans="1:30" ht="20.25" customHeight="1">
      <c r="A183" s="55" t="s">
        <v>295</v>
      </c>
      <c r="B183" s="56"/>
      <c r="C183" s="76" t="s">
        <v>296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1"/>
      <c r="AD183" s="1"/>
    </row>
    <row r="184" spans="1:30" ht="20.25" customHeight="1">
      <c r="A184" s="58" t="s">
        <v>297</v>
      </c>
      <c r="B184" s="59"/>
      <c r="C184" s="45" t="s">
        <v>298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15"/>
      <c r="AD184" s="15"/>
    </row>
    <row r="185" spans="1:30" ht="20.25" customHeight="1">
      <c r="A185" s="58" t="s">
        <v>299</v>
      </c>
      <c r="B185" s="59"/>
      <c r="C185" s="67" t="s">
        <v>300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15">
        <f>AC114+AC115+AC140+AC149+AC162+AC170+AC175</f>
        <v>79921</v>
      </c>
      <c r="AD185" s="15">
        <f>AD114+AD115+AD140+AD149+AD162+AD170+AD175</f>
        <v>81517</v>
      </c>
    </row>
    <row r="186" spans="1:30" ht="20.25" customHeight="1">
      <c r="A186" s="68" t="s">
        <v>33</v>
      </c>
      <c r="B186" s="69"/>
      <c r="C186" s="33" t="s">
        <v>325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15"/>
      <c r="AD186" s="15"/>
    </row>
    <row r="187" spans="1:30" ht="20.25" customHeight="1">
      <c r="A187" s="48" t="s">
        <v>20</v>
      </c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1"/>
      <c r="AD187" s="1"/>
    </row>
    <row r="188" spans="1:30" ht="20.25" customHeight="1">
      <c r="A188" s="35" t="s">
        <v>34</v>
      </c>
      <c r="B188" s="46"/>
      <c r="C188" s="44" t="s">
        <v>302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1"/>
      <c r="AD188" s="1"/>
    </row>
    <row r="189" spans="1:30" ht="20.25" customHeight="1">
      <c r="A189" s="35" t="s">
        <v>36</v>
      </c>
      <c r="B189" s="46"/>
      <c r="C189" s="44" t="s">
        <v>303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1"/>
      <c r="AD189" s="1"/>
    </row>
    <row r="190" spans="1:30" ht="20.25" customHeight="1">
      <c r="A190" s="35" t="s">
        <v>38</v>
      </c>
      <c r="B190" s="46"/>
      <c r="C190" s="44" t="s">
        <v>304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1"/>
      <c r="AD190" s="1"/>
    </row>
    <row r="191" spans="1:30" ht="20.25" customHeight="1">
      <c r="A191" s="41" t="s">
        <v>40</v>
      </c>
      <c r="B191" s="47"/>
      <c r="C191" s="45" t="s">
        <v>305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15"/>
      <c r="AD191" s="15"/>
    </row>
    <row r="192" spans="1:30" ht="20.25" customHeight="1">
      <c r="A192" s="35" t="s">
        <v>42</v>
      </c>
      <c r="B192" s="46"/>
      <c r="C192" s="51" t="s">
        <v>306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1"/>
      <c r="AD192" s="1"/>
    </row>
    <row r="193" spans="1:30" ht="20.25" customHeight="1">
      <c r="A193" s="35" t="s">
        <v>44</v>
      </c>
      <c r="B193" s="46"/>
      <c r="C193" s="51" t="s">
        <v>307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1"/>
      <c r="AD193" s="1"/>
    </row>
    <row r="194" spans="1:30" ht="20.25" customHeight="1">
      <c r="A194" s="35" t="s">
        <v>46</v>
      </c>
      <c r="B194" s="46"/>
      <c r="C194" s="44" t="s">
        <v>308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1"/>
      <c r="AD194" s="1"/>
    </row>
    <row r="195" spans="1:30" ht="20.25" customHeight="1">
      <c r="A195" s="35" t="s">
        <v>48</v>
      </c>
      <c r="B195" s="46"/>
      <c r="C195" s="44" t="s">
        <v>309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1"/>
      <c r="AD195" s="1"/>
    </row>
    <row r="196" spans="1:30" ht="20.25" customHeight="1">
      <c r="A196" s="41" t="s">
        <v>50</v>
      </c>
      <c r="B196" s="47"/>
      <c r="C196" s="52" t="s">
        <v>310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15"/>
      <c r="AD196" s="15"/>
    </row>
    <row r="197" spans="1:30" ht="20.25" customHeight="1">
      <c r="A197" s="35" t="s">
        <v>52</v>
      </c>
      <c r="B197" s="46"/>
      <c r="C197" s="51" t="s">
        <v>311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1"/>
      <c r="AD197" s="1"/>
    </row>
    <row r="198" spans="1:30" ht="20.25" customHeight="1">
      <c r="A198" s="35" t="s">
        <v>54</v>
      </c>
      <c r="B198" s="46"/>
      <c r="C198" s="51" t="s">
        <v>312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1"/>
      <c r="AD198" s="1">
        <v>1856</v>
      </c>
    </row>
    <row r="199" spans="1:30" ht="20.25" customHeight="1">
      <c r="A199" s="35" t="s">
        <v>56</v>
      </c>
      <c r="B199" s="46"/>
      <c r="C199" s="51" t="s">
        <v>313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1">
        <v>26677</v>
      </c>
      <c r="AD199" s="1">
        <v>29293</v>
      </c>
    </row>
    <row r="200" spans="1:30" ht="20.25" customHeight="1">
      <c r="A200" s="35" t="s">
        <v>58</v>
      </c>
      <c r="B200" s="46"/>
      <c r="C200" s="51" t="s">
        <v>314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1"/>
      <c r="AD200" s="1"/>
    </row>
    <row r="201" spans="1:30" ht="20.25" customHeight="1">
      <c r="A201" s="35" t="s">
        <v>60</v>
      </c>
      <c r="B201" s="46"/>
      <c r="C201" s="51" t="s">
        <v>315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1"/>
      <c r="AD201" s="1"/>
    </row>
    <row r="202" spans="1:30" ht="20.25" customHeight="1">
      <c r="A202" s="35" t="s">
        <v>62</v>
      </c>
      <c r="B202" s="46"/>
      <c r="C202" s="51" t="s">
        <v>316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1"/>
      <c r="AD202" s="1"/>
    </row>
    <row r="203" spans="1:30" ht="20.25" customHeight="1">
      <c r="A203" s="41" t="s">
        <v>64</v>
      </c>
      <c r="B203" s="47"/>
      <c r="C203" s="52" t="s">
        <v>317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15">
        <f>SUM(AC197:AC202)</f>
        <v>26677</v>
      </c>
      <c r="AD203" s="15">
        <f>SUM(AD197:AD202)</f>
        <v>31149</v>
      </c>
    </row>
    <row r="204" spans="1:30" ht="20.25" customHeight="1">
      <c r="A204" s="35" t="s">
        <v>66</v>
      </c>
      <c r="B204" s="46"/>
      <c r="C204" s="51" t="s">
        <v>318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1"/>
      <c r="AD204" s="1"/>
    </row>
    <row r="205" spans="1:30" ht="20.25" customHeight="1">
      <c r="A205" s="35" t="s">
        <v>68</v>
      </c>
      <c r="B205" s="46"/>
      <c r="C205" s="44" t="s">
        <v>319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1"/>
      <c r="AD205" s="1"/>
    </row>
    <row r="206" spans="1:30" ht="20.25" customHeight="1">
      <c r="A206" s="35" t="s">
        <v>70</v>
      </c>
      <c r="B206" s="46"/>
      <c r="C206" s="51" t="s">
        <v>320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1"/>
      <c r="AD206" s="1"/>
    </row>
    <row r="207" spans="1:30" ht="20.25" customHeight="1">
      <c r="A207" s="35" t="s">
        <v>72</v>
      </c>
      <c r="B207" s="46"/>
      <c r="C207" s="51" t="s">
        <v>321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1"/>
      <c r="AD207" s="1"/>
    </row>
    <row r="208" spans="1:30" ht="20.25" customHeight="1">
      <c r="A208" s="41" t="s">
        <v>74</v>
      </c>
      <c r="B208" s="47"/>
      <c r="C208" s="52" t="s">
        <v>322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15"/>
      <c r="AD208" s="15"/>
    </row>
    <row r="209" spans="1:30" ht="20.25" customHeight="1">
      <c r="A209" s="35" t="s">
        <v>76</v>
      </c>
      <c r="B209" s="46"/>
      <c r="C209" s="44" t="s">
        <v>323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1"/>
      <c r="AD209" s="1"/>
    </row>
    <row r="210" spans="1:30" ht="20.25" customHeight="1">
      <c r="A210" s="41" t="s">
        <v>78</v>
      </c>
      <c r="B210" s="47"/>
      <c r="C210" s="52" t="s">
        <v>324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15">
        <f>AC203</f>
        <v>26677</v>
      </c>
      <c r="AD210" s="15">
        <f>AD203</f>
        <v>31149</v>
      </c>
    </row>
    <row r="211" spans="1:30" ht="20.25" customHeight="1">
      <c r="A211" s="70" t="s">
        <v>326</v>
      </c>
      <c r="B211" s="71"/>
      <c r="C211" s="72"/>
      <c r="D211" s="70"/>
      <c r="E211" s="70"/>
      <c r="F211" s="70"/>
      <c r="G211" s="70"/>
      <c r="H211" s="70"/>
      <c r="I211" s="70"/>
      <c r="J211" s="70"/>
      <c r="K211" s="71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2">
        <f>AC185+AC210</f>
        <v>106598</v>
      </c>
      <c r="AD211" s="12">
        <f>AD185+AD210</f>
        <v>112666</v>
      </c>
    </row>
  </sheetData>
  <sheetProtection/>
  <mergeCells count="413">
    <mergeCell ref="A210:B210"/>
    <mergeCell ref="C210:AB210"/>
    <mergeCell ref="A211:B211"/>
    <mergeCell ref="C211:K211"/>
    <mergeCell ref="A207:B207"/>
    <mergeCell ref="C207:AB207"/>
    <mergeCell ref="A208:B208"/>
    <mergeCell ref="C208:AB208"/>
    <mergeCell ref="A209:B209"/>
    <mergeCell ref="C209:AB209"/>
    <mergeCell ref="A204:B204"/>
    <mergeCell ref="C204:AB204"/>
    <mergeCell ref="A205:B205"/>
    <mergeCell ref="C205:AB205"/>
    <mergeCell ref="A206:B206"/>
    <mergeCell ref="C206:AB206"/>
    <mergeCell ref="A201:B201"/>
    <mergeCell ref="C201:AB201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6:B96"/>
    <mergeCell ref="C96:AB96"/>
    <mergeCell ref="A97:B97"/>
    <mergeCell ref="C97:AB97"/>
    <mergeCell ref="A98:B98"/>
    <mergeCell ref="C98:AB98"/>
    <mergeCell ref="A93:B93"/>
    <mergeCell ref="C93:K93"/>
    <mergeCell ref="A94:B94"/>
    <mergeCell ref="C94:AB94"/>
    <mergeCell ref="A95:B95"/>
    <mergeCell ref="C95:AB95"/>
    <mergeCell ref="A90:B90"/>
    <mergeCell ref="C90:AB90"/>
    <mergeCell ref="A91:B91"/>
    <mergeCell ref="C91:AB91"/>
    <mergeCell ref="A92:B92"/>
    <mergeCell ref="C92:AB92"/>
    <mergeCell ref="A87:B87"/>
    <mergeCell ref="C87:AB87"/>
    <mergeCell ref="A88:B88"/>
    <mergeCell ref="C88:AB88"/>
    <mergeCell ref="A89:B89"/>
    <mergeCell ref="C89:AB89"/>
    <mergeCell ref="A84:B84"/>
    <mergeCell ref="C84:AB84"/>
    <mergeCell ref="A85:B85"/>
    <mergeCell ref="C85:AB85"/>
    <mergeCell ref="A86:B86"/>
    <mergeCell ref="C86:AB86"/>
    <mergeCell ref="A81:B81"/>
    <mergeCell ref="C81:AB81"/>
    <mergeCell ref="A82:B82"/>
    <mergeCell ref="C82:AB82"/>
    <mergeCell ref="A83:B83"/>
    <mergeCell ref="C83:AB83"/>
    <mergeCell ref="A78:B78"/>
    <mergeCell ref="C78:AB78"/>
    <mergeCell ref="A79:B79"/>
    <mergeCell ref="C79:AB79"/>
    <mergeCell ref="A80:B80"/>
    <mergeCell ref="C80:AB80"/>
    <mergeCell ref="A75:B75"/>
    <mergeCell ref="C75:AB75"/>
    <mergeCell ref="A76:B76"/>
    <mergeCell ref="C76:AB76"/>
    <mergeCell ref="A77:B77"/>
    <mergeCell ref="C77:AB77"/>
    <mergeCell ref="A72:B72"/>
    <mergeCell ref="C72:AB72"/>
    <mergeCell ref="A73:B73"/>
    <mergeCell ref="C73:AB73"/>
    <mergeCell ref="A74:B74"/>
    <mergeCell ref="C74:AB74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9:B9"/>
    <mergeCell ref="C9:AB9"/>
    <mergeCell ref="A10:B10"/>
    <mergeCell ref="C10:AB10"/>
    <mergeCell ref="A11:B11"/>
    <mergeCell ref="C11:AB11"/>
    <mergeCell ref="A3:AD3"/>
    <mergeCell ref="A6:B6"/>
    <mergeCell ref="C6:AB6"/>
    <mergeCell ref="A7:B7"/>
    <mergeCell ref="C7:AB7"/>
    <mergeCell ref="A8:B8"/>
    <mergeCell ref="C8:A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1"/>
  <sheetViews>
    <sheetView zoomScalePageLayoutView="0" workbookViewId="0" topLeftCell="A1">
      <selection activeCell="A2" sqref="A2"/>
    </sheetView>
  </sheetViews>
  <sheetFormatPr defaultColWidth="9.140625" defaultRowHeight="24" customHeight="1"/>
  <cols>
    <col min="1" max="1" width="7.28125" style="0" customWidth="1"/>
    <col min="2" max="2" width="9.140625" style="0" hidden="1" customWidth="1"/>
    <col min="7" max="7" width="6.8515625" style="0" customWidth="1"/>
    <col min="8" max="11" width="9.140625" style="0" hidden="1" customWidth="1"/>
    <col min="12" max="12" width="0.42578125" style="0" customWidth="1"/>
    <col min="13" max="28" width="9.140625" style="0" hidden="1" customWidth="1"/>
  </cols>
  <sheetData>
    <row r="1" ht="24" customHeight="1">
      <c r="A1" t="s">
        <v>384</v>
      </c>
    </row>
    <row r="2" ht="24" customHeight="1">
      <c r="A2" t="s">
        <v>24</v>
      </c>
    </row>
    <row r="3" spans="1:30" ht="24" customHeight="1">
      <c r="A3" s="38" t="s">
        <v>367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ht="24" customHeight="1">
      <c r="AD4" s="13"/>
    </row>
    <row r="6" spans="1:30" ht="24" customHeight="1">
      <c r="A6" s="31" t="s">
        <v>33</v>
      </c>
      <c r="B6" s="32"/>
      <c r="C6" s="33" t="s">
        <v>162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14" t="s">
        <v>374</v>
      </c>
      <c r="AD6" s="14" t="s">
        <v>375</v>
      </c>
    </row>
    <row r="7" spans="1:30" ht="24" customHeight="1">
      <c r="A7" s="35" t="s">
        <v>34</v>
      </c>
      <c r="B7" s="36"/>
      <c r="C7" s="37" t="s">
        <v>35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1"/>
      <c r="AD7" s="1"/>
    </row>
    <row r="8" spans="1:30" ht="24" customHeight="1">
      <c r="A8" s="35" t="s">
        <v>36</v>
      </c>
      <c r="B8" s="36"/>
      <c r="C8" s="39" t="s">
        <v>37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"/>
      <c r="AD8" s="1"/>
    </row>
    <row r="9" spans="1:30" ht="24" customHeight="1">
      <c r="A9" s="35" t="s">
        <v>38</v>
      </c>
      <c r="B9" s="36"/>
      <c r="C9" s="39" t="s">
        <v>39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1"/>
      <c r="AD9" s="1"/>
    </row>
    <row r="10" spans="1:30" ht="24" customHeight="1">
      <c r="A10" s="35" t="s">
        <v>40</v>
      </c>
      <c r="B10" s="36"/>
      <c r="C10" s="39" t="s">
        <v>41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1"/>
      <c r="AD10" s="1"/>
    </row>
    <row r="11" spans="1:30" ht="24" customHeight="1">
      <c r="A11" s="35" t="s">
        <v>42</v>
      </c>
      <c r="B11" s="36"/>
      <c r="C11" s="39" t="s">
        <v>43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1"/>
      <c r="AD11" s="1"/>
    </row>
    <row r="12" spans="1:30" ht="24" customHeight="1">
      <c r="A12" s="35" t="s">
        <v>44</v>
      </c>
      <c r="B12" s="36"/>
      <c r="C12" s="39" t="s">
        <v>45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1"/>
      <c r="AD12" s="1"/>
    </row>
    <row r="13" spans="1:30" ht="24" customHeight="1">
      <c r="A13" s="41" t="s">
        <v>46</v>
      </c>
      <c r="B13" s="42"/>
      <c r="C13" s="43" t="s">
        <v>47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15">
        <f>AC7+AC8+AC9+AC10+AC12</f>
        <v>0</v>
      </c>
      <c r="AD13" s="15">
        <f>AD7+AD8+AD9+AD10</f>
        <v>0</v>
      </c>
    </row>
    <row r="14" spans="1:30" ht="24" customHeight="1">
      <c r="A14" s="35" t="s">
        <v>48</v>
      </c>
      <c r="B14" s="36"/>
      <c r="C14" s="39" t="s">
        <v>49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1"/>
      <c r="AD14" s="1"/>
    </row>
    <row r="15" spans="1:30" ht="24" customHeight="1">
      <c r="A15" s="35" t="s">
        <v>50</v>
      </c>
      <c r="B15" s="36"/>
      <c r="C15" s="39" t="s">
        <v>51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"/>
      <c r="AD15" s="1"/>
    </row>
    <row r="16" spans="1:30" ht="24" customHeight="1">
      <c r="A16" s="35" t="s">
        <v>52</v>
      </c>
      <c r="B16" s="36"/>
      <c r="C16" s="39" t="s">
        <v>53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1"/>
      <c r="AD16" s="1"/>
    </row>
    <row r="17" spans="1:30" ht="24" customHeight="1">
      <c r="A17" s="35" t="s">
        <v>54</v>
      </c>
      <c r="B17" s="36"/>
      <c r="C17" s="39" t="s">
        <v>55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1"/>
      <c r="AD17" s="1"/>
    </row>
    <row r="18" spans="1:30" ht="24" customHeight="1">
      <c r="A18" s="35" t="s">
        <v>56</v>
      </c>
      <c r="B18" s="36"/>
      <c r="C18" s="39" t="s">
        <v>57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1"/>
      <c r="AD18" s="1"/>
    </row>
    <row r="19" spans="1:30" ht="24" customHeight="1">
      <c r="A19" s="41" t="s">
        <v>58</v>
      </c>
      <c r="B19" s="42"/>
      <c r="C19" s="43" t="s">
        <v>59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15">
        <f>SUM(AC18)</f>
        <v>0</v>
      </c>
      <c r="AD19" s="15"/>
    </row>
    <row r="20" spans="1:30" ht="24" customHeight="1">
      <c r="A20" s="35" t="s">
        <v>60</v>
      </c>
      <c r="B20" s="36"/>
      <c r="C20" s="39" t="s">
        <v>61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"/>
      <c r="AD20" s="1"/>
    </row>
    <row r="21" spans="1:30" ht="24" customHeight="1">
      <c r="A21" s="35" t="s">
        <v>62</v>
      </c>
      <c r="B21" s="36"/>
      <c r="C21" s="39" t="s">
        <v>63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1"/>
      <c r="AD21" s="1"/>
    </row>
    <row r="22" spans="1:30" ht="24" customHeight="1">
      <c r="A22" s="35" t="s">
        <v>64</v>
      </c>
      <c r="B22" s="36"/>
      <c r="C22" s="39" t="s">
        <v>65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"/>
      <c r="AD22" s="1"/>
    </row>
    <row r="23" spans="1:30" ht="24" customHeight="1">
      <c r="A23" s="35" t="s">
        <v>66</v>
      </c>
      <c r="B23" s="36"/>
      <c r="C23" s="39" t="s">
        <v>67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1"/>
      <c r="AD23" s="1"/>
    </row>
    <row r="24" spans="1:30" ht="24" customHeight="1">
      <c r="A24" s="35" t="s">
        <v>68</v>
      </c>
      <c r="B24" s="36"/>
      <c r="C24" s="39" t="s">
        <v>69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1"/>
      <c r="AD24" s="1"/>
    </row>
    <row r="25" spans="1:30" ht="24" customHeight="1">
      <c r="A25" s="41" t="s">
        <v>70</v>
      </c>
      <c r="B25" s="42"/>
      <c r="C25" s="43" t="s">
        <v>71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15">
        <f>SUM(AC20:AC24)</f>
        <v>0</v>
      </c>
      <c r="AD25" s="15"/>
    </row>
    <row r="26" spans="1:30" ht="24" customHeight="1">
      <c r="A26" s="35" t="s">
        <v>72</v>
      </c>
      <c r="B26" s="36"/>
      <c r="C26" s="39" t="s">
        <v>73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1"/>
      <c r="AD26" s="1"/>
    </row>
    <row r="27" spans="1:30" ht="24" customHeight="1">
      <c r="A27" s="35" t="s">
        <v>74</v>
      </c>
      <c r="B27" s="36"/>
      <c r="C27" s="39" t="s">
        <v>75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1"/>
      <c r="AD27" s="1"/>
    </row>
    <row r="28" spans="1:30" ht="24" customHeight="1">
      <c r="A28" s="41" t="s">
        <v>76</v>
      </c>
      <c r="B28" s="42"/>
      <c r="C28" s="43" t="s">
        <v>77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15"/>
      <c r="AD28" s="15"/>
    </row>
    <row r="29" spans="1:30" ht="24" customHeight="1">
      <c r="A29" s="35" t="s">
        <v>78</v>
      </c>
      <c r="B29" s="36"/>
      <c r="C29" s="39" t="s">
        <v>79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1"/>
      <c r="AD29" s="1"/>
    </row>
    <row r="30" spans="1:30" ht="24" customHeight="1">
      <c r="A30" s="35" t="s">
        <v>80</v>
      </c>
      <c r="B30" s="36"/>
      <c r="C30" s="39" t="s">
        <v>81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"/>
      <c r="AD30" s="1"/>
    </row>
    <row r="31" spans="1:30" ht="24" customHeight="1">
      <c r="A31" s="35" t="s">
        <v>82</v>
      </c>
      <c r="B31" s="36"/>
      <c r="C31" s="39" t="s">
        <v>83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1"/>
      <c r="AD31" s="1"/>
    </row>
    <row r="32" spans="1:30" ht="24" customHeight="1">
      <c r="A32" s="35" t="s">
        <v>84</v>
      </c>
      <c r="B32" s="36"/>
      <c r="C32" s="39" t="s">
        <v>85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1"/>
      <c r="AD32" s="1"/>
    </row>
    <row r="33" spans="1:30" ht="24" customHeight="1">
      <c r="A33" s="35" t="s">
        <v>86</v>
      </c>
      <c r="B33" s="36"/>
      <c r="C33" s="39" t="s">
        <v>87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1"/>
      <c r="AD33" s="1"/>
    </row>
    <row r="34" spans="1:30" ht="24" customHeight="1">
      <c r="A34" s="35" t="s">
        <v>88</v>
      </c>
      <c r="B34" s="36"/>
      <c r="C34" s="39" t="s">
        <v>89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1"/>
      <c r="AD34" s="1"/>
    </row>
    <row r="35" spans="1:30" ht="24" customHeight="1">
      <c r="A35" s="35" t="s">
        <v>90</v>
      </c>
      <c r="B35" s="36"/>
      <c r="C35" s="39" t="s">
        <v>91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1"/>
      <c r="AD35" s="1"/>
    </row>
    <row r="36" spans="1:30" ht="24" customHeight="1">
      <c r="A36" s="35" t="s">
        <v>92</v>
      </c>
      <c r="B36" s="36"/>
      <c r="C36" s="39" t="s">
        <v>93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1"/>
      <c r="AD36" s="1"/>
    </row>
    <row r="37" spans="1:30" ht="24" customHeight="1">
      <c r="A37" s="41" t="s">
        <v>94</v>
      </c>
      <c r="B37" s="42"/>
      <c r="C37" s="43" t="s">
        <v>95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5">
        <f>SUM(AC29:AC36)</f>
        <v>0</v>
      </c>
      <c r="AD37" s="15"/>
    </row>
    <row r="38" spans="1:30" ht="24" customHeight="1">
      <c r="A38" s="35" t="s">
        <v>96</v>
      </c>
      <c r="B38" s="36"/>
      <c r="C38" s="39" t="s">
        <v>97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1"/>
      <c r="AD38" s="1"/>
    </row>
    <row r="39" spans="1:30" ht="24" customHeight="1">
      <c r="A39" s="41" t="s">
        <v>98</v>
      </c>
      <c r="B39" s="42"/>
      <c r="C39" s="43" t="s">
        <v>99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5"/>
      <c r="AD39" s="15"/>
    </row>
    <row r="40" spans="1:30" ht="24" customHeight="1">
      <c r="A40" s="35" t="s">
        <v>100</v>
      </c>
      <c r="B40" s="36"/>
      <c r="C40" s="44" t="s">
        <v>101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"/>
      <c r="AD40" s="1"/>
    </row>
    <row r="41" spans="1:30" ht="24" customHeight="1">
      <c r="A41" s="35" t="s">
        <v>102</v>
      </c>
      <c r="B41" s="36"/>
      <c r="C41" s="44" t="s">
        <v>103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"/>
      <c r="AD41" s="1"/>
    </row>
    <row r="42" spans="1:30" ht="24" customHeight="1">
      <c r="A42" s="35" t="s">
        <v>104</v>
      </c>
      <c r="B42" s="36"/>
      <c r="C42" s="44" t="s">
        <v>105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"/>
      <c r="AD42" s="1"/>
    </row>
    <row r="43" spans="1:30" ht="24" customHeight="1">
      <c r="A43" s="35" t="s">
        <v>106</v>
      </c>
      <c r="B43" s="36"/>
      <c r="C43" s="44" t="s">
        <v>107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"/>
      <c r="AD43" s="1"/>
    </row>
    <row r="44" spans="1:30" ht="24" customHeight="1">
      <c r="A44" s="35" t="s">
        <v>108</v>
      </c>
      <c r="B44" s="36"/>
      <c r="C44" s="44" t="s">
        <v>109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"/>
      <c r="AD44" s="1"/>
    </row>
    <row r="45" spans="1:30" ht="24" customHeight="1">
      <c r="A45" s="35" t="s">
        <v>110</v>
      </c>
      <c r="B45" s="36"/>
      <c r="C45" s="44" t="s">
        <v>111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"/>
      <c r="AD45" s="1"/>
    </row>
    <row r="46" spans="1:30" ht="24" customHeight="1">
      <c r="A46" s="35" t="s">
        <v>112</v>
      </c>
      <c r="B46" s="36"/>
      <c r="C46" s="44" t="s">
        <v>113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"/>
      <c r="AD46" s="1"/>
    </row>
    <row r="47" spans="1:30" ht="24" customHeight="1">
      <c r="A47" s="35" t="s">
        <v>114</v>
      </c>
      <c r="B47" s="36"/>
      <c r="C47" s="44" t="s">
        <v>115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"/>
      <c r="AD47" s="1"/>
    </row>
    <row r="48" spans="1:30" ht="24" customHeight="1">
      <c r="A48" s="35" t="s">
        <v>116</v>
      </c>
      <c r="B48" s="36"/>
      <c r="C48" s="44" t="s">
        <v>117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"/>
      <c r="AD48" s="1"/>
    </row>
    <row r="49" spans="1:30" ht="24" customHeight="1">
      <c r="A49" s="35" t="s">
        <v>118</v>
      </c>
      <c r="B49" s="36"/>
      <c r="C49" s="44" t="s">
        <v>119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"/>
      <c r="AD49" s="1"/>
    </row>
    <row r="50" spans="1:30" ht="24" customHeight="1">
      <c r="A50" s="41" t="s">
        <v>120</v>
      </c>
      <c r="B50" s="42"/>
      <c r="C50" s="45" t="s">
        <v>121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15">
        <f>SUM(AC40:AC49)</f>
        <v>0</v>
      </c>
      <c r="AD50" s="15"/>
    </row>
    <row r="51" spans="1:30" ht="24" customHeight="1">
      <c r="A51" s="35">
        <v>45</v>
      </c>
      <c r="B51" s="46"/>
      <c r="C51" s="44" t="s">
        <v>122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1"/>
      <c r="AD51" s="1"/>
    </row>
    <row r="52" spans="1:30" ht="24" customHeight="1">
      <c r="A52" s="35">
        <v>46</v>
      </c>
      <c r="B52" s="46"/>
      <c r="C52" s="44" t="s">
        <v>123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"/>
      <c r="AD52" s="1"/>
    </row>
    <row r="53" spans="1:30" ht="24" customHeight="1">
      <c r="A53" s="35">
        <v>47</v>
      </c>
      <c r="B53" s="46"/>
      <c r="C53" s="44" t="s">
        <v>124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"/>
      <c r="AD53" s="1"/>
    </row>
    <row r="54" spans="1:30" ht="24" customHeight="1">
      <c r="A54" s="35">
        <v>48</v>
      </c>
      <c r="B54" s="46"/>
      <c r="C54" s="44" t="s">
        <v>125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"/>
      <c r="AD54" s="1"/>
    </row>
    <row r="55" spans="1:30" ht="24" customHeight="1">
      <c r="A55" s="35">
        <v>49</v>
      </c>
      <c r="B55" s="46"/>
      <c r="C55" s="44" t="s">
        <v>126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"/>
      <c r="AD55" s="1"/>
    </row>
    <row r="56" spans="1:30" ht="24" customHeight="1">
      <c r="A56" s="41">
        <v>50</v>
      </c>
      <c r="B56" s="47"/>
      <c r="C56" s="43" t="s">
        <v>127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5"/>
      <c r="AD56" s="15"/>
    </row>
    <row r="57" spans="1:30" ht="24" customHeight="1">
      <c r="A57" s="35">
        <v>51</v>
      </c>
      <c r="B57" s="46"/>
      <c r="C57" s="44" t="s">
        <v>128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1"/>
      <c r="AD57" s="1"/>
    </row>
    <row r="58" spans="1:30" ht="24" customHeight="1">
      <c r="A58" s="35">
        <v>52</v>
      </c>
      <c r="B58" s="46"/>
      <c r="C58" s="39" t="s">
        <v>129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1"/>
      <c r="AD58" s="1"/>
    </row>
    <row r="59" spans="1:30" ht="24" customHeight="1">
      <c r="A59" s="35">
        <v>53</v>
      </c>
      <c r="B59" s="46"/>
      <c r="C59" s="44" t="s">
        <v>130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1"/>
      <c r="AD59" s="1"/>
    </row>
    <row r="60" spans="1:30" ht="24" customHeight="1">
      <c r="A60" s="41">
        <v>54</v>
      </c>
      <c r="B60" s="47"/>
      <c r="C60" s="43" t="s">
        <v>131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15"/>
      <c r="AD60" s="15"/>
    </row>
    <row r="61" spans="1:30" ht="24" customHeight="1">
      <c r="A61" s="35">
        <v>55</v>
      </c>
      <c r="B61" s="46"/>
      <c r="C61" s="44" t="s">
        <v>132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1"/>
      <c r="AD61" s="1"/>
    </row>
    <row r="62" spans="1:30" ht="24" customHeight="1">
      <c r="A62" s="35">
        <v>56</v>
      </c>
      <c r="B62" s="46"/>
      <c r="C62" s="39" t="s">
        <v>133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1"/>
      <c r="AD62" s="1"/>
    </row>
    <row r="63" spans="1:30" ht="24" customHeight="1">
      <c r="A63" s="35">
        <v>57</v>
      </c>
      <c r="B63" s="46"/>
      <c r="C63" s="44" t="s">
        <v>134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1"/>
      <c r="AD63" s="1"/>
    </row>
    <row r="64" spans="1:30" ht="24" customHeight="1">
      <c r="A64" s="41">
        <v>58</v>
      </c>
      <c r="B64" s="47"/>
      <c r="C64" s="43" t="s">
        <v>135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15">
        <f>SUM(AC61:AC63)</f>
        <v>0</v>
      </c>
      <c r="AD64" s="15"/>
    </row>
    <row r="65" spans="1:30" ht="24" customHeight="1">
      <c r="A65" s="41">
        <v>59</v>
      </c>
      <c r="B65" s="47"/>
      <c r="C65" s="45" t="s">
        <v>136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15">
        <f>SUM(AC13+AC19+AC25+AC37+AC50+AC64)</f>
        <v>0</v>
      </c>
      <c r="AD65" s="15"/>
    </row>
    <row r="66" spans="1:30" ht="24" customHeight="1">
      <c r="A66" s="31" t="s">
        <v>33</v>
      </c>
      <c r="B66" s="32"/>
      <c r="C66" s="33" t="s">
        <v>163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15"/>
      <c r="AD66" s="15"/>
    </row>
    <row r="67" spans="1:30" ht="24" customHeight="1">
      <c r="A67" s="48" t="s">
        <v>20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1"/>
      <c r="AD67" s="1"/>
    </row>
    <row r="68" spans="1:30" ht="24" customHeight="1">
      <c r="A68" s="35" t="s">
        <v>34</v>
      </c>
      <c r="B68" s="46"/>
      <c r="C68" s="51" t="s">
        <v>137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1"/>
      <c r="AD68" s="1"/>
    </row>
    <row r="69" spans="1:30" ht="24" customHeight="1">
      <c r="A69" s="35" t="s">
        <v>36</v>
      </c>
      <c r="B69" s="46"/>
      <c r="C69" s="44" t="s">
        <v>138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1"/>
      <c r="AD69" s="1"/>
    </row>
    <row r="70" spans="1:30" ht="24" customHeight="1">
      <c r="A70" s="35" t="s">
        <v>38</v>
      </c>
      <c r="B70" s="46"/>
      <c r="C70" s="51" t="s">
        <v>139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1"/>
      <c r="AD70" s="1"/>
    </row>
    <row r="71" spans="1:30" ht="24" customHeight="1">
      <c r="A71" s="41" t="s">
        <v>40</v>
      </c>
      <c r="B71" s="47"/>
      <c r="C71" s="45" t="s">
        <v>140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15">
        <f>SUM(AC67:AC70)</f>
        <v>0</v>
      </c>
      <c r="AD71" s="15"/>
    </row>
    <row r="72" spans="1:30" ht="24" customHeight="1">
      <c r="A72" s="35" t="s">
        <v>42</v>
      </c>
      <c r="B72" s="46"/>
      <c r="C72" s="44" t="s">
        <v>141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1"/>
      <c r="AD72" s="1"/>
    </row>
    <row r="73" spans="1:30" ht="24" customHeight="1">
      <c r="A73" s="35" t="s">
        <v>44</v>
      </c>
      <c r="B73" s="46"/>
      <c r="C73" s="51" t="s">
        <v>142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1"/>
      <c r="AD73" s="1"/>
    </row>
    <row r="74" spans="1:30" ht="24" customHeight="1">
      <c r="A74" s="35" t="s">
        <v>46</v>
      </c>
      <c r="B74" s="46"/>
      <c r="C74" s="44" t="s">
        <v>143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1"/>
      <c r="AD74" s="1"/>
    </row>
    <row r="75" spans="1:30" ht="24" customHeight="1">
      <c r="A75" s="35" t="s">
        <v>48</v>
      </c>
      <c r="B75" s="46"/>
      <c r="C75" s="51" t="s">
        <v>144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1"/>
      <c r="AD75" s="1"/>
    </row>
    <row r="76" spans="1:30" ht="24" customHeight="1">
      <c r="A76" s="41" t="s">
        <v>50</v>
      </c>
      <c r="B76" s="47"/>
      <c r="C76" s="52" t="s">
        <v>145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15"/>
      <c r="AD76" s="15"/>
    </row>
    <row r="77" spans="1:30" ht="24" customHeight="1">
      <c r="A77" s="35" t="s">
        <v>52</v>
      </c>
      <c r="B77" s="46"/>
      <c r="C77" s="39" t="s">
        <v>146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1"/>
      <c r="AD77" s="1">
        <v>55</v>
      </c>
    </row>
    <row r="78" spans="1:30" ht="24" customHeight="1">
      <c r="A78" s="35" t="s">
        <v>54</v>
      </c>
      <c r="B78" s="46"/>
      <c r="C78" s="39" t="s">
        <v>147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1"/>
      <c r="AD78" s="1"/>
    </row>
    <row r="79" spans="1:30" ht="24" customHeight="1">
      <c r="A79" s="41" t="s">
        <v>56</v>
      </c>
      <c r="B79" s="47"/>
      <c r="C79" s="43" t="s">
        <v>148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5">
        <f>SUM(AC77:AC78)</f>
        <v>0</v>
      </c>
      <c r="AD79" s="15">
        <f>SUM(AD77:AD78)</f>
        <v>55</v>
      </c>
    </row>
    <row r="80" spans="1:30" ht="24" customHeight="1">
      <c r="A80" s="35" t="s">
        <v>58</v>
      </c>
      <c r="B80" s="46"/>
      <c r="C80" s="51" t="s">
        <v>149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1"/>
      <c r="AD80" s="1"/>
    </row>
    <row r="81" spans="1:30" ht="24" customHeight="1">
      <c r="A81" s="35" t="s">
        <v>60</v>
      </c>
      <c r="B81" s="46"/>
      <c r="C81" s="51" t="s">
        <v>150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1"/>
      <c r="AD81" s="1"/>
    </row>
    <row r="82" spans="1:30" ht="24" customHeight="1">
      <c r="A82" s="35" t="s">
        <v>62</v>
      </c>
      <c r="B82" s="46"/>
      <c r="C82" s="51" t="s">
        <v>151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">
        <v>26677</v>
      </c>
      <c r="AD82" s="1">
        <v>29293</v>
      </c>
    </row>
    <row r="83" spans="1:30" ht="24" customHeight="1">
      <c r="A83" s="35" t="s">
        <v>64</v>
      </c>
      <c r="B83" s="46"/>
      <c r="C83" s="51" t="s">
        <v>152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"/>
      <c r="AD83" s="1"/>
    </row>
    <row r="84" spans="1:30" ht="24" customHeight="1">
      <c r="A84" s="35" t="s">
        <v>66</v>
      </c>
      <c r="B84" s="46"/>
      <c r="C84" s="44" t="s">
        <v>153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1"/>
      <c r="AD84" s="1"/>
    </row>
    <row r="85" spans="1:30" ht="24" customHeight="1">
      <c r="A85" s="41" t="s">
        <v>68</v>
      </c>
      <c r="B85" s="47"/>
      <c r="C85" s="45" t="s">
        <v>154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15">
        <f>SUM(AC79:AC84)</f>
        <v>26677</v>
      </c>
      <c r="AD85" s="15">
        <f>SUM(AD79:AD84)</f>
        <v>29348</v>
      </c>
    </row>
    <row r="86" spans="1:30" ht="24" customHeight="1">
      <c r="A86" s="35" t="s">
        <v>70</v>
      </c>
      <c r="B86" s="46"/>
      <c r="C86" s="44" t="s">
        <v>155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1"/>
      <c r="AD86" s="1"/>
    </row>
    <row r="87" spans="1:30" ht="24" customHeight="1">
      <c r="A87" s="35" t="s">
        <v>72</v>
      </c>
      <c r="B87" s="46"/>
      <c r="C87" s="44" t="s">
        <v>156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1"/>
      <c r="AD87" s="1"/>
    </row>
    <row r="88" spans="1:30" ht="24" customHeight="1">
      <c r="A88" s="35" t="s">
        <v>74</v>
      </c>
      <c r="B88" s="46"/>
      <c r="C88" s="51" t="s">
        <v>157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1"/>
      <c r="AD88" s="1"/>
    </row>
    <row r="89" spans="1:30" ht="24" customHeight="1">
      <c r="A89" s="35" t="s">
        <v>76</v>
      </c>
      <c r="B89" s="46"/>
      <c r="C89" s="51" t="s">
        <v>158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1"/>
      <c r="AD89" s="1"/>
    </row>
    <row r="90" spans="1:30" ht="24" customHeight="1">
      <c r="A90" s="41" t="s">
        <v>78</v>
      </c>
      <c r="B90" s="47"/>
      <c r="C90" s="52" t="s">
        <v>159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15"/>
      <c r="AD90" s="15"/>
    </row>
    <row r="91" spans="1:30" ht="24" customHeight="1">
      <c r="A91" s="35" t="s">
        <v>80</v>
      </c>
      <c r="B91" s="46"/>
      <c r="C91" s="44" t="s">
        <v>160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1"/>
      <c r="AD91" s="1"/>
    </row>
    <row r="92" spans="1:30" ht="24" customHeight="1">
      <c r="A92" s="41" t="s">
        <v>82</v>
      </c>
      <c r="B92" s="47"/>
      <c r="C92" s="52" t="s">
        <v>161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15">
        <f>SUM(AC85+AC90+AC91)</f>
        <v>26677</v>
      </c>
      <c r="AD92" s="15">
        <f>SUM(AD85+AD90+AD91)</f>
        <v>29348</v>
      </c>
    </row>
    <row r="93" spans="1:30" ht="24" customHeight="1">
      <c r="A93" s="70" t="s">
        <v>164</v>
      </c>
      <c r="B93" s="71"/>
      <c r="C93" s="72"/>
      <c r="D93" s="70"/>
      <c r="E93" s="70"/>
      <c r="F93" s="70"/>
      <c r="G93" s="70"/>
      <c r="H93" s="70"/>
      <c r="I93" s="70"/>
      <c r="J93" s="70"/>
      <c r="K93" s="7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2">
        <v>26677</v>
      </c>
      <c r="AD93" s="12">
        <v>29348</v>
      </c>
    </row>
    <row r="94" spans="1:30" ht="24" customHeight="1">
      <c r="A94" s="53" t="s">
        <v>33</v>
      </c>
      <c r="B94" s="54"/>
      <c r="C94" s="33" t="s">
        <v>301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15"/>
      <c r="AD94" s="15"/>
    </row>
    <row r="95" spans="1:30" ht="24" customHeight="1">
      <c r="A95" s="48" t="s">
        <v>20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1"/>
      <c r="AD95" s="1"/>
    </row>
    <row r="96" spans="1:30" ht="24" customHeight="1">
      <c r="A96" s="55" t="s">
        <v>34</v>
      </c>
      <c r="B96" s="56"/>
      <c r="C96" s="57" t="s">
        <v>165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1">
        <v>18331</v>
      </c>
      <c r="AD96" s="1">
        <v>15857</v>
      </c>
    </row>
    <row r="97" spans="1:30" ht="24" customHeight="1">
      <c r="A97" s="55" t="s">
        <v>36</v>
      </c>
      <c r="B97" s="56"/>
      <c r="C97" s="57" t="s">
        <v>166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1"/>
      <c r="AD97" s="1"/>
    </row>
    <row r="98" spans="1:30" ht="24" customHeight="1">
      <c r="A98" s="55" t="s">
        <v>38</v>
      </c>
      <c r="B98" s="56"/>
      <c r="C98" s="57" t="s">
        <v>167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1"/>
      <c r="AD98" s="1"/>
    </row>
    <row r="99" spans="1:30" ht="24" customHeight="1">
      <c r="A99" s="55" t="s">
        <v>40</v>
      </c>
      <c r="B99" s="56"/>
      <c r="C99" s="37" t="s">
        <v>168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1"/>
      <c r="AD99" s="1"/>
    </row>
    <row r="100" spans="1:30" ht="24" customHeight="1">
      <c r="A100" s="55" t="s">
        <v>42</v>
      </c>
      <c r="B100" s="56"/>
      <c r="C100" s="37" t="s">
        <v>169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1"/>
      <c r="AD100" s="1"/>
    </row>
    <row r="101" spans="1:30" ht="24" customHeight="1">
      <c r="A101" s="55" t="s">
        <v>44</v>
      </c>
      <c r="B101" s="56"/>
      <c r="C101" s="37" t="s">
        <v>170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1"/>
      <c r="AD101" s="1"/>
    </row>
    <row r="102" spans="1:30" ht="24" customHeight="1">
      <c r="A102" s="55" t="s">
        <v>46</v>
      </c>
      <c r="B102" s="56"/>
      <c r="C102" s="37" t="s">
        <v>171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1"/>
      <c r="AD102" s="1">
        <v>352</v>
      </c>
    </row>
    <row r="103" spans="1:30" ht="24" customHeight="1">
      <c r="A103" s="55" t="s">
        <v>48</v>
      </c>
      <c r="B103" s="56"/>
      <c r="C103" s="37" t="s">
        <v>172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1"/>
      <c r="AD103" s="1"/>
    </row>
    <row r="104" spans="1:30" ht="24" customHeight="1">
      <c r="A104" s="55" t="s">
        <v>50</v>
      </c>
      <c r="B104" s="56"/>
      <c r="C104" s="39" t="s">
        <v>173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1">
        <v>500</v>
      </c>
      <c r="AD104" s="1">
        <v>205</v>
      </c>
    </row>
    <row r="105" spans="1:30" ht="24" customHeight="1">
      <c r="A105" s="55" t="s">
        <v>52</v>
      </c>
      <c r="B105" s="56"/>
      <c r="C105" s="39" t="s">
        <v>174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1"/>
      <c r="AD105" s="1"/>
    </row>
    <row r="106" spans="1:30" ht="24" customHeight="1">
      <c r="A106" s="55" t="s">
        <v>54</v>
      </c>
      <c r="B106" s="56"/>
      <c r="C106" s="39" t="s">
        <v>175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1"/>
      <c r="AD106" s="1"/>
    </row>
    <row r="107" spans="1:30" ht="24" customHeight="1">
      <c r="A107" s="55" t="s">
        <v>56</v>
      </c>
      <c r="B107" s="56"/>
      <c r="C107" s="39" t="s">
        <v>176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1"/>
      <c r="AD107" s="1"/>
    </row>
    <row r="108" spans="1:30" ht="24" customHeight="1">
      <c r="A108" s="55" t="s">
        <v>58</v>
      </c>
      <c r="B108" s="56"/>
      <c r="C108" s="39" t="s">
        <v>177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1"/>
      <c r="AD108" s="1">
        <v>485</v>
      </c>
    </row>
    <row r="109" spans="1:30" ht="24" customHeight="1">
      <c r="A109" s="58" t="s">
        <v>60</v>
      </c>
      <c r="B109" s="59"/>
      <c r="C109" s="60" t="s">
        <v>178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15">
        <f>SUM(AC95:AC108)</f>
        <v>18831</v>
      </c>
      <c r="AD109" s="15">
        <f>SUM(AD95:AD108)</f>
        <v>16899</v>
      </c>
    </row>
    <row r="110" spans="1:30" ht="24" customHeight="1">
      <c r="A110" s="55" t="s">
        <v>62</v>
      </c>
      <c r="B110" s="56"/>
      <c r="C110" s="39" t="s">
        <v>179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1"/>
      <c r="AD110" s="1"/>
    </row>
    <row r="111" spans="1:30" ht="24" customHeight="1">
      <c r="A111" s="55" t="s">
        <v>64</v>
      </c>
      <c r="B111" s="56"/>
      <c r="C111" s="39" t="s">
        <v>180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1"/>
      <c r="AD111" s="1"/>
    </row>
    <row r="112" spans="1:30" ht="24" customHeight="1">
      <c r="A112" s="55" t="s">
        <v>66</v>
      </c>
      <c r="B112" s="56"/>
      <c r="C112" s="61" t="s">
        <v>181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1"/>
      <c r="AD112" s="1"/>
    </row>
    <row r="113" spans="1:30" ht="24" customHeight="1">
      <c r="A113" s="58" t="s">
        <v>68</v>
      </c>
      <c r="B113" s="59"/>
      <c r="C113" s="43" t="s">
        <v>182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15">
        <f>SUM(AC110:AC112)</f>
        <v>0</v>
      </c>
      <c r="AD113" s="15"/>
    </row>
    <row r="114" spans="1:30" ht="24" customHeight="1">
      <c r="A114" s="58" t="s">
        <v>70</v>
      </c>
      <c r="B114" s="59"/>
      <c r="C114" s="60" t="s">
        <v>183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15">
        <f>SUM(AC109+AC113)</f>
        <v>18831</v>
      </c>
      <c r="AD114" s="15">
        <f>SUM(AD109+AD113)</f>
        <v>16899</v>
      </c>
    </row>
    <row r="115" spans="1:30" ht="24" customHeight="1">
      <c r="A115" s="58" t="s">
        <v>72</v>
      </c>
      <c r="B115" s="59"/>
      <c r="C115" s="43" t="s">
        <v>184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15">
        <v>4999</v>
      </c>
      <c r="AD115" s="15">
        <v>4542</v>
      </c>
    </row>
    <row r="116" spans="1:30" ht="24" customHeight="1">
      <c r="A116" s="55" t="s">
        <v>74</v>
      </c>
      <c r="B116" s="56"/>
      <c r="C116" s="39" t="s">
        <v>185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1">
        <v>215</v>
      </c>
      <c r="AD116" s="1">
        <v>803</v>
      </c>
    </row>
    <row r="117" spans="1:30" ht="24" customHeight="1">
      <c r="A117" s="55" t="s">
        <v>76</v>
      </c>
      <c r="B117" s="56"/>
      <c r="C117" s="39" t="s">
        <v>186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1">
        <v>410</v>
      </c>
      <c r="AD117" s="1">
        <v>1583</v>
      </c>
    </row>
    <row r="118" spans="1:30" ht="24" customHeight="1">
      <c r="A118" s="55" t="s">
        <v>78</v>
      </c>
      <c r="B118" s="56"/>
      <c r="C118" s="39" t="s">
        <v>187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1"/>
      <c r="AD118" s="1"/>
    </row>
    <row r="119" spans="1:30" ht="24" customHeight="1">
      <c r="A119" s="58" t="s">
        <v>80</v>
      </c>
      <c r="B119" s="59"/>
      <c r="C119" s="43" t="s">
        <v>188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15">
        <f>SUM(AC116:AC118)</f>
        <v>625</v>
      </c>
      <c r="AD119" s="15">
        <f>SUM(AD116:AD118)</f>
        <v>2386</v>
      </c>
    </row>
    <row r="120" spans="1:30" ht="24" customHeight="1">
      <c r="A120" s="55" t="s">
        <v>82</v>
      </c>
      <c r="B120" s="56"/>
      <c r="C120" s="39" t="s">
        <v>189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1"/>
      <c r="AD120" s="1"/>
    </row>
    <row r="121" spans="1:30" ht="24" customHeight="1">
      <c r="A121" s="55" t="s">
        <v>84</v>
      </c>
      <c r="B121" s="56"/>
      <c r="C121" s="39" t="s">
        <v>190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1">
        <v>80</v>
      </c>
      <c r="AD121" s="1">
        <v>80</v>
      </c>
    </row>
    <row r="122" spans="1:30" ht="24" customHeight="1">
      <c r="A122" s="58" t="s">
        <v>86</v>
      </c>
      <c r="B122" s="59"/>
      <c r="C122" s="43" t="s">
        <v>191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15">
        <f>SUM(AC121)</f>
        <v>80</v>
      </c>
      <c r="AD122" s="15">
        <f>SUM(AD121)</f>
        <v>80</v>
      </c>
    </row>
    <row r="123" spans="1:30" ht="24" customHeight="1">
      <c r="A123" s="55" t="s">
        <v>88</v>
      </c>
      <c r="B123" s="56"/>
      <c r="C123" s="39" t="s">
        <v>192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1">
        <v>761</v>
      </c>
      <c r="AD123" s="1">
        <v>457</v>
      </c>
    </row>
    <row r="124" spans="1:30" ht="24" customHeight="1">
      <c r="A124" s="55" t="s">
        <v>90</v>
      </c>
      <c r="B124" s="56"/>
      <c r="C124" s="39" t="s">
        <v>193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1"/>
      <c r="AD124" s="1"/>
    </row>
    <row r="125" spans="1:30" ht="24" customHeight="1">
      <c r="A125" s="55" t="s">
        <v>92</v>
      </c>
      <c r="B125" s="56"/>
      <c r="C125" s="39" t="s">
        <v>194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1"/>
      <c r="AD125" s="1"/>
    </row>
    <row r="126" spans="1:30" ht="24" customHeight="1">
      <c r="A126" s="55" t="s">
        <v>94</v>
      </c>
      <c r="B126" s="56"/>
      <c r="C126" s="39" t="s">
        <v>195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1">
        <v>500</v>
      </c>
      <c r="AD126" s="1">
        <v>2257</v>
      </c>
    </row>
    <row r="127" spans="1:30" ht="24" customHeight="1">
      <c r="A127" s="55" t="s">
        <v>96</v>
      </c>
      <c r="B127" s="56"/>
      <c r="C127" s="62" t="s">
        <v>196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1"/>
      <c r="AD127" s="1"/>
    </row>
    <row r="128" spans="1:30" ht="24" customHeight="1">
      <c r="A128" s="55" t="s">
        <v>98</v>
      </c>
      <c r="B128" s="56"/>
      <c r="C128" s="61" t="s">
        <v>197</v>
      </c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1"/>
      <c r="AD128" s="1"/>
    </row>
    <row r="129" spans="1:30" ht="24" customHeight="1">
      <c r="A129" s="55" t="s">
        <v>100</v>
      </c>
      <c r="B129" s="56"/>
      <c r="C129" s="39" t="s">
        <v>198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1">
        <v>293</v>
      </c>
      <c r="AD129" s="1">
        <v>543</v>
      </c>
    </row>
    <row r="130" spans="1:30" ht="24" customHeight="1">
      <c r="A130" s="58" t="s">
        <v>102</v>
      </c>
      <c r="B130" s="59"/>
      <c r="C130" s="43" t="s">
        <v>199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15">
        <f>SUM(AC123:AC129)</f>
        <v>1554</v>
      </c>
      <c r="AD130" s="15">
        <f>SUM(AD123:AD129)</f>
        <v>3257</v>
      </c>
    </row>
    <row r="131" spans="1:30" ht="24" customHeight="1">
      <c r="A131" s="55" t="s">
        <v>104</v>
      </c>
      <c r="B131" s="56"/>
      <c r="C131" s="39" t="s">
        <v>200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1"/>
      <c r="AD131" s="1"/>
    </row>
    <row r="132" spans="1:30" ht="24" customHeight="1">
      <c r="A132" s="55" t="s">
        <v>106</v>
      </c>
      <c r="B132" s="56"/>
      <c r="C132" s="39" t="s">
        <v>201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1"/>
      <c r="AD132" s="1"/>
    </row>
    <row r="133" spans="1:30" ht="24" customHeight="1">
      <c r="A133" s="58" t="s">
        <v>108</v>
      </c>
      <c r="B133" s="59"/>
      <c r="C133" s="43" t="s">
        <v>202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15"/>
      <c r="AD133" s="15"/>
    </row>
    <row r="134" spans="1:30" ht="24" customHeight="1">
      <c r="A134" s="55" t="s">
        <v>110</v>
      </c>
      <c r="B134" s="56"/>
      <c r="C134" s="39" t="s">
        <v>203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1">
        <v>588</v>
      </c>
      <c r="AD134" s="1">
        <v>1117</v>
      </c>
    </row>
    <row r="135" spans="1:30" ht="24" customHeight="1">
      <c r="A135" s="55" t="s">
        <v>112</v>
      </c>
      <c r="B135" s="56"/>
      <c r="C135" s="39" t="s">
        <v>204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1"/>
      <c r="AD135" s="1"/>
    </row>
    <row r="136" spans="1:30" ht="24" customHeight="1">
      <c r="A136" s="55" t="s">
        <v>114</v>
      </c>
      <c r="B136" s="56"/>
      <c r="C136" s="39" t="s">
        <v>205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1"/>
      <c r="AD136" s="1">
        <v>2</v>
      </c>
    </row>
    <row r="137" spans="1:30" ht="24" customHeight="1">
      <c r="A137" s="55" t="s">
        <v>116</v>
      </c>
      <c r="B137" s="56"/>
      <c r="C137" s="39" t="s">
        <v>206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1"/>
      <c r="AD137" s="1"/>
    </row>
    <row r="138" spans="1:30" ht="24" customHeight="1">
      <c r="A138" s="55" t="s">
        <v>118</v>
      </c>
      <c r="B138" s="56"/>
      <c r="C138" s="39" t="s">
        <v>207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1"/>
      <c r="AD138" s="1"/>
    </row>
    <row r="139" spans="1:30" ht="24" customHeight="1">
      <c r="A139" s="58" t="s">
        <v>120</v>
      </c>
      <c r="B139" s="59"/>
      <c r="C139" s="43" t="s">
        <v>208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15">
        <f>SUM(AC134:AC138)</f>
        <v>588</v>
      </c>
      <c r="AD139" s="15">
        <f>SUM(AD134:AD138)</f>
        <v>1119</v>
      </c>
    </row>
    <row r="140" spans="1:30" ht="24" customHeight="1">
      <c r="A140" s="58" t="s">
        <v>209</v>
      </c>
      <c r="B140" s="59"/>
      <c r="C140" s="43" t="s">
        <v>210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5">
        <f>AC119+AC122+AC130+AC139</f>
        <v>2847</v>
      </c>
      <c r="AD140" s="15">
        <f>AD119+AD122+AD130+AD139</f>
        <v>6842</v>
      </c>
    </row>
    <row r="141" spans="1:30" ht="24" customHeight="1">
      <c r="A141" s="55" t="s">
        <v>211</v>
      </c>
      <c r="B141" s="56"/>
      <c r="C141" s="44" t="s">
        <v>212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1"/>
      <c r="AD141" s="1"/>
    </row>
    <row r="142" spans="1:30" ht="24" customHeight="1">
      <c r="A142" s="55" t="s">
        <v>213</v>
      </c>
      <c r="B142" s="56"/>
      <c r="C142" s="44" t="s">
        <v>214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1"/>
      <c r="AD142" s="1"/>
    </row>
    <row r="143" spans="1:30" ht="24" customHeight="1">
      <c r="A143" s="55" t="s">
        <v>215</v>
      </c>
      <c r="B143" s="56"/>
      <c r="C143" s="63" t="s">
        <v>216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1"/>
      <c r="AD143" s="1"/>
    </row>
    <row r="144" spans="1:30" ht="24" customHeight="1">
      <c r="A144" s="55" t="s">
        <v>217</v>
      </c>
      <c r="B144" s="56"/>
      <c r="C144" s="63" t="s">
        <v>218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1"/>
      <c r="AD144" s="1"/>
    </row>
    <row r="145" spans="1:30" ht="24" customHeight="1">
      <c r="A145" s="55" t="s">
        <v>219</v>
      </c>
      <c r="B145" s="56"/>
      <c r="C145" s="63" t="s">
        <v>220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1"/>
      <c r="AD145" s="1"/>
    </row>
    <row r="146" spans="1:30" ht="24" customHeight="1">
      <c r="A146" s="55" t="s">
        <v>221</v>
      </c>
      <c r="B146" s="56"/>
      <c r="C146" s="44" t="s">
        <v>222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1"/>
      <c r="AD146" s="1"/>
    </row>
    <row r="147" spans="1:30" ht="24" customHeight="1">
      <c r="A147" s="55" t="s">
        <v>223</v>
      </c>
      <c r="B147" s="56"/>
      <c r="C147" s="44" t="s">
        <v>224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1"/>
      <c r="AD147" s="1"/>
    </row>
    <row r="148" spans="1:30" ht="24" customHeight="1">
      <c r="A148" s="55" t="s">
        <v>225</v>
      </c>
      <c r="B148" s="56"/>
      <c r="C148" s="44" t="s">
        <v>226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1"/>
      <c r="AD148" s="1"/>
    </row>
    <row r="149" spans="1:30" ht="24" customHeight="1">
      <c r="A149" s="58" t="s">
        <v>227</v>
      </c>
      <c r="B149" s="59"/>
      <c r="C149" s="45" t="s">
        <v>228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15">
        <f>SUM(AC141:AC148)</f>
        <v>0</v>
      </c>
      <c r="AD149" s="15">
        <f>SUM(AD141:AD148)</f>
        <v>0</v>
      </c>
    </row>
    <row r="150" spans="1:30" ht="24" customHeight="1">
      <c r="A150" s="55" t="s">
        <v>229</v>
      </c>
      <c r="B150" s="56"/>
      <c r="C150" s="64" t="s">
        <v>230</v>
      </c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1"/>
      <c r="AD150" s="1"/>
    </row>
    <row r="151" spans="1:30" ht="24" customHeight="1">
      <c r="A151" s="55" t="s">
        <v>231</v>
      </c>
      <c r="B151" s="56"/>
      <c r="C151" s="64" t="s">
        <v>232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1"/>
      <c r="AD151" s="1"/>
    </row>
    <row r="152" spans="1:30" ht="24" customHeight="1">
      <c r="A152" s="55" t="s">
        <v>233</v>
      </c>
      <c r="B152" s="56"/>
      <c r="C152" s="64" t="s">
        <v>234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1"/>
      <c r="AD152" s="1"/>
    </row>
    <row r="153" spans="1:30" ht="24" customHeight="1">
      <c r="A153" s="55" t="s">
        <v>235</v>
      </c>
      <c r="B153" s="56"/>
      <c r="C153" s="64" t="s">
        <v>236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1"/>
      <c r="AD153" s="1"/>
    </row>
    <row r="154" spans="1:30" ht="24" customHeight="1">
      <c r="A154" s="55" t="s">
        <v>237</v>
      </c>
      <c r="B154" s="56"/>
      <c r="C154" s="64" t="s">
        <v>238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1"/>
      <c r="AD154" s="1"/>
    </row>
    <row r="155" spans="1:30" ht="24" customHeight="1">
      <c r="A155" s="55" t="s">
        <v>239</v>
      </c>
      <c r="B155" s="56"/>
      <c r="C155" s="64" t="s">
        <v>240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1"/>
      <c r="AD155" s="1"/>
    </row>
    <row r="156" spans="1:30" ht="24" customHeight="1">
      <c r="A156" s="55" t="s">
        <v>241</v>
      </c>
      <c r="B156" s="56"/>
      <c r="C156" s="64" t="s">
        <v>242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1"/>
      <c r="AD156" s="1"/>
    </row>
    <row r="157" spans="1:30" ht="24" customHeight="1">
      <c r="A157" s="55" t="s">
        <v>243</v>
      </c>
      <c r="B157" s="56"/>
      <c r="C157" s="64" t="s">
        <v>244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1"/>
      <c r="AD157" s="1"/>
    </row>
    <row r="158" spans="1:30" ht="24" customHeight="1">
      <c r="A158" s="55" t="s">
        <v>245</v>
      </c>
      <c r="B158" s="56"/>
      <c r="C158" s="64" t="s">
        <v>246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1"/>
      <c r="AD158" s="1"/>
    </row>
    <row r="159" spans="1:30" ht="24" customHeight="1">
      <c r="A159" s="55" t="s">
        <v>247</v>
      </c>
      <c r="B159" s="56"/>
      <c r="C159" s="65" t="s">
        <v>248</v>
      </c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1"/>
      <c r="AD159" s="1"/>
    </row>
    <row r="160" spans="1:30" ht="24" customHeight="1">
      <c r="A160" s="55" t="s">
        <v>249</v>
      </c>
      <c r="B160" s="56"/>
      <c r="C160" s="64" t="s">
        <v>250</v>
      </c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1"/>
      <c r="AD160" s="1"/>
    </row>
    <row r="161" spans="1:30" ht="24" customHeight="1">
      <c r="A161" s="55" t="s">
        <v>251</v>
      </c>
      <c r="B161" s="56"/>
      <c r="C161" s="65" t="s">
        <v>252</v>
      </c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1"/>
      <c r="AD161" s="1"/>
    </row>
    <row r="162" spans="1:30" ht="24" customHeight="1">
      <c r="A162" s="58" t="s">
        <v>253</v>
      </c>
      <c r="B162" s="59"/>
      <c r="C162" s="45" t="s">
        <v>254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15">
        <f>SUM(AC150:AC161)</f>
        <v>0</v>
      </c>
      <c r="AD162" s="15">
        <f>SUM(AD150:AD161)</f>
        <v>0</v>
      </c>
    </row>
    <row r="163" spans="1:30" ht="24" customHeight="1">
      <c r="A163" s="55" t="s">
        <v>255</v>
      </c>
      <c r="B163" s="56"/>
      <c r="C163" s="66" t="s">
        <v>256</v>
      </c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1"/>
      <c r="AD163" s="1"/>
    </row>
    <row r="164" spans="1:30" ht="24" customHeight="1">
      <c r="A164" s="55" t="s">
        <v>257</v>
      </c>
      <c r="B164" s="56"/>
      <c r="C164" s="66" t="s">
        <v>258</v>
      </c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1"/>
      <c r="AD164" s="1"/>
    </row>
    <row r="165" spans="1:30" ht="24" customHeight="1">
      <c r="A165" s="55" t="s">
        <v>259</v>
      </c>
      <c r="B165" s="56"/>
      <c r="C165" s="66" t="s">
        <v>260</v>
      </c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1"/>
      <c r="AD165" s="1"/>
    </row>
    <row r="166" spans="1:30" ht="24" customHeight="1">
      <c r="A166" s="55" t="s">
        <v>261</v>
      </c>
      <c r="B166" s="56"/>
      <c r="C166" s="66" t="s">
        <v>262</v>
      </c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1"/>
      <c r="AD166" s="1">
        <v>839</v>
      </c>
    </row>
    <row r="167" spans="1:30" ht="24" customHeight="1">
      <c r="A167" s="55" t="s">
        <v>263</v>
      </c>
      <c r="B167" s="56"/>
      <c r="C167" s="61" t="s">
        <v>264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1"/>
      <c r="AD167" s="1"/>
    </row>
    <row r="168" spans="1:30" ht="24" customHeight="1">
      <c r="A168" s="55" t="s">
        <v>265</v>
      </c>
      <c r="B168" s="56"/>
      <c r="C168" s="61" t="s">
        <v>266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1"/>
      <c r="AD168" s="1"/>
    </row>
    <row r="169" spans="1:30" ht="24" customHeight="1">
      <c r="A169" s="55" t="s">
        <v>267</v>
      </c>
      <c r="B169" s="56"/>
      <c r="C169" s="61" t="s">
        <v>268</v>
      </c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1"/>
      <c r="AD169" s="1">
        <v>226</v>
      </c>
    </row>
    <row r="170" spans="1:30" ht="24" customHeight="1">
      <c r="A170" s="58" t="s">
        <v>269</v>
      </c>
      <c r="B170" s="59"/>
      <c r="C170" s="67" t="s">
        <v>270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15">
        <f>SUM(AC163:AC169)</f>
        <v>0</v>
      </c>
      <c r="AD170" s="15">
        <f>SUM(AD163:AD169)</f>
        <v>1065</v>
      </c>
    </row>
    <row r="171" spans="1:30" ht="24" customHeight="1">
      <c r="A171" s="55" t="s">
        <v>271</v>
      </c>
      <c r="B171" s="56"/>
      <c r="C171" s="44" t="s">
        <v>272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1"/>
      <c r="AD171" s="1"/>
    </row>
    <row r="172" spans="1:30" ht="24" customHeight="1">
      <c r="A172" s="55" t="s">
        <v>273</v>
      </c>
      <c r="B172" s="56"/>
      <c r="C172" s="44" t="s">
        <v>274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1"/>
      <c r="AD172" s="1"/>
    </row>
    <row r="173" spans="1:30" ht="24" customHeight="1">
      <c r="A173" s="55" t="s">
        <v>275</v>
      </c>
      <c r="B173" s="56"/>
      <c r="C173" s="44" t="s">
        <v>276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1"/>
      <c r="AD173" s="1"/>
    </row>
    <row r="174" spans="1:30" ht="24" customHeight="1">
      <c r="A174" s="55" t="s">
        <v>277</v>
      </c>
      <c r="B174" s="56"/>
      <c r="C174" s="44" t="s">
        <v>278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1"/>
      <c r="AD174" s="1"/>
    </row>
    <row r="175" spans="1:30" ht="24" customHeight="1">
      <c r="A175" s="58" t="s">
        <v>279</v>
      </c>
      <c r="B175" s="59"/>
      <c r="C175" s="45" t="s">
        <v>280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15">
        <f>SUM(AC171:AC174)</f>
        <v>0</v>
      </c>
      <c r="AD175" s="15">
        <f>SUM(AD171:AD174)</f>
        <v>0</v>
      </c>
    </row>
    <row r="176" spans="1:30" ht="24" customHeight="1">
      <c r="A176" s="55" t="s">
        <v>281</v>
      </c>
      <c r="B176" s="56"/>
      <c r="C176" s="44" t="s">
        <v>282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1"/>
      <c r="AD176" s="1"/>
    </row>
    <row r="177" spans="1:30" ht="24" customHeight="1">
      <c r="A177" s="55" t="s">
        <v>283</v>
      </c>
      <c r="B177" s="56"/>
      <c r="C177" s="44" t="s">
        <v>284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1"/>
      <c r="AD177" s="1"/>
    </row>
    <row r="178" spans="1:30" ht="24" customHeight="1">
      <c r="A178" s="55" t="s">
        <v>285</v>
      </c>
      <c r="B178" s="56"/>
      <c r="C178" s="44" t="s">
        <v>286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1"/>
      <c r="AD178" s="1"/>
    </row>
    <row r="179" spans="1:30" ht="24" customHeight="1">
      <c r="A179" s="55" t="s">
        <v>287</v>
      </c>
      <c r="B179" s="56"/>
      <c r="C179" s="44" t="s">
        <v>288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1"/>
      <c r="AD179" s="1"/>
    </row>
    <row r="180" spans="1:30" ht="24" customHeight="1">
      <c r="A180" s="55" t="s">
        <v>289</v>
      </c>
      <c r="B180" s="56"/>
      <c r="C180" s="44" t="s">
        <v>290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1"/>
      <c r="AD180" s="1"/>
    </row>
    <row r="181" spans="1:30" ht="24" customHeight="1">
      <c r="A181" s="55" t="s">
        <v>291</v>
      </c>
      <c r="B181" s="56"/>
      <c r="C181" s="44" t="s">
        <v>292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1"/>
      <c r="AD181" s="1"/>
    </row>
    <row r="182" spans="1:30" ht="24" customHeight="1">
      <c r="A182" s="55" t="s">
        <v>293</v>
      </c>
      <c r="B182" s="56"/>
      <c r="C182" s="44" t="s">
        <v>294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1"/>
      <c r="AD182" s="1"/>
    </row>
    <row r="183" spans="1:30" ht="24" customHeight="1">
      <c r="A183" s="55" t="s">
        <v>295</v>
      </c>
      <c r="B183" s="56"/>
      <c r="C183" s="44" t="s">
        <v>296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1"/>
      <c r="AD183" s="1"/>
    </row>
    <row r="184" spans="1:30" ht="24" customHeight="1">
      <c r="A184" s="58" t="s">
        <v>297</v>
      </c>
      <c r="B184" s="59"/>
      <c r="C184" s="45" t="s">
        <v>298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15"/>
      <c r="AD184" s="15"/>
    </row>
    <row r="185" spans="1:30" ht="24" customHeight="1">
      <c r="A185" s="58" t="s">
        <v>299</v>
      </c>
      <c r="B185" s="59"/>
      <c r="C185" s="67" t="s">
        <v>300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15">
        <f>AC114+AC115+AC140+AC149+AC162+AC170+AC175</f>
        <v>26677</v>
      </c>
      <c r="AD185" s="15">
        <f>AD114+AD115+AD140+AD149+AD162+AD170+AD175</f>
        <v>29348</v>
      </c>
    </row>
    <row r="186" spans="1:30" ht="24" customHeight="1">
      <c r="A186" s="68" t="s">
        <v>33</v>
      </c>
      <c r="B186" s="69"/>
      <c r="C186" s="33" t="s">
        <v>325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15"/>
      <c r="AD186" s="15"/>
    </row>
    <row r="187" spans="1:30" ht="24" customHeight="1">
      <c r="A187" s="48" t="s">
        <v>20</v>
      </c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1"/>
      <c r="AD187" s="1"/>
    </row>
    <row r="188" spans="1:30" ht="24" customHeight="1">
      <c r="A188" s="35" t="s">
        <v>34</v>
      </c>
      <c r="B188" s="46"/>
      <c r="C188" s="44" t="s">
        <v>302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1"/>
      <c r="AD188" s="1"/>
    </row>
    <row r="189" spans="1:30" ht="24" customHeight="1">
      <c r="A189" s="35" t="s">
        <v>36</v>
      </c>
      <c r="B189" s="46"/>
      <c r="C189" s="44" t="s">
        <v>303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1"/>
      <c r="AD189" s="1"/>
    </row>
    <row r="190" spans="1:30" ht="24" customHeight="1">
      <c r="A190" s="35" t="s">
        <v>38</v>
      </c>
      <c r="B190" s="46"/>
      <c r="C190" s="44" t="s">
        <v>304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1"/>
      <c r="AD190" s="1"/>
    </row>
    <row r="191" spans="1:30" ht="24" customHeight="1">
      <c r="A191" s="41" t="s">
        <v>40</v>
      </c>
      <c r="B191" s="47"/>
      <c r="C191" s="45" t="s">
        <v>305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15"/>
      <c r="AD191" s="15"/>
    </row>
    <row r="192" spans="1:30" ht="24" customHeight="1">
      <c r="A192" s="35" t="s">
        <v>42</v>
      </c>
      <c r="B192" s="46"/>
      <c r="C192" s="51" t="s">
        <v>306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1"/>
      <c r="AD192" s="1"/>
    </row>
    <row r="193" spans="1:30" ht="24" customHeight="1">
      <c r="A193" s="35" t="s">
        <v>44</v>
      </c>
      <c r="B193" s="46"/>
      <c r="C193" s="51" t="s">
        <v>307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1"/>
      <c r="AD193" s="1"/>
    </row>
    <row r="194" spans="1:30" ht="24" customHeight="1">
      <c r="A194" s="35" t="s">
        <v>46</v>
      </c>
      <c r="B194" s="46"/>
      <c r="C194" s="44" t="s">
        <v>308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1"/>
      <c r="AD194" s="1"/>
    </row>
    <row r="195" spans="1:30" ht="24" customHeight="1">
      <c r="A195" s="35" t="s">
        <v>48</v>
      </c>
      <c r="B195" s="46"/>
      <c r="C195" s="44" t="s">
        <v>309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1"/>
      <c r="AD195" s="1"/>
    </row>
    <row r="196" spans="1:30" ht="24" customHeight="1">
      <c r="A196" s="41" t="s">
        <v>50</v>
      </c>
      <c r="B196" s="47"/>
      <c r="C196" s="52" t="s">
        <v>310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15"/>
      <c r="AD196" s="15"/>
    </row>
    <row r="197" spans="1:30" ht="24" customHeight="1">
      <c r="A197" s="35" t="s">
        <v>52</v>
      </c>
      <c r="B197" s="46"/>
      <c r="C197" s="51" t="s">
        <v>311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1"/>
      <c r="AD197" s="1"/>
    </row>
    <row r="198" spans="1:30" ht="24" customHeight="1">
      <c r="A198" s="35" t="s">
        <v>54</v>
      </c>
      <c r="B198" s="46"/>
      <c r="C198" s="51" t="s">
        <v>312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1"/>
      <c r="AD198" s="1"/>
    </row>
    <row r="199" spans="1:30" ht="24" customHeight="1">
      <c r="A199" s="35" t="s">
        <v>56</v>
      </c>
      <c r="B199" s="46"/>
      <c r="C199" s="51" t="s">
        <v>313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1"/>
      <c r="AD199" s="1"/>
    </row>
    <row r="200" spans="1:30" ht="24" customHeight="1">
      <c r="A200" s="35" t="s">
        <v>58</v>
      </c>
      <c r="B200" s="46"/>
      <c r="C200" s="51" t="s">
        <v>314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1"/>
      <c r="AD200" s="1"/>
    </row>
    <row r="201" spans="1:30" ht="24" customHeight="1">
      <c r="A201" s="35" t="s">
        <v>60</v>
      </c>
      <c r="B201" s="46"/>
      <c r="C201" s="51" t="s">
        <v>315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1"/>
      <c r="AD201" s="1"/>
    </row>
    <row r="202" spans="1:30" ht="24" customHeight="1">
      <c r="A202" s="35" t="s">
        <v>62</v>
      </c>
      <c r="B202" s="46"/>
      <c r="C202" s="51" t="s">
        <v>316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1"/>
      <c r="AD202" s="1"/>
    </row>
    <row r="203" spans="1:30" ht="24" customHeight="1">
      <c r="A203" s="41" t="s">
        <v>64</v>
      </c>
      <c r="B203" s="47"/>
      <c r="C203" s="52" t="s">
        <v>317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15"/>
      <c r="AD203" s="15"/>
    </row>
    <row r="204" spans="1:30" ht="24" customHeight="1">
      <c r="A204" s="35" t="s">
        <v>66</v>
      </c>
      <c r="B204" s="46"/>
      <c r="C204" s="51" t="s">
        <v>318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1"/>
      <c r="AD204" s="1"/>
    </row>
    <row r="205" spans="1:30" ht="24" customHeight="1">
      <c r="A205" s="35" t="s">
        <v>68</v>
      </c>
      <c r="B205" s="46"/>
      <c r="C205" s="44" t="s">
        <v>319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1"/>
      <c r="AD205" s="1"/>
    </row>
    <row r="206" spans="1:30" ht="24" customHeight="1">
      <c r="A206" s="35" t="s">
        <v>70</v>
      </c>
      <c r="B206" s="46"/>
      <c r="C206" s="51" t="s">
        <v>320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1"/>
      <c r="AD206" s="1"/>
    </row>
    <row r="207" spans="1:30" ht="24" customHeight="1">
      <c r="A207" s="35" t="s">
        <v>72</v>
      </c>
      <c r="B207" s="46"/>
      <c r="C207" s="51" t="s">
        <v>321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1"/>
      <c r="AD207" s="1"/>
    </row>
    <row r="208" spans="1:30" ht="24" customHeight="1">
      <c r="A208" s="41" t="s">
        <v>74</v>
      </c>
      <c r="B208" s="47"/>
      <c r="C208" s="52" t="s">
        <v>322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15"/>
      <c r="AD208" s="15"/>
    </row>
    <row r="209" spans="1:30" ht="24" customHeight="1">
      <c r="A209" s="35" t="s">
        <v>76</v>
      </c>
      <c r="B209" s="46"/>
      <c r="C209" s="44" t="s">
        <v>323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1"/>
      <c r="AD209" s="1"/>
    </row>
    <row r="210" spans="1:30" ht="24" customHeight="1">
      <c r="A210" s="41" t="s">
        <v>78</v>
      </c>
      <c r="B210" s="47"/>
      <c r="C210" s="52" t="s">
        <v>324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15"/>
      <c r="AD210" s="15"/>
    </row>
    <row r="211" spans="1:30" ht="24" customHeight="1">
      <c r="A211" s="70" t="s">
        <v>326</v>
      </c>
      <c r="B211" s="71"/>
      <c r="C211" s="72"/>
      <c r="D211" s="70"/>
      <c r="E211" s="70"/>
      <c r="F211" s="70"/>
      <c r="G211" s="70"/>
      <c r="H211" s="70"/>
      <c r="I211" s="70"/>
      <c r="J211" s="70"/>
      <c r="K211" s="71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2">
        <f>AC185+AC210</f>
        <v>26677</v>
      </c>
      <c r="AD211" s="12">
        <f>AD185+AD210</f>
        <v>29348</v>
      </c>
    </row>
  </sheetData>
  <sheetProtection/>
  <mergeCells count="413">
    <mergeCell ref="A210:B210"/>
    <mergeCell ref="C210:AB210"/>
    <mergeCell ref="A211:B211"/>
    <mergeCell ref="C211:K211"/>
    <mergeCell ref="A207:B207"/>
    <mergeCell ref="C207:AB207"/>
    <mergeCell ref="A208:B208"/>
    <mergeCell ref="C208:AB208"/>
    <mergeCell ref="A209:B209"/>
    <mergeCell ref="C209:AB209"/>
    <mergeCell ref="A204:B204"/>
    <mergeCell ref="C204:AB204"/>
    <mergeCell ref="A205:B205"/>
    <mergeCell ref="C205:AB205"/>
    <mergeCell ref="A206:B206"/>
    <mergeCell ref="C206:AB206"/>
    <mergeCell ref="A201:B201"/>
    <mergeCell ref="C201:AB201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6:B96"/>
    <mergeCell ref="C96:AB96"/>
    <mergeCell ref="A97:B97"/>
    <mergeCell ref="C97:AB97"/>
    <mergeCell ref="A98:B98"/>
    <mergeCell ref="C98:AB98"/>
    <mergeCell ref="A93:B93"/>
    <mergeCell ref="C93:K93"/>
    <mergeCell ref="A94:B94"/>
    <mergeCell ref="C94:AB94"/>
    <mergeCell ref="A95:B95"/>
    <mergeCell ref="C95:AB95"/>
    <mergeCell ref="A90:B90"/>
    <mergeCell ref="C90:AB90"/>
    <mergeCell ref="A91:B91"/>
    <mergeCell ref="C91:AB91"/>
    <mergeCell ref="A92:B92"/>
    <mergeCell ref="C92:AB92"/>
    <mergeCell ref="A87:B87"/>
    <mergeCell ref="C87:AB87"/>
    <mergeCell ref="A88:B88"/>
    <mergeCell ref="C88:AB88"/>
    <mergeCell ref="A89:B89"/>
    <mergeCell ref="C89:AB89"/>
    <mergeCell ref="A84:B84"/>
    <mergeCell ref="C84:AB84"/>
    <mergeCell ref="A85:B85"/>
    <mergeCell ref="C85:AB85"/>
    <mergeCell ref="A86:B86"/>
    <mergeCell ref="C86:AB86"/>
    <mergeCell ref="A81:B81"/>
    <mergeCell ref="C81:AB81"/>
    <mergeCell ref="A82:B82"/>
    <mergeCell ref="C82:AB82"/>
    <mergeCell ref="A83:B83"/>
    <mergeCell ref="C83:AB83"/>
    <mergeCell ref="A78:B78"/>
    <mergeCell ref="C78:AB78"/>
    <mergeCell ref="A79:B79"/>
    <mergeCell ref="C79:AB79"/>
    <mergeCell ref="A80:B80"/>
    <mergeCell ref="C80:AB80"/>
    <mergeCell ref="A75:B75"/>
    <mergeCell ref="C75:AB75"/>
    <mergeCell ref="A76:B76"/>
    <mergeCell ref="C76:AB76"/>
    <mergeCell ref="A77:B77"/>
    <mergeCell ref="C77:AB77"/>
    <mergeCell ref="A72:B72"/>
    <mergeCell ref="C72:AB72"/>
    <mergeCell ref="A73:B73"/>
    <mergeCell ref="C73:AB73"/>
    <mergeCell ref="A74:B74"/>
    <mergeCell ref="C74:AB74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5:B15"/>
    <mergeCell ref="C15:AB15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9:B9"/>
    <mergeCell ref="C9:AB9"/>
    <mergeCell ref="A10:B10"/>
    <mergeCell ref="C10:AB10"/>
    <mergeCell ref="A11:B11"/>
    <mergeCell ref="C11:AB11"/>
    <mergeCell ref="A3:AD3"/>
    <mergeCell ref="A6:B6"/>
    <mergeCell ref="C6:AB6"/>
    <mergeCell ref="A7:B7"/>
    <mergeCell ref="C7:AB7"/>
    <mergeCell ref="A8:B8"/>
    <mergeCell ref="C8:AB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45.7109375" style="0" customWidth="1"/>
    <col min="3" max="4" width="23.00390625" style="0" customWidth="1"/>
  </cols>
  <sheetData>
    <row r="2" ht="15">
      <c r="A2" t="s">
        <v>385</v>
      </c>
    </row>
    <row r="4" spans="2:3" ht="32.25" customHeight="1">
      <c r="B4" s="81" t="s">
        <v>371</v>
      </c>
      <c r="C4" s="38"/>
    </row>
    <row r="5" spans="2:4" ht="15">
      <c r="B5" s="2"/>
      <c r="C5" s="2"/>
      <c r="D5" s="2"/>
    </row>
    <row r="6" spans="2:4" ht="15">
      <c r="B6" s="4" t="s">
        <v>5</v>
      </c>
      <c r="C6" s="25" t="s">
        <v>374</v>
      </c>
      <c r="D6" s="25" t="s">
        <v>375</v>
      </c>
    </row>
    <row r="7" spans="2:3" ht="25.5" customHeight="1">
      <c r="B7" s="78" t="s">
        <v>6</v>
      </c>
      <c r="C7" s="78"/>
    </row>
    <row r="8" spans="2:4" ht="30">
      <c r="B8" s="3" t="s">
        <v>7</v>
      </c>
      <c r="C8" s="1">
        <v>1744406</v>
      </c>
      <c r="D8" s="1">
        <v>1744406</v>
      </c>
    </row>
    <row r="9" spans="2:4" ht="30">
      <c r="B9" s="3" t="s">
        <v>8</v>
      </c>
      <c r="C9" s="1">
        <v>2496000</v>
      </c>
      <c r="D9" s="1">
        <v>2496000</v>
      </c>
    </row>
    <row r="10" spans="2:4" ht="30">
      <c r="B10" s="3" t="s">
        <v>9</v>
      </c>
      <c r="C10" s="1">
        <v>846906</v>
      </c>
      <c r="D10" s="1">
        <v>846906</v>
      </c>
    </row>
    <row r="11" spans="2:4" ht="30">
      <c r="B11" s="3" t="s">
        <v>10</v>
      </c>
      <c r="C11" s="1">
        <v>758180</v>
      </c>
      <c r="D11" s="1">
        <v>758180</v>
      </c>
    </row>
    <row r="12" spans="2:4" ht="30">
      <c r="B12" s="3" t="s">
        <v>11</v>
      </c>
      <c r="C12" s="1">
        <v>4000000</v>
      </c>
      <c r="D12" s="1">
        <v>4000000</v>
      </c>
    </row>
    <row r="13" spans="2:4" ht="15">
      <c r="B13" s="3" t="s">
        <v>368</v>
      </c>
      <c r="C13" s="1">
        <v>7650</v>
      </c>
      <c r="D13" s="1">
        <v>7650</v>
      </c>
    </row>
    <row r="14" spans="2:4" ht="15">
      <c r="B14" s="3" t="s">
        <v>369</v>
      </c>
      <c r="C14" s="1">
        <v>2463286</v>
      </c>
      <c r="D14" s="1">
        <v>2516499</v>
      </c>
    </row>
    <row r="15" spans="2:4" ht="15">
      <c r="B15" s="3" t="s">
        <v>377</v>
      </c>
      <c r="C15" s="1"/>
      <c r="D15" s="1">
        <v>1365587</v>
      </c>
    </row>
    <row r="16" spans="2:4" ht="15">
      <c r="B16" s="3" t="s">
        <v>376</v>
      </c>
      <c r="C16" s="1"/>
      <c r="D16" s="1">
        <v>416947</v>
      </c>
    </row>
    <row r="17" spans="2:4" ht="31.5">
      <c r="B17" s="17" t="s">
        <v>330</v>
      </c>
      <c r="C17" s="18">
        <f>SUM(C8:C14)</f>
        <v>12316428</v>
      </c>
      <c r="D17" s="18">
        <f>SUM(D8:D16)</f>
        <v>14152175</v>
      </c>
    </row>
    <row r="18" spans="2:4" ht="50.25" customHeight="1">
      <c r="B18" s="19" t="s">
        <v>370</v>
      </c>
      <c r="C18" s="20">
        <v>23830600</v>
      </c>
      <c r="D18" s="20">
        <v>25849599</v>
      </c>
    </row>
    <row r="19" spans="2:4" ht="15.75">
      <c r="B19" s="19" t="s">
        <v>333</v>
      </c>
      <c r="C19" s="20">
        <v>2846667</v>
      </c>
      <c r="D19" s="20">
        <v>2986667</v>
      </c>
    </row>
    <row r="20" spans="2:4" ht="31.5">
      <c r="B20" s="17" t="s">
        <v>334</v>
      </c>
      <c r="C20" s="18">
        <f>SUM(C18:C19)</f>
        <v>26677267</v>
      </c>
      <c r="D20" s="18">
        <f>SUM(D18:D19)</f>
        <v>28836266</v>
      </c>
    </row>
    <row r="21" spans="2:3" ht="15">
      <c r="B21" s="78" t="s">
        <v>12</v>
      </c>
      <c r="C21" s="78"/>
    </row>
    <row r="22" spans="2:4" s="22" customFormat="1" ht="15">
      <c r="B22" s="23" t="s">
        <v>335</v>
      </c>
      <c r="C22" s="24">
        <v>2185000</v>
      </c>
      <c r="D22" s="24">
        <v>2371448</v>
      </c>
    </row>
    <row r="23" spans="2:4" ht="30">
      <c r="B23" s="3" t="s">
        <v>13</v>
      </c>
      <c r="C23" s="1">
        <v>3021080</v>
      </c>
      <c r="D23" s="1">
        <v>3021080</v>
      </c>
    </row>
    <row r="24" spans="2:4" ht="15">
      <c r="B24" s="3" t="s">
        <v>327</v>
      </c>
      <c r="C24" s="1">
        <v>553600</v>
      </c>
      <c r="D24" s="1">
        <v>553600</v>
      </c>
    </row>
    <row r="25" spans="2:4" ht="15">
      <c r="B25" s="1" t="s">
        <v>16</v>
      </c>
      <c r="C25" s="1">
        <v>2500000</v>
      </c>
      <c r="D25" s="1">
        <v>2500000</v>
      </c>
    </row>
    <row r="26" spans="2:4" ht="30">
      <c r="B26" s="3" t="s">
        <v>328</v>
      </c>
      <c r="C26" s="1">
        <v>7915200</v>
      </c>
      <c r="D26" s="1">
        <v>7915200</v>
      </c>
    </row>
    <row r="27" spans="2:4" ht="30">
      <c r="B27" s="3" t="s">
        <v>329</v>
      </c>
      <c r="C27" s="1">
        <v>4808461</v>
      </c>
      <c r="D27" s="1">
        <v>6375007</v>
      </c>
    </row>
    <row r="28" spans="2:4" ht="15">
      <c r="B28" s="3" t="s">
        <v>331</v>
      </c>
      <c r="C28" s="8">
        <f>SUM(C26:C27)</f>
        <v>12723661</v>
      </c>
      <c r="D28" s="8">
        <f>SUM(D26:D27)</f>
        <v>14290207</v>
      </c>
    </row>
    <row r="29" spans="2:4" ht="37.5" customHeight="1">
      <c r="B29" s="21" t="s">
        <v>332</v>
      </c>
      <c r="C29" s="18">
        <f>SUM(C23+C24+C25+C28+C22)</f>
        <v>20983341</v>
      </c>
      <c r="D29" s="18">
        <f>SUM(D23+D24+D25+D28+D22)</f>
        <v>22736335</v>
      </c>
    </row>
    <row r="30" spans="2:3" ht="15">
      <c r="B30" s="79" t="s">
        <v>14</v>
      </c>
      <c r="C30" s="80"/>
    </row>
    <row r="31" spans="2:4" ht="45">
      <c r="B31" s="3" t="s">
        <v>15</v>
      </c>
      <c r="C31" s="1">
        <v>1200000</v>
      </c>
      <c r="D31" s="1">
        <v>1200000</v>
      </c>
    </row>
    <row r="32" spans="2:4" ht="15">
      <c r="B32" s="5" t="s">
        <v>17</v>
      </c>
      <c r="C32" s="6">
        <f>SUM(C17+C29+C20+C31)</f>
        <v>61177036</v>
      </c>
      <c r="D32" s="6">
        <f>SUM(D17+D29+D20+D31)</f>
        <v>66924776</v>
      </c>
    </row>
  </sheetData>
  <sheetProtection/>
  <mergeCells count="4">
    <mergeCell ref="B7:C7"/>
    <mergeCell ref="B21:C21"/>
    <mergeCell ref="B30:C30"/>
    <mergeCell ref="B4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D21" sqref="D21"/>
    </sheetView>
  </sheetViews>
  <sheetFormatPr defaultColWidth="9.140625" defaultRowHeight="15"/>
  <cols>
    <col min="3" max="3" width="31.140625" style="0" customWidth="1"/>
    <col min="4" max="4" width="21.00390625" style="0" bestFit="1" customWidth="1"/>
    <col min="5" max="5" width="25.7109375" style="0" customWidth="1"/>
  </cols>
  <sheetData>
    <row r="2" ht="15">
      <c r="A2" t="s">
        <v>386</v>
      </c>
    </row>
    <row r="3" ht="15">
      <c r="A3" t="s">
        <v>24</v>
      </c>
    </row>
    <row r="6" spans="2:5" ht="15">
      <c r="B6" s="38" t="s">
        <v>25</v>
      </c>
      <c r="C6" s="38"/>
      <c r="D6" s="38"/>
      <c r="E6" s="38"/>
    </row>
    <row r="7" spans="2:5" ht="15">
      <c r="B7" s="38" t="s">
        <v>26</v>
      </c>
      <c r="C7" s="38"/>
      <c r="D7" s="38"/>
      <c r="E7" s="38"/>
    </row>
    <row r="9" ht="15">
      <c r="E9" s="9" t="s">
        <v>28</v>
      </c>
    </row>
    <row r="10" spans="1:5" ht="15">
      <c r="A10" s="11"/>
      <c r="B10" s="7" t="s">
        <v>0</v>
      </c>
      <c r="C10" s="4" t="s">
        <v>1</v>
      </c>
      <c r="D10" s="4" t="s">
        <v>2</v>
      </c>
      <c r="E10" s="4" t="s">
        <v>4</v>
      </c>
    </row>
    <row r="11" spans="1:5" ht="15">
      <c r="A11" s="11"/>
      <c r="B11" s="7" t="s">
        <v>18</v>
      </c>
      <c r="C11" s="4" t="s">
        <v>19</v>
      </c>
      <c r="D11" s="25" t="s">
        <v>374</v>
      </c>
      <c r="E11" s="25" t="s">
        <v>375</v>
      </c>
    </row>
    <row r="12" spans="1:5" ht="15">
      <c r="A12" s="11"/>
      <c r="B12" s="1" t="s">
        <v>27</v>
      </c>
      <c r="C12" s="1" t="s">
        <v>378</v>
      </c>
      <c r="D12" s="1">
        <v>250</v>
      </c>
      <c r="E12" s="1">
        <v>1160</v>
      </c>
    </row>
    <row r="13" spans="1:5" ht="15">
      <c r="A13" s="11"/>
      <c r="B13" s="1" t="s">
        <v>29</v>
      </c>
      <c r="C13" s="1" t="s">
        <v>379</v>
      </c>
      <c r="D13" s="1"/>
      <c r="E13" s="1">
        <v>929</v>
      </c>
    </row>
    <row r="14" spans="1:5" ht="15">
      <c r="A14" s="11"/>
      <c r="B14" s="1" t="s">
        <v>30</v>
      </c>
      <c r="C14" s="1" t="s">
        <v>389</v>
      </c>
      <c r="D14" s="1"/>
      <c r="E14" s="1">
        <v>100</v>
      </c>
    </row>
    <row r="15" spans="1:5" ht="15">
      <c r="A15" s="11"/>
      <c r="B15" s="1" t="s">
        <v>31</v>
      </c>
      <c r="C15" s="1"/>
      <c r="D15" s="1"/>
      <c r="E15" s="1"/>
    </row>
    <row r="16" spans="3:5" ht="15">
      <c r="C16" s="10" t="s">
        <v>17</v>
      </c>
      <c r="D16" s="10">
        <f>SUM(D12:D15)</f>
        <v>250</v>
      </c>
      <c r="E16" s="10">
        <f>SUM(E12:E15)</f>
        <v>2189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0.421875" style="0" customWidth="1"/>
    <col min="5" max="5" width="22.140625" style="0" customWidth="1"/>
  </cols>
  <sheetData>
    <row r="2" ht="15">
      <c r="A2" t="s">
        <v>387</v>
      </c>
    </row>
    <row r="3" ht="15">
      <c r="A3" t="s">
        <v>24</v>
      </c>
    </row>
    <row r="6" spans="2:5" ht="15">
      <c r="B6" s="38" t="s">
        <v>25</v>
      </c>
      <c r="C6" s="38"/>
      <c r="D6" s="38"/>
      <c r="E6" s="38"/>
    </row>
    <row r="7" spans="2:5" ht="15">
      <c r="B7" s="38" t="s">
        <v>32</v>
      </c>
      <c r="C7" s="38"/>
      <c r="D7" s="38"/>
      <c r="E7" s="38"/>
    </row>
    <row r="9" ht="15">
      <c r="E9" s="9" t="s">
        <v>28</v>
      </c>
    </row>
    <row r="10" spans="2:5" ht="15">
      <c r="B10" s="7" t="s">
        <v>0</v>
      </c>
      <c r="C10" s="7" t="s">
        <v>1</v>
      </c>
      <c r="D10" s="7" t="s">
        <v>2</v>
      </c>
      <c r="E10" s="25" t="s">
        <v>3</v>
      </c>
    </row>
    <row r="11" spans="2:5" ht="15">
      <c r="B11" s="8" t="s">
        <v>18</v>
      </c>
      <c r="C11" s="7" t="s">
        <v>19</v>
      </c>
      <c r="D11" s="25" t="s">
        <v>374</v>
      </c>
      <c r="E11" s="25" t="s">
        <v>375</v>
      </c>
    </row>
    <row r="12" spans="2:5" ht="15">
      <c r="B12" s="1" t="s">
        <v>20</v>
      </c>
      <c r="C12" s="1" t="s">
        <v>372</v>
      </c>
      <c r="D12" s="1">
        <v>16655</v>
      </c>
      <c r="E12" s="1">
        <v>16655</v>
      </c>
    </row>
    <row r="13" spans="2:5" ht="15">
      <c r="B13" s="1" t="s">
        <v>21</v>
      </c>
      <c r="C13" s="1" t="s">
        <v>373</v>
      </c>
      <c r="D13" s="1">
        <v>4557</v>
      </c>
      <c r="E13" s="1">
        <v>4557</v>
      </c>
    </row>
    <row r="14" spans="2:5" ht="15">
      <c r="B14" s="1" t="s">
        <v>22</v>
      </c>
      <c r="C14" s="1" t="s">
        <v>380</v>
      </c>
      <c r="D14" s="1"/>
      <c r="E14" s="1">
        <v>882</v>
      </c>
    </row>
    <row r="15" spans="2:5" ht="15">
      <c r="B15" s="1" t="s">
        <v>23</v>
      </c>
      <c r="C15" s="1"/>
      <c r="D15" s="1"/>
      <c r="E15" s="1"/>
    </row>
    <row r="16" spans="3:5" ht="15">
      <c r="C16" s="10" t="s">
        <v>17</v>
      </c>
      <c r="D16" s="10">
        <f>SUM(D12:D15)</f>
        <v>21212</v>
      </c>
      <c r="E16" s="10">
        <f>SUM(E12:E15)</f>
        <v>22094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2.140625" style="26" customWidth="1"/>
    <col min="2" max="2" width="15.57421875" style="26" customWidth="1"/>
    <col min="3" max="3" width="14.28125" style="26" customWidth="1"/>
    <col min="4" max="4" width="33.421875" style="26" customWidth="1"/>
    <col min="5" max="5" width="14.57421875" style="26" customWidth="1"/>
    <col min="6" max="6" width="12.140625" style="26" customWidth="1"/>
    <col min="7" max="16384" width="9.140625" style="26" customWidth="1"/>
  </cols>
  <sheetData>
    <row r="1" ht="12.75">
      <c r="A1" s="26" t="s">
        <v>388</v>
      </c>
    </row>
    <row r="2" ht="12.75">
      <c r="A2" s="26" t="s">
        <v>24</v>
      </c>
    </row>
    <row r="3" spans="2:3" ht="12.75">
      <c r="B3" s="27" t="s">
        <v>338</v>
      </c>
      <c r="C3" s="27"/>
    </row>
    <row r="5" spans="5:6" ht="12.75">
      <c r="E5" s="26" t="s">
        <v>28</v>
      </c>
      <c r="F5" s="26" t="s">
        <v>28</v>
      </c>
    </row>
    <row r="6" spans="1:6" ht="12.75">
      <c r="A6" s="30" t="s">
        <v>19</v>
      </c>
      <c r="B6" s="30" t="s">
        <v>365</v>
      </c>
      <c r="C6" s="30" t="s">
        <v>375</v>
      </c>
      <c r="D6" s="30" t="s">
        <v>19</v>
      </c>
      <c r="E6" s="30" t="s">
        <v>365</v>
      </c>
      <c r="F6" s="30" t="s">
        <v>375</v>
      </c>
    </row>
    <row r="7" spans="1:6" ht="15">
      <c r="A7" s="82" t="s">
        <v>339</v>
      </c>
      <c r="B7" s="86"/>
      <c r="C7" s="87"/>
      <c r="D7" s="83" t="s">
        <v>340</v>
      </c>
      <c r="E7" s="88"/>
      <c r="F7" s="89"/>
    </row>
    <row r="8" spans="1:6" ht="12.75">
      <c r="A8" s="28" t="s">
        <v>339</v>
      </c>
      <c r="B8" s="28">
        <v>2320</v>
      </c>
      <c r="C8" s="28">
        <v>2320</v>
      </c>
      <c r="D8" s="28" t="s">
        <v>340</v>
      </c>
      <c r="E8" s="28">
        <v>10000</v>
      </c>
      <c r="F8" s="28">
        <v>10000</v>
      </c>
    </row>
    <row r="9" spans="1:6" ht="12.75">
      <c r="A9" s="28" t="s">
        <v>341</v>
      </c>
      <c r="B9" s="28">
        <v>8370</v>
      </c>
      <c r="C9" s="28">
        <v>8370</v>
      </c>
      <c r="D9" s="28" t="s">
        <v>342</v>
      </c>
      <c r="E9" s="28">
        <v>4255</v>
      </c>
      <c r="F9" s="28">
        <v>4255</v>
      </c>
    </row>
    <row r="10" spans="1:6" ht="12.75">
      <c r="A10" s="28" t="s">
        <v>343</v>
      </c>
      <c r="B10" s="28">
        <v>76948</v>
      </c>
      <c r="C10" s="28">
        <v>82563</v>
      </c>
      <c r="D10" s="28" t="s">
        <v>344</v>
      </c>
      <c r="E10" s="28">
        <v>25</v>
      </c>
      <c r="F10" s="28">
        <v>25</v>
      </c>
    </row>
    <row r="11" spans="1:6" ht="12.75">
      <c r="A11" s="28" t="s">
        <v>345</v>
      </c>
      <c r="B11" s="28"/>
      <c r="C11" s="28"/>
      <c r="D11" s="28" t="s">
        <v>346</v>
      </c>
      <c r="E11" s="28"/>
      <c r="F11" s="28"/>
    </row>
    <row r="12" spans="1:6" ht="12.75">
      <c r="A12" s="28" t="s">
        <v>347</v>
      </c>
      <c r="B12" s="28"/>
      <c r="C12" s="28"/>
      <c r="D12" s="28" t="s">
        <v>348</v>
      </c>
      <c r="E12" s="28">
        <v>4680</v>
      </c>
      <c r="F12" s="28">
        <v>5188</v>
      </c>
    </row>
    <row r="13" spans="1:6" ht="12.75">
      <c r="A13" s="28" t="s">
        <v>349</v>
      </c>
      <c r="B13" s="28"/>
      <c r="C13" s="28"/>
      <c r="D13" s="28"/>
      <c r="E13" s="28"/>
      <c r="F13" s="28"/>
    </row>
    <row r="14" spans="1:6" ht="12.75">
      <c r="A14" s="29" t="s">
        <v>350</v>
      </c>
      <c r="B14" s="29">
        <f>SUM(B8:B13)</f>
        <v>87638</v>
      </c>
      <c r="C14" s="29">
        <f>SUM(C8:C13)</f>
        <v>93253</v>
      </c>
      <c r="D14" s="29" t="s">
        <v>351</v>
      </c>
      <c r="E14" s="29">
        <f>SUM(E8:E13)</f>
        <v>18960</v>
      </c>
      <c r="F14" s="29">
        <f>SUM(F8:F13)</f>
        <v>19468</v>
      </c>
    </row>
    <row r="15" spans="1:5" ht="12.75">
      <c r="A15" s="83" t="s">
        <v>337</v>
      </c>
      <c r="B15" s="84"/>
      <c r="C15" s="85"/>
      <c r="D15" s="83" t="s">
        <v>25</v>
      </c>
      <c r="E15" s="84"/>
    </row>
    <row r="16" spans="1:6" ht="12.75">
      <c r="A16" s="28" t="s">
        <v>352</v>
      </c>
      <c r="B16" s="28">
        <v>38136</v>
      </c>
      <c r="C16" s="28">
        <v>36046</v>
      </c>
      <c r="D16" s="28" t="s">
        <v>26</v>
      </c>
      <c r="E16" s="28">
        <v>250</v>
      </c>
      <c r="F16" s="28">
        <v>2189</v>
      </c>
    </row>
    <row r="17" spans="1:6" ht="12.75">
      <c r="A17" s="28" t="s">
        <v>353</v>
      </c>
      <c r="B17" s="28">
        <v>8813</v>
      </c>
      <c r="C17" s="28">
        <v>8469</v>
      </c>
      <c r="D17" s="28" t="s">
        <v>354</v>
      </c>
      <c r="E17" s="28">
        <v>21212</v>
      </c>
      <c r="F17" s="28">
        <v>20038</v>
      </c>
    </row>
    <row r="18" spans="1:6" ht="12.75">
      <c r="A18" s="28" t="s">
        <v>355</v>
      </c>
      <c r="B18" s="28">
        <v>30350</v>
      </c>
      <c r="C18" s="28">
        <v>35998</v>
      </c>
      <c r="D18" s="28" t="s">
        <v>356</v>
      </c>
      <c r="E18" s="28"/>
      <c r="F18" s="28"/>
    </row>
    <row r="19" spans="1:6" ht="12.75">
      <c r="A19" s="28" t="s">
        <v>357</v>
      </c>
      <c r="B19" s="28"/>
      <c r="C19" s="28"/>
      <c r="D19" s="28" t="s">
        <v>358</v>
      </c>
      <c r="E19" s="28"/>
      <c r="F19" s="28"/>
    </row>
    <row r="20" spans="1:6" ht="12.75">
      <c r="A20" s="28" t="s">
        <v>359</v>
      </c>
      <c r="B20" s="28">
        <v>5440</v>
      </c>
      <c r="C20" s="28">
        <v>5728</v>
      </c>
      <c r="D20" s="28"/>
      <c r="E20" s="28"/>
      <c r="F20" s="28"/>
    </row>
    <row r="21" spans="1:6" ht="12.75">
      <c r="A21" s="28" t="s">
        <v>360</v>
      </c>
      <c r="B21" s="28">
        <v>2397</v>
      </c>
      <c r="C21" s="28">
        <v>2397</v>
      </c>
      <c r="D21" s="28"/>
      <c r="E21" s="28"/>
      <c r="F21" s="28"/>
    </row>
    <row r="22" spans="1:6" ht="12.75">
      <c r="A22" s="28" t="s">
        <v>381</v>
      </c>
      <c r="B22" s="28"/>
      <c r="C22" s="28">
        <v>1856</v>
      </c>
      <c r="D22" s="28"/>
      <c r="E22" s="28"/>
      <c r="F22" s="28"/>
    </row>
    <row r="23" spans="1:6" ht="12.75">
      <c r="A23" s="29" t="s">
        <v>361</v>
      </c>
      <c r="B23" s="29">
        <f>SUM(B16:B21)</f>
        <v>85136</v>
      </c>
      <c r="C23" s="29">
        <f>SUM(C16:C22)</f>
        <v>90494</v>
      </c>
      <c r="D23" s="29" t="s">
        <v>362</v>
      </c>
      <c r="E23" s="29">
        <f>SUM(E16:E21)</f>
        <v>21462</v>
      </c>
      <c r="F23" s="29">
        <f>SUM(F16:F21)</f>
        <v>22227</v>
      </c>
    </row>
    <row r="24" spans="1:6" ht="12.75">
      <c r="A24" s="29" t="s">
        <v>363</v>
      </c>
      <c r="B24" s="29"/>
      <c r="C24" s="29"/>
      <c r="D24" s="29" t="s">
        <v>364</v>
      </c>
      <c r="E24" s="29"/>
      <c r="F24" s="29"/>
    </row>
  </sheetData>
  <sheetProtection/>
  <mergeCells count="4">
    <mergeCell ref="A15:B15"/>
    <mergeCell ref="D15:E15"/>
    <mergeCell ref="A7:C7"/>
    <mergeCell ref="D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Ohid01</cp:lastModifiedBy>
  <cp:lastPrinted>2016-05-02T11:06:58Z</cp:lastPrinted>
  <dcterms:created xsi:type="dcterms:W3CDTF">2014-02-10T13:59:11Z</dcterms:created>
  <dcterms:modified xsi:type="dcterms:W3CDTF">2016-05-02T11:08:11Z</dcterms:modified>
  <cp:category/>
  <cp:version/>
  <cp:contentType/>
  <cp:contentStatus/>
</cp:coreProperties>
</file>