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5.m.Felhalmoz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cv">[2]Gyermekjóléti!$C$27:$C$86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[2]Családsegítés!$C$27:$C$86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[2]Gyermekjóléti!$C$27:$C$86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[2]körjegyzőség!$C$9:$C$28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 localSheetId="0">[1]kd!$Q$2:$Q$3152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 localSheetId="0">[1]kd!$Q$2:$Q$3152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[1]kd!$F$2:$I$3368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 localSheetId="0">[1]kd!$F$2:$F$3176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z">#REF!</definedName>
    <definedName name="úé">[1]kd!$F$2:$I$3368</definedName>
    <definedName name="úű">[1]kd!$F$2:$F$3176</definedName>
    <definedName name="ŰŰ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F10" i="1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C42"/>
  <c r="D42"/>
  <c r="E42"/>
  <c r="F42" s="1"/>
  <c r="G42"/>
  <c r="F44"/>
  <c r="F45"/>
  <c r="F46"/>
  <c r="F47"/>
  <c r="I47"/>
  <c r="C48"/>
  <c r="D48"/>
  <c r="E48"/>
  <c r="F48" s="1"/>
  <c r="I48"/>
  <c r="C51"/>
  <c r="D51"/>
  <c r="E51"/>
  <c r="F51"/>
  <c r="G51"/>
  <c r="H51"/>
  <c r="I51"/>
  <c r="J51"/>
  <c r="K51"/>
  <c r="D60"/>
  <c r="E60"/>
  <c r="F60"/>
  <c r="F61"/>
  <c r="F62"/>
  <c r="F63"/>
  <c r="D65"/>
  <c r="E65"/>
  <c r="F65"/>
  <c r="F66"/>
  <c r="F67"/>
  <c r="F68"/>
  <c r="F69"/>
  <c r="F70"/>
  <c r="F71"/>
  <c r="F72"/>
  <c r="F74"/>
  <c r="C76"/>
  <c r="D76"/>
  <c r="E76"/>
  <c r="F76" s="1"/>
  <c r="F83"/>
  <c r="F86"/>
  <c r="F87"/>
  <c r="F88"/>
  <c r="F89"/>
  <c r="F91"/>
  <c r="F92"/>
  <c r="F94"/>
  <c r="C96"/>
  <c r="D96"/>
  <c r="E96"/>
  <c r="F96"/>
</calcChain>
</file>

<file path=xl/sharedStrings.xml><?xml version="1.0" encoding="utf-8"?>
<sst xmlns="http://schemas.openxmlformats.org/spreadsheetml/2006/main" count="117" uniqueCount="102">
  <si>
    <t>Beruházások:</t>
  </si>
  <si>
    <t>Beruházási célú le nem vonható Áfa</t>
  </si>
  <si>
    <t>Kártyaolvasó</t>
  </si>
  <si>
    <t>Kisértékű gép, berendezés besz.</t>
  </si>
  <si>
    <t>Ventilátor</t>
  </si>
  <si>
    <t>Kábelek</t>
  </si>
  <si>
    <t>Tápegység</t>
  </si>
  <si>
    <t>Kisértékű informatikai eszköz besz.</t>
  </si>
  <si>
    <t xml:space="preserve"> Szellemi termékek beszerzése</t>
  </si>
  <si>
    <t>Beruházások</t>
  </si>
  <si>
    <t>Teljesítés %-a</t>
  </si>
  <si>
    <t>Teljesítés 2015.dec.31.</t>
  </si>
  <si>
    <t>Módosított előirányzat</t>
  </si>
  <si>
    <t>Eredeti előirányzat</t>
  </si>
  <si>
    <t>Ösküi Közös Önkormányzati Hivatal</t>
  </si>
  <si>
    <t>Kisautó</t>
  </si>
  <si>
    <t>Játékok</t>
  </si>
  <si>
    <t>Biciklik</t>
  </si>
  <si>
    <t>Porszívó</t>
  </si>
  <si>
    <t>Hűtő</t>
  </si>
  <si>
    <t>Felültöltős mosógép</t>
  </si>
  <si>
    <t>Teherautó</t>
  </si>
  <si>
    <t xml:space="preserve">Kisértékű gép, berendezés </t>
  </si>
  <si>
    <t>Vonat</t>
  </si>
  <si>
    <t>Mászóvár</t>
  </si>
  <si>
    <t>Hinta</t>
  </si>
  <si>
    <t>Egyéb gép, berendezés</t>
  </si>
  <si>
    <t>Öskü Község Önkormányzat Napsugár Óvoda</t>
  </si>
  <si>
    <t>Felhalmozási kiadás mindösszesen:</t>
  </si>
  <si>
    <t>Fejlesztési tartalék</t>
  </si>
  <si>
    <t>Felújítások összesen:</t>
  </si>
  <si>
    <t>Felújítási célú Áfa</t>
  </si>
  <si>
    <t>Szivattyú felújítás</t>
  </si>
  <si>
    <t>Utak, járdák felújítása</t>
  </si>
  <si>
    <t>Temető felújítás</t>
  </si>
  <si>
    <t>-</t>
  </si>
  <si>
    <t>Beruházás összesen:</t>
  </si>
  <si>
    <t>Beruházási célú Áfa</t>
  </si>
  <si>
    <t>Babamérleg</t>
  </si>
  <si>
    <t>Gödrös pályavonalazó</t>
  </si>
  <si>
    <t>Kerékpár és tartozékai</t>
  </si>
  <si>
    <t>Világító díszek</t>
  </si>
  <si>
    <t>Összecsukható asztalok</t>
  </si>
  <si>
    <t>IKSZT eszközbeszerzés</t>
  </si>
  <si>
    <t>Kerékpártároló berendezés</t>
  </si>
  <si>
    <t>Berendezés/ Tanácsterem</t>
  </si>
  <si>
    <t>Gép beszerzés/ Zöld terület</t>
  </si>
  <si>
    <t>Irodaszékek</t>
  </si>
  <si>
    <t>Kandalló</t>
  </si>
  <si>
    <t>Kisértékű eszközbeszerzés/ Konyha</t>
  </si>
  <si>
    <t>Használt autó</t>
  </si>
  <si>
    <t>Bozótírtó</t>
  </si>
  <si>
    <t>Motorfűrész</t>
  </si>
  <si>
    <t>Kresz táblák</t>
  </si>
  <si>
    <t>IKSZT előtető</t>
  </si>
  <si>
    <t>Oldalkidobós fűnyíró</t>
  </si>
  <si>
    <t>Tetemhűtő berendezés</t>
  </si>
  <si>
    <t>Napelem</t>
  </si>
  <si>
    <t>Informatikai eszközeök</t>
  </si>
  <si>
    <t>Tv tartozékok</t>
  </si>
  <si>
    <t>Pendrive</t>
  </si>
  <si>
    <t>Samsung Tv</t>
  </si>
  <si>
    <t>Micro SD kártya</t>
  </si>
  <si>
    <t>Telefon</t>
  </si>
  <si>
    <t>Lenovo A536 telefon</t>
  </si>
  <si>
    <t>Lenovo Yoga laptop</t>
  </si>
  <si>
    <t>Számítógép/ ASP</t>
  </si>
  <si>
    <t>Ingatlan vásárlás</t>
  </si>
  <si>
    <t>Szoftverek</t>
  </si>
  <si>
    <t>eszk.átadás</t>
  </si>
  <si>
    <t>%-a</t>
  </si>
  <si>
    <t>előirányzat</t>
  </si>
  <si>
    <t>törlesztés</t>
  </si>
  <si>
    <t>Felújítások</t>
  </si>
  <si>
    <t xml:space="preserve"> célú pénz-</t>
  </si>
  <si>
    <t>teljesítés</t>
  </si>
  <si>
    <t>módosított</t>
  </si>
  <si>
    <t xml:space="preserve">eredeti </t>
  </si>
  <si>
    <t>szám</t>
  </si>
  <si>
    <t>Hitel-</t>
  </si>
  <si>
    <t>Tartalék</t>
  </si>
  <si>
    <t>Fejlesztési</t>
  </si>
  <si>
    <t xml:space="preserve">évi </t>
  </si>
  <si>
    <t>Feladat megnevezése</t>
  </si>
  <si>
    <t>Sor-</t>
  </si>
  <si>
    <t>2016. évi teljesítésből</t>
  </si>
  <si>
    <t>2016.</t>
  </si>
  <si>
    <t xml:space="preserve">2016. 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</si>
  <si>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</si>
  <si>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</si>
  <si>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</si>
  <si>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</si>
  <si>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</si>
  <si>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</si>
  <si>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</si>
  <si>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</si>
  <si>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</si>
  <si>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</si>
  <si>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adatok forintban</t>
  </si>
  <si>
    <t>FELADATONKÉNTI TELJESÍTÉSE</t>
  </si>
  <si>
    <t>ÖSKÜ KÖZSÉG ÖNKORMÁNYZATA 2016. ÉVI FELHALMOZÁSI CÉLÚ KIADÁSI ELŐIRÁNYZATAINAK</t>
  </si>
  <si>
    <t>15. melléklet a 6/2017.(V.31.)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</si>
</sst>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9" fontId="5" fillId="0" borderId="0" applyFont="0" applyFill="0" applyBorder="0" applyAlignment="0" applyProtection="0"/>
    <xf numFmtId="0" fontId="2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7" fillId="5" borderId="0" applyNumberFormat="0" applyBorder="0" applyAlignment="0" applyProtection="0"/>
    <xf numFmtId="0" fontId="17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7" borderId="0" applyNumberFormat="0" applyBorder="0" applyAlignment="0" applyProtection="0"/>
    <xf numFmtId="0" fontId="20" fillId="8" borderId="0" applyNumberFormat="0" applyBorder="0" applyAlignment="0" applyProtection="0"/>
    <xf numFmtId="0" fontId="21" fillId="28" borderId="30" applyNumberFormat="0" applyAlignment="0" applyProtection="0"/>
    <xf numFmtId="0" fontId="22" fillId="29" borderId="31" applyNumberFormat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25" fillId="0" borderId="32" applyNumberFormat="0" applyFill="0" applyAlignment="0" applyProtection="0"/>
    <xf numFmtId="0" fontId="26" fillId="0" borderId="33" applyNumberFormat="0" applyFill="0" applyAlignment="0" applyProtection="0"/>
    <xf numFmtId="0" fontId="27" fillId="0" borderId="34" applyNumberFormat="0" applyFill="0" applyAlignment="0" applyProtection="0"/>
    <xf numFmtId="0" fontId="27" fillId="0" borderId="0" applyNumberFormat="0" applyFill="0" applyBorder="0" applyAlignment="0" applyProtection="0"/>
    <xf numFmtId="0" fontId="28" fillId="12" borderId="30" applyNumberFormat="0" applyAlignment="0" applyProtection="0"/>
    <xf numFmtId="0" fontId="29" fillId="0" borderId="35" applyNumberFormat="0" applyFill="0" applyAlignment="0" applyProtection="0"/>
    <xf numFmtId="0" fontId="30" fillId="30" borderId="0" applyNumberFormat="0" applyBorder="0" applyAlignment="0" applyProtection="0"/>
    <xf numFmtId="0" fontId="31" fillId="0" borderId="0"/>
    <xf numFmtId="0" fontId="32" fillId="0" borderId="0"/>
    <xf numFmtId="0" fontId="32" fillId="0" borderId="0"/>
    <xf numFmtId="0" fontId="1" fillId="0" borderId="0"/>
    <xf numFmtId="0" fontId="5" fillId="0" borderId="0"/>
    <xf numFmtId="0" fontId="18" fillId="31" borderId="36" applyNumberFormat="0" applyFont="0" applyAlignment="0" applyProtection="0"/>
    <xf numFmtId="0" fontId="33" fillId="28" borderId="37" applyNumberFormat="0" applyAlignment="0" applyProtection="0"/>
    <xf numFmtId="164" fontId="5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9" fontId="3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38" applyNumberFormat="0" applyFill="0" applyAlignment="0" applyProtection="0"/>
    <xf numFmtId="0" fontId="36" fillId="0" borderId="0" applyNumberFormat="0" applyFill="0" applyBorder="0" applyAlignment="0" applyProtection="0"/>
  </cellStyleXfs>
  <cellXfs count="100">
    <xf numFmtId="0" fontId="0" fillId="0" borderId="0" xfId="0"/>
    <xf numFmtId="3" fontId="3" fillId="0" borderId="0" xfId="2" applyNumberFormat="1" applyFont="1"/>
    <xf numFmtId="1" fontId="3" fillId="0" borderId="0" xfId="2" applyNumberFormat="1" applyFont="1"/>
    <xf numFmtId="3" fontId="4" fillId="0" borderId="0" xfId="2" applyNumberFormat="1" applyFont="1"/>
    <xf numFmtId="1" fontId="6" fillId="2" borderId="0" xfId="1" applyNumberFormat="1" applyFont="1" applyFill="1" applyBorder="1"/>
    <xf numFmtId="3" fontId="4" fillId="2" borderId="0" xfId="2" applyNumberFormat="1" applyFont="1" applyFill="1"/>
    <xf numFmtId="1" fontId="7" fillId="0" borderId="0" xfId="1" applyNumberFormat="1" applyFont="1" applyBorder="1"/>
    <xf numFmtId="0" fontId="7" fillId="0" borderId="0" xfId="0" applyFont="1"/>
    <xf numFmtId="3" fontId="7" fillId="0" borderId="0" xfId="0" applyNumberFormat="1" applyFont="1" applyBorder="1"/>
    <xf numFmtId="0" fontId="7" fillId="0" borderId="0" xfId="0" applyFont="1" applyBorder="1" applyAlignment="1">
      <alignment horizontal="left" indent="6"/>
    </xf>
    <xf numFmtId="3" fontId="6" fillId="2" borderId="0" xfId="0" applyNumberFormat="1" applyFont="1" applyFill="1" applyBorder="1"/>
    <xf numFmtId="0" fontId="6" fillId="2" borderId="0" xfId="0" applyFont="1" applyFill="1" applyBorder="1"/>
    <xf numFmtId="0" fontId="8" fillId="0" borderId="0" xfId="0" applyFont="1" applyBorder="1"/>
    <xf numFmtId="1" fontId="7" fillId="0" borderId="0" xfId="0" applyNumberFormat="1" applyFont="1" applyBorder="1"/>
    <xf numFmtId="0" fontId="6" fillId="0" borderId="0" xfId="0" applyFont="1" applyBorder="1"/>
    <xf numFmtId="0" fontId="9" fillId="3" borderId="0" xfId="0" applyFont="1" applyFill="1" applyBorder="1" applyAlignment="1">
      <alignment horizontal="left"/>
    </xf>
    <xf numFmtId="1" fontId="10" fillId="3" borderId="0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/>
    <xf numFmtId="1" fontId="7" fillId="0" borderId="0" xfId="0" applyNumberFormat="1" applyFont="1"/>
    <xf numFmtId="3" fontId="7" fillId="0" borderId="0" xfId="0" applyNumberFormat="1" applyFont="1"/>
    <xf numFmtId="1" fontId="6" fillId="0" borderId="0" xfId="1" applyNumberFormat="1" applyFont="1" applyFill="1" applyBorder="1"/>
    <xf numFmtId="0" fontId="9" fillId="0" borderId="0" xfId="0" applyFont="1" applyBorder="1" applyAlignment="1">
      <alignment horizontal="left"/>
    </xf>
    <xf numFmtId="3" fontId="11" fillId="0" borderId="0" xfId="2" applyNumberFormat="1" applyFont="1"/>
    <xf numFmtId="1" fontId="11" fillId="0" borderId="0" xfId="2" applyNumberFormat="1" applyFont="1"/>
    <xf numFmtId="3" fontId="12" fillId="2" borderId="1" xfId="2" applyNumberFormat="1" applyFont="1" applyFill="1" applyBorder="1"/>
    <xf numFmtId="1" fontId="12" fillId="2" borderId="1" xfId="2" applyNumberFormat="1" applyFont="1" applyFill="1" applyBorder="1"/>
    <xf numFmtId="3" fontId="12" fillId="2" borderId="1" xfId="2" applyNumberFormat="1" applyFont="1" applyFill="1" applyBorder="1" applyAlignment="1"/>
    <xf numFmtId="3" fontId="12" fillId="2" borderId="2" xfId="2" applyNumberFormat="1" applyFont="1" applyFill="1" applyBorder="1"/>
    <xf numFmtId="3" fontId="11" fillId="0" borderId="3" xfId="2" applyNumberFormat="1" applyFont="1" applyFill="1" applyBorder="1"/>
    <xf numFmtId="3" fontId="11" fillId="0" borderId="1" xfId="2" applyNumberFormat="1" applyFont="1" applyFill="1" applyBorder="1"/>
    <xf numFmtId="1" fontId="11" fillId="0" borderId="1" xfId="2" applyNumberFormat="1" applyFont="1" applyFill="1" applyBorder="1" applyAlignment="1">
      <alignment horizontal="center"/>
    </xf>
    <xf numFmtId="3" fontId="11" fillId="0" borderId="1" xfId="2" applyNumberFormat="1" applyFont="1" applyBorder="1" applyAlignment="1"/>
    <xf numFmtId="3" fontId="11" fillId="0" borderId="4" xfId="2" applyNumberFormat="1" applyFont="1" applyBorder="1"/>
    <xf numFmtId="3" fontId="11" fillId="0" borderId="5" xfId="2" applyNumberFormat="1" applyFont="1" applyFill="1" applyBorder="1"/>
    <xf numFmtId="3" fontId="11" fillId="0" borderId="6" xfId="2" applyNumberFormat="1" applyFont="1" applyBorder="1"/>
    <xf numFmtId="3" fontId="13" fillId="2" borderId="5" xfId="2" applyNumberFormat="1" applyFont="1" applyFill="1" applyBorder="1"/>
    <xf numFmtId="3" fontId="13" fillId="2" borderId="3" xfId="2" applyNumberFormat="1" applyFont="1" applyFill="1" applyBorder="1"/>
    <xf numFmtId="3" fontId="13" fillId="2" borderId="1" xfId="2" applyNumberFormat="1" applyFont="1" applyFill="1" applyBorder="1"/>
    <xf numFmtId="1" fontId="13" fillId="2" borderId="1" xfId="2" applyNumberFormat="1" applyFont="1" applyFill="1" applyBorder="1"/>
    <xf numFmtId="3" fontId="13" fillId="2" borderId="1" xfId="2" applyNumberFormat="1" applyFont="1" applyFill="1" applyBorder="1" applyAlignment="1"/>
    <xf numFmtId="3" fontId="13" fillId="2" borderId="6" xfId="2" applyNumberFormat="1" applyFont="1" applyFill="1" applyBorder="1"/>
    <xf numFmtId="3" fontId="13" fillId="0" borderId="5" xfId="2" applyNumberFormat="1" applyFont="1" applyFill="1" applyBorder="1"/>
    <xf numFmtId="3" fontId="13" fillId="0" borderId="3" xfId="2" applyNumberFormat="1" applyFont="1" applyFill="1" applyBorder="1"/>
    <xf numFmtId="3" fontId="13" fillId="0" borderId="1" xfId="2" applyNumberFormat="1" applyFont="1" applyFill="1" applyBorder="1"/>
    <xf numFmtId="1" fontId="13" fillId="0" borderId="1" xfId="2" applyNumberFormat="1" applyFont="1" applyFill="1" applyBorder="1"/>
    <xf numFmtId="3" fontId="13" fillId="0" borderId="1" xfId="2" applyNumberFormat="1" applyFont="1" applyBorder="1" applyAlignment="1"/>
    <xf numFmtId="3" fontId="13" fillId="0" borderId="4" xfId="2" applyNumberFormat="1" applyFont="1" applyBorder="1"/>
    <xf numFmtId="1" fontId="11" fillId="0" borderId="1" xfId="2" applyNumberFormat="1" applyFont="1" applyFill="1" applyBorder="1"/>
    <xf numFmtId="3" fontId="11" fillId="0" borderId="2" xfId="2" applyNumberFormat="1" applyFont="1" applyBorder="1"/>
    <xf numFmtId="3" fontId="14" fillId="0" borderId="0" xfId="2" applyNumberFormat="1" applyFont="1"/>
    <xf numFmtId="3" fontId="14" fillId="0" borderId="5" xfId="2" applyNumberFormat="1" applyFont="1" applyFill="1" applyBorder="1"/>
    <xf numFmtId="3" fontId="14" fillId="0" borderId="3" xfId="2" applyNumberFormat="1" applyFont="1" applyFill="1" applyBorder="1"/>
    <xf numFmtId="3" fontId="11" fillId="0" borderId="7" xfId="2" applyNumberFormat="1" applyFont="1" applyBorder="1" applyAlignment="1"/>
    <xf numFmtId="3" fontId="11" fillId="0" borderId="7" xfId="2" applyNumberFormat="1" applyFont="1" applyBorder="1"/>
    <xf numFmtId="1" fontId="15" fillId="2" borderId="1" xfId="2" applyNumberFormat="1" applyFont="1" applyFill="1" applyBorder="1"/>
    <xf numFmtId="3" fontId="13" fillId="2" borderId="7" xfId="2" applyNumberFormat="1" applyFont="1" applyFill="1" applyBorder="1"/>
    <xf numFmtId="3" fontId="15" fillId="2" borderId="6" xfId="2" applyNumberFormat="1" applyFont="1" applyFill="1" applyBorder="1"/>
    <xf numFmtId="3" fontId="13" fillId="0" borderId="7" xfId="2" applyNumberFormat="1" applyFont="1" applyBorder="1"/>
    <xf numFmtId="3" fontId="11" fillId="0" borderId="8" xfId="2" applyNumberFormat="1" applyFont="1" applyFill="1" applyBorder="1"/>
    <xf numFmtId="3" fontId="11" fillId="0" borderId="9" xfId="2" applyNumberFormat="1" applyFont="1" applyFill="1" applyBorder="1"/>
    <xf numFmtId="3" fontId="11" fillId="0" borderId="7" xfId="2" applyNumberFormat="1" applyFont="1" applyFill="1" applyBorder="1"/>
    <xf numFmtId="3" fontId="11" fillId="0" borderId="0" xfId="2" applyNumberFormat="1" applyFont="1" applyAlignment="1">
      <alignment horizontal="center"/>
    </xf>
    <xf numFmtId="3" fontId="11" fillId="0" borderId="10" xfId="2" applyNumberFormat="1" applyFont="1" applyBorder="1" applyAlignment="1">
      <alignment horizontal="center"/>
    </xf>
    <xf numFmtId="3" fontId="11" fillId="0" borderId="11" xfId="2" applyNumberFormat="1" applyFont="1" applyBorder="1" applyAlignment="1">
      <alignment horizontal="center"/>
    </xf>
    <xf numFmtId="3" fontId="11" fillId="0" borderId="11" xfId="2" applyNumberFormat="1" applyFont="1" applyFill="1" applyBorder="1" applyAlignment="1">
      <alignment horizontal="center"/>
    </xf>
    <xf numFmtId="3" fontId="11" fillId="0" borderId="12" xfId="2" applyNumberFormat="1" applyFont="1" applyFill="1" applyBorder="1" applyAlignment="1">
      <alignment horizontal="center"/>
    </xf>
    <xf numFmtId="1" fontId="11" fillId="0" borderId="12" xfId="2" applyNumberFormat="1" applyFont="1" applyBorder="1" applyAlignment="1">
      <alignment horizontal="center"/>
    </xf>
    <xf numFmtId="3" fontId="11" fillId="0" borderId="12" xfId="2" applyNumberFormat="1" applyFont="1" applyBorder="1" applyAlignment="1">
      <alignment horizontal="center"/>
    </xf>
    <xf numFmtId="3" fontId="11" fillId="0" borderId="13" xfId="2" applyNumberFormat="1" applyFont="1" applyBorder="1" applyAlignment="1">
      <alignment horizontal="center"/>
    </xf>
    <xf numFmtId="3" fontId="11" fillId="0" borderId="14" xfId="2" applyNumberFormat="1" applyFont="1" applyBorder="1" applyAlignment="1">
      <alignment horizontal="center"/>
    </xf>
    <xf numFmtId="3" fontId="11" fillId="0" borderId="15" xfId="2" applyNumberFormat="1" applyFont="1" applyBorder="1" applyAlignment="1">
      <alignment horizontal="center"/>
    </xf>
    <xf numFmtId="3" fontId="11" fillId="0" borderId="15" xfId="2" applyNumberFormat="1" applyFont="1" applyFill="1" applyBorder="1" applyAlignment="1">
      <alignment horizontal="center"/>
    </xf>
    <xf numFmtId="3" fontId="11" fillId="0" borderId="16" xfId="2" applyNumberFormat="1" applyFont="1" applyFill="1" applyBorder="1" applyAlignment="1">
      <alignment horizontal="center"/>
    </xf>
    <xf numFmtId="1" fontId="11" fillId="0" borderId="16" xfId="2" applyNumberFormat="1" applyFont="1" applyBorder="1" applyAlignment="1">
      <alignment horizontal="center" vertical="center" wrapText="1"/>
    </xf>
    <xf numFmtId="3" fontId="11" fillId="0" borderId="16" xfId="2" applyNumberFormat="1" applyFont="1" applyBorder="1" applyAlignment="1">
      <alignment horizontal="center" vertical="center" wrapText="1"/>
    </xf>
    <xf numFmtId="3" fontId="11" fillId="0" borderId="17" xfId="2" applyNumberFormat="1" applyFont="1" applyBorder="1" applyAlignment="1">
      <alignment horizontal="center"/>
    </xf>
    <xf numFmtId="3" fontId="11" fillId="0" borderId="18" xfId="2" applyNumberFormat="1" applyFont="1" applyBorder="1" applyAlignment="1">
      <alignment horizontal="center"/>
    </xf>
    <xf numFmtId="3" fontId="11" fillId="0" borderId="19" xfId="2" applyNumberFormat="1" applyFont="1" applyBorder="1" applyAlignment="1">
      <alignment horizontal="center"/>
    </xf>
    <xf numFmtId="3" fontId="11" fillId="0" borderId="19" xfId="2" applyNumberFormat="1" applyFont="1" applyFill="1" applyBorder="1" applyAlignment="1">
      <alignment horizontal="center"/>
    </xf>
    <xf numFmtId="3" fontId="11" fillId="0" borderId="20" xfId="2" applyNumberFormat="1" applyFont="1" applyFill="1" applyBorder="1" applyAlignment="1">
      <alignment horizontal="center"/>
    </xf>
    <xf numFmtId="1" fontId="11" fillId="0" borderId="24" xfId="2" applyNumberFormat="1" applyFont="1" applyFill="1" applyBorder="1" applyAlignment="1">
      <alignment horizontal="center" vertical="center" wrapText="1"/>
    </xf>
    <xf numFmtId="3" fontId="11" fillId="0" borderId="24" xfId="2" applyNumberFormat="1" applyFont="1" applyFill="1" applyBorder="1" applyAlignment="1">
      <alignment horizontal="center" vertical="center" wrapText="1"/>
    </xf>
    <xf numFmtId="3" fontId="11" fillId="0" borderId="25" xfId="2" applyNumberFormat="1" applyFont="1" applyFill="1" applyBorder="1" applyAlignment="1">
      <alignment horizontal="center"/>
    </xf>
    <xf numFmtId="3" fontId="11" fillId="0" borderId="26" xfId="2" applyNumberFormat="1" applyFont="1" applyBorder="1" applyAlignment="1">
      <alignment horizontal="center"/>
    </xf>
    <xf numFmtId="0" fontId="15" fillId="0" borderId="27" xfId="2" applyFont="1" applyBorder="1" applyAlignment="1">
      <alignment horizontal="center"/>
    </xf>
    <xf numFmtId="0" fontId="15" fillId="0" borderId="28" xfId="2" applyFont="1" applyBorder="1" applyAlignment="1">
      <alignment horizontal="center"/>
    </xf>
    <xf numFmtId="3" fontId="15" fillId="0" borderId="28" xfId="2" applyNumberFormat="1" applyFont="1" applyBorder="1" applyAlignment="1">
      <alignment horizontal="center"/>
    </xf>
    <xf numFmtId="1" fontId="15" fillId="0" borderId="28" xfId="2" applyNumberFormat="1" applyFont="1" applyBorder="1" applyAlignment="1">
      <alignment horizontal="center"/>
    </xf>
    <xf numFmtId="3" fontId="11" fillId="0" borderId="29" xfId="2" applyNumberFormat="1" applyFont="1" applyBorder="1"/>
    <xf numFmtId="3" fontId="3" fillId="0" borderId="0" xfId="2" applyNumberFormat="1" applyFont="1" applyAlignment="1"/>
    <xf numFmtId="0" fontId="6" fillId="0" borderId="0" xfId="0" applyFont="1" applyAlignment="1">
      <alignment horizontal="center"/>
    </xf>
    <xf numFmtId="3" fontId="15" fillId="0" borderId="0" xfId="2" applyNumberFormat="1" applyFont="1" applyAlignment="1">
      <alignment horizontal="center"/>
    </xf>
    <xf numFmtId="3" fontId="16" fillId="0" borderId="0" xfId="2" applyNumberFormat="1" applyFont="1" applyBorder="1" applyAlignment="1">
      <alignment horizontal="right"/>
    </xf>
    <xf numFmtId="0" fontId="14" fillId="0" borderId="0" xfId="2" applyFont="1" applyAlignment="1"/>
    <xf numFmtId="3" fontId="11" fillId="0" borderId="23" xfId="2" applyNumberFormat="1" applyFont="1" applyFill="1" applyBorder="1" applyAlignment="1">
      <alignment horizontal="center"/>
    </xf>
    <xf numFmtId="3" fontId="11" fillId="0" borderId="22" xfId="2" applyNumberFormat="1" applyFont="1" applyFill="1" applyBorder="1" applyAlignment="1">
      <alignment horizontal="center"/>
    </xf>
    <xf numFmtId="3" fontId="11" fillId="0" borderId="21" xfId="2" applyNumberFormat="1" applyFont="1" applyFill="1" applyBorder="1" applyAlignment="1">
      <alignment horizontal="center"/>
    </xf>
    <xf numFmtId="0" fontId="3" fillId="0" borderId="0" xfId="2" applyFont="1" applyAlignment="1">
      <alignment horizontal="left"/>
    </xf>
    <xf numFmtId="1" fontId="6" fillId="4" borderId="0" xfId="0" applyNumberFormat="1" applyFont="1" applyFill="1" applyAlignment="1">
      <alignment horizontal="center" vertical="center" wrapText="1"/>
    </xf>
  </cellXfs>
  <cellStyles count="62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46"/>
    <cellStyle name="Normál 2 2" xfId="47"/>
    <cellStyle name="Normál 2_Esztertáblák" xfId="48"/>
    <cellStyle name="Normál 3" xfId="49"/>
    <cellStyle name="Normál 4" xfId="50"/>
    <cellStyle name="Normál_Felhalmozási tábla Zsuzsának" xfId="2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" xfId="1" builtinId="5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7"/>
  <sheetViews>
    <sheetView tabSelected="1" topLeftCell="A52" workbookViewId="0">
      <selection activeCell="O15" sqref="O15"/>
    </sheetView>
  </sheetViews>
  <sheetFormatPr defaultRowHeight="11.25"/>
  <cols>
    <col min="1" max="1" width="4.7109375" style="1" customWidth="1"/>
    <col min="2" max="2" width="34.28515625" style="1" customWidth="1"/>
    <col min="3" max="3" width="10.28515625" style="1" customWidth="1"/>
    <col min="4" max="4" width="12.28515625" style="1" customWidth="1"/>
    <col min="5" max="5" width="11.7109375" style="1" customWidth="1"/>
    <col min="6" max="6" width="8.28515625" style="2" customWidth="1"/>
    <col min="7" max="7" width="11.42578125" style="1" customWidth="1"/>
    <col min="8" max="8" width="9.5703125" style="1" bestFit="1" customWidth="1"/>
    <col min="9" max="9" width="11.85546875" style="1" customWidth="1"/>
    <col min="10" max="11" width="7.140625" style="1" customWidth="1"/>
    <col min="12" max="16384" width="9.140625" style="1"/>
  </cols>
  <sheetData>
    <row r="1" spans="1:15" ht="12.75" customHeight="1">
      <c r="A1" s="90"/>
      <c r="B1" s="98" t="s">
        <v>101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0"/>
    </row>
    <row r="2" spans="1:15" ht="12.75">
      <c r="A2" s="92" t="s">
        <v>100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5" ht="12.75">
      <c r="A3" s="92" t="s">
        <v>99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5" ht="13.5" thickBot="1">
      <c r="B4" s="93" t="s">
        <v>98</v>
      </c>
      <c r="C4" s="93"/>
      <c r="D4" s="93"/>
      <c r="E4" s="93"/>
      <c r="F4" s="93"/>
      <c r="G4" s="93"/>
      <c r="H4" s="93"/>
      <c r="I4" s="93"/>
      <c r="J4" s="94"/>
      <c r="K4" s="94"/>
    </row>
    <row r="5" spans="1:15" s="23" customFormat="1" ht="13.5" thickBot="1">
      <c r="A5" s="89"/>
      <c r="B5" s="87" t="s">
        <v>97</v>
      </c>
      <c r="C5" s="87" t="s">
        <v>96</v>
      </c>
      <c r="D5" s="87" t="s">
        <v>95</v>
      </c>
      <c r="E5" s="87" t="s">
        <v>94</v>
      </c>
      <c r="F5" s="88" t="s">
        <v>93</v>
      </c>
      <c r="G5" s="87" t="s">
        <v>92</v>
      </c>
      <c r="H5" s="87" t="s">
        <v>91</v>
      </c>
      <c r="I5" s="87" t="s">
        <v>90</v>
      </c>
      <c r="J5" s="86" t="s">
        <v>89</v>
      </c>
      <c r="K5" s="85" t="s">
        <v>88</v>
      </c>
    </row>
    <row r="6" spans="1:15" s="62" customFormat="1" ht="12.75" customHeight="1">
      <c r="A6" s="84"/>
      <c r="B6" s="83"/>
      <c r="C6" s="82" t="s">
        <v>87</v>
      </c>
      <c r="D6" s="82" t="s">
        <v>86</v>
      </c>
      <c r="E6" s="82" t="s">
        <v>86</v>
      </c>
      <c r="F6" s="81" t="s">
        <v>86</v>
      </c>
      <c r="G6" s="95" t="s">
        <v>85</v>
      </c>
      <c r="H6" s="96"/>
      <c r="I6" s="96"/>
      <c r="J6" s="96"/>
      <c r="K6" s="97"/>
    </row>
    <row r="7" spans="1:15" s="62" customFormat="1" ht="16.5" customHeight="1">
      <c r="A7" s="76" t="s">
        <v>84</v>
      </c>
      <c r="B7" s="73" t="s">
        <v>83</v>
      </c>
      <c r="C7" s="75" t="s">
        <v>82</v>
      </c>
      <c r="D7" s="75" t="s">
        <v>82</v>
      </c>
      <c r="E7" s="75" t="s">
        <v>82</v>
      </c>
      <c r="F7" s="74" t="s">
        <v>82</v>
      </c>
      <c r="G7" s="80"/>
      <c r="H7" s="80" t="s">
        <v>81</v>
      </c>
      <c r="I7" s="79"/>
      <c r="J7" s="78" t="s">
        <v>80</v>
      </c>
      <c r="K7" s="77" t="s">
        <v>79</v>
      </c>
    </row>
    <row r="8" spans="1:15" s="62" customFormat="1" ht="17.45" customHeight="1">
      <c r="A8" s="76" t="s">
        <v>78</v>
      </c>
      <c r="B8" s="73"/>
      <c r="C8" s="75" t="s">
        <v>77</v>
      </c>
      <c r="D8" s="75" t="s">
        <v>76</v>
      </c>
      <c r="E8" s="75" t="s">
        <v>75</v>
      </c>
      <c r="F8" s="74" t="s">
        <v>75</v>
      </c>
      <c r="G8" s="73" t="s">
        <v>9</v>
      </c>
      <c r="H8" s="73" t="s">
        <v>74</v>
      </c>
      <c r="I8" s="72" t="s">
        <v>73</v>
      </c>
      <c r="J8" s="71"/>
      <c r="K8" s="70" t="s">
        <v>72</v>
      </c>
    </row>
    <row r="9" spans="1:15" s="62" customFormat="1" ht="23.1" customHeight="1" thickBot="1">
      <c r="A9" s="69"/>
      <c r="B9" s="66"/>
      <c r="C9" s="68" t="s">
        <v>71</v>
      </c>
      <c r="D9" s="68" t="s">
        <v>71</v>
      </c>
      <c r="E9" s="68"/>
      <c r="F9" s="67" t="s">
        <v>70</v>
      </c>
      <c r="G9" s="66"/>
      <c r="H9" s="66" t="s">
        <v>69</v>
      </c>
      <c r="I9" s="65"/>
      <c r="J9" s="64"/>
      <c r="K9" s="63"/>
    </row>
    <row r="10" spans="1:15" s="23" customFormat="1" ht="12.75">
      <c r="A10" s="49">
        <v>1</v>
      </c>
      <c r="B10" s="54" t="s">
        <v>68</v>
      </c>
      <c r="C10" s="61">
        <v>0</v>
      </c>
      <c r="D10" s="61">
        <v>20000</v>
      </c>
      <c r="E10" s="30">
        <v>20000</v>
      </c>
      <c r="F10" s="48">
        <f t="shared" ref="F10:F42" si="0">(E10/D10)*100</f>
        <v>100</v>
      </c>
      <c r="G10" s="61">
        <v>20000</v>
      </c>
      <c r="H10" s="61"/>
      <c r="I10" s="61"/>
      <c r="J10" s="60"/>
      <c r="K10" s="59"/>
    </row>
    <row r="11" spans="1:15" s="23" customFormat="1" ht="12.75">
      <c r="A11" s="35">
        <v>2</v>
      </c>
      <c r="B11" s="54" t="s">
        <v>67</v>
      </c>
      <c r="C11" s="30">
        <v>700000</v>
      </c>
      <c r="D11" s="30">
        <v>4200000</v>
      </c>
      <c r="E11" s="30">
        <v>4200000</v>
      </c>
      <c r="F11" s="48">
        <f t="shared" si="0"/>
        <v>100</v>
      </c>
      <c r="G11" s="30">
        <v>4200000</v>
      </c>
      <c r="H11" s="30"/>
      <c r="I11" s="30"/>
      <c r="J11" s="29"/>
      <c r="K11" s="34"/>
    </row>
    <row r="12" spans="1:15" s="23" customFormat="1" ht="12.75">
      <c r="A12" s="35">
        <v>3</v>
      </c>
      <c r="B12" s="54" t="s">
        <v>66</v>
      </c>
      <c r="C12" s="30">
        <v>400000</v>
      </c>
      <c r="D12" s="30">
        <v>1470024</v>
      </c>
      <c r="E12" s="30">
        <v>1470024</v>
      </c>
      <c r="F12" s="48">
        <f t="shared" si="0"/>
        <v>100</v>
      </c>
      <c r="G12" s="30">
        <v>1470024</v>
      </c>
      <c r="H12" s="30"/>
      <c r="I12" s="30"/>
      <c r="J12" s="29"/>
      <c r="K12" s="34"/>
    </row>
    <row r="13" spans="1:15" s="23" customFormat="1" ht="12.75">
      <c r="A13" s="35">
        <v>4</v>
      </c>
      <c r="B13" s="54" t="s">
        <v>65</v>
      </c>
      <c r="C13" s="30">
        <v>50000</v>
      </c>
      <c r="D13" s="30">
        <v>170787</v>
      </c>
      <c r="E13" s="30">
        <v>170787</v>
      </c>
      <c r="F13" s="48">
        <f t="shared" si="0"/>
        <v>100</v>
      </c>
      <c r="G13" s="30">
        <v>170787</v>
      </c>
      <c r="H13" s="30"/>
      <c r="I13" s="30"/>
      <c r="J13" s="29"/>
      <c r="K13" s="34"/>
    </row>
    <row r="14" spans="1:15" s="23" customFormat="1" ht="12.75">
      <c r="A14" s="35">
        <v>5</v>
      </c>
      <c r="B14" s="54" t="s">
        <v>64</v>
      </c>
      <c r="C14" s="30">
        <v>0</v>
      </c>
      <c r="D14" s="30">
        <v>23621</v>
      </c>
      <c r="E14" s="30">
        <v>23621</v>
      </c>
      <c r="F14" s="48">
        <f t="shared" si="0"/>
        <v>100</v>
      </c>
      <c r="G14" s="30">
        <v>23621</v>
      </c>
      <c r="H14" s="30"/>
      <c r="I14" s="30"/>
      <c r="J14" s="29"/>
      <c r="K14" s="34"/>
    </row>
    <row r="15" spans="1:15" s="23" customFormat="1" ht="12.75">
      <c r="A15" s="35">
        <v>6</v>
      </c>
      <c r="B15" s="54" t="s">
        <v>63</v>
      </c>
      <c r="C15" s="30">
        <v>0</v>
      </c>
      <c r="D15" s="30">
        <v>81866</v>
      </c>
      <c r="E15" s="30">
        <v>81866</v>
      </c>
      <c r="F15" s="48">
        <f t="shared" si="0"/>
        <v>100</v>
      </c>
      <c r="G15" s="30">
        <v>81866</v>
      </c>
      <c r="H15" s="30"/>
      <c r="I15" s="30"/>
      <c r="J15" s="29"/>
      <c r="K15" s="34"/>
    </row>
    <row r="16" spans="1:15" s="23" customFormat="1" ht="12.75">
      <c r="A16" s="35">
        <v>7</v>
      </c>
      <c r="B16" s="54" t="s">
        <v>62</v>
      </c>
      <c r="C16" s="30">
        <v>0</v>
      </c>
      <c r="D16" s="30">
        <v>4330</v>
      </c>
      <c r="E16" s="30">
        <v>4330</v>
      </c>
      <c r="F16" s="48">
        <f t="shared" si="0"/>
        <v>100</v>
      </c>
      <c r="G16" s="30">
        <v>4330</v>
      </c>
      <c r="H16" s="30"/>
      <c r="I16" s="30"/>
      <c r="J16" s="29"/>
      <c r="K16" s="34"/>
    </row>
    <row r="17" spans="1:11" s="23" customFormat="1" ht="12.75">
      <c r="A17" s="35">
        <v>8</v>
      </c>
      <c r="B17" s="54" t="s">
        <v>61</v>
      </c>
      <c r="C17" s="30">
        <v>0</v>
      </c>
      <c r="D17" s="30">
        <v>118732</v>
      </c>
      <c r="E17" s="30">
        <v>118732</v>
      </c>
      <c r="F17" s="48">
        <f t="shared" si="0"/>
        <v>100</v>
      </c>
      <c r="G17" s="30">
        <v>118732</v>
      </c>
      <c r="H17" s="30"/>
      <c r="I17" s="30"/>
      <c r="J17" s="29"/>
      <c r="K17" s="34"/>
    </row>
    <row r="18" spans="1:11" s="23" customFormat="1" ht="12.75">
      <c r="A18" s="35">
        <v>9</v>
      </c>
      <c r="B18" s="54" t="s">
        <v>60</v>
      </c>
      <c r="C18" s="30">
        <v>0</v>
      </c>
      <c r="D18" s="30">
        <v>44475</v>
      </c>
      <c r="E18" s="30">
        <v>44475</v>
      </c>
      <c r="F18" s="48">
        <f t="shared" si="0"/>
        <v>100</v>
      </c>
      <c r="G18" s="30">
        <v>44475</v>
      </c>
      <c r="H18" s="30"/>
      <c r="I18" s="30"/>
      <c r="J18" s="29"/>
      <c r="K18" s="34"/>
    </row>
    <row r="19" spans="1:11" s="23" customFormat="1" ht="12.75">
      <c r="A19" s="35">
        <v>10</v>
      </c>
      <c r="B19" s="54" t="s">
        <v>59</v>
      </c>
      <c r="C19" s="30">
        <v>0</v>
      </c>
      <c r="D19" s="30">
        <v>23917</v>
      </c>
      <c r="E19" s="30">
        <v>23917</v>
      </c>
      <c r="F19" s="48">
        <f t="shared" si="0"/>
        <v>100</v>
      </c>
      <c r="G19" s="30">
        <v>23917</v>
      </c>
      <c r="H19" s="30"/>
      <c r="I19" s="30"/>
      <c r="J19" s="29"/>
      <c r="K19" s="34"/>
    </row>
    <row r="20" spans="1:11" s="23" customFormat="1" ht="12.75">
      <c r="A20" s="35">
        <v>11</v>
      </c>
      <c r="B20" s="54" t="s">
        <v>58</v>
      </c>
      <c r="C20" s="30">
        <v>0</v>
      </c>
      <c r="D20" s="30">
        <v>14174</v>
      </c>
      <c r="E20" s="30">
        <v>14174</v>
      </c>
      <c r="F20" s="48">
        <f t="shared" si="0"/>
        <v>100</v>
      </c>
      <c r="G20" s="30">
        <v>14174</v>
      </c>
      <c r="H20" s="30"/>
      <c r="I20" s="30"/>
      <c r="J20" s="29"/>
      <c r="K20" s="34"/>
    </row>
    <row r="21" spans="1:11" s="23" customFormat="1" ht="12.75">
      <c r="A21" s="35">
        <v>12</v>
      </c>
      <c r="B21" s="54" t="s">
        <v>57</v>
      </c>
      <c r="C21" s="30">
        <v>420000</v>
      </c>
      <c r="D21" s="30">
        <v>420000</v>
      </c>
      <c r="E21" s="30">
        <v>420000</v>
      </c>
      <c r="F21" s="48">
        <f t="shared" si="0"/>
        <v>100</v>
      </c>
      <c r="G21" s="30">
        <v>420000</v>
      </c>
      <c r="H21" s="30"/>
      <c r="I21" s="30"/>
      <c r="J21" s="29"/>
      <c r="K21" s="34"/>
    </row>
    <row r="22" spans="1:11" s="23" customFormat="1" ht="12.75">
      <c r="A22" s="35">
        <v>13</v>
      </c>
      <c r="B22" s="54" t="s">
        <v>56</v>
      </c>
      <c r="C22" s="30">
        <v>900000</v>
      </c>
      <c r="D22" s="30">
        <v>829900</v>
      </c>
      <c r="E22" s="30">
        <v>829900</v>
      </c>
      <c r="F22" s="48">
        <f t="shared" si="0"/>
        <v>100</v>
      </c>
      <c r="G22" s="30">
        <v>829900</v>
      </c>
      <c r="H22" s="30"/>
      <c r="I22" s="30"/>
      <c r="J22" s="29"/>
      <c r="K22" s="34"/>
    </row>
    <row r="23" spans="1:11" s="23" customFormat="1" ht="12.75">
      <c r="A23" s="35">
        <v>14</v>
      </c>
      <c r="B23" s="54" t="s">
        <v>55</v>
      </c>
      <c r="C23" s="30">
        <v>0</v>
      </c>
      <c r="D23" s="30">
        <v>299134</v>
      </c>
      <c r="E23" s="30">
        <v>299134</v>
      </c>
      <c r="F23" s="48">
        <f t="shared" si="0"/>
        <v>100</v>
      </c>
      <c r="G23" s="30">
        <v>299134</v>
      </c>
      <c r="H23" s="30"/>
      <c r="I23" s="30"/>
      <c r="J23" s="29"/>
      <c r="K23" s="34"/>
    </row>
    <row r="24" spans="1:11" s="23" customFormat="1" ht="12.75">
      <c r="A24" s="35">
        <v>15</v>
      </c>
      <c r="B24" s="54" t="s">
        <v>54</v>
      </c>
      <c r="C24" s="30">
        <v>0</v>
      </c>
      <c r="D24" s="30">
        <v>210000</v>
      </c>
      <c r="E24" s="30">
        <v>210000</v>
      </c>
      <c r="F24" s="48">
        <f t="shared" si="0"/>
        <v>100</v>
      </c>
      <c r="G24" s="30">
        <v>210000</v>
      </c>
      <c r="H24" s="30"/>
      <c r="I24" s="30"/>
      <c r="J24" s="29"/>
      <c r="K24" s="34"/>
    </row>
    <row r="25" spans="1:11" s="23" customFormat="1" ht="12.75">
      <c r="A25" s="35">
        <v>16</v>
      </c>
      <c r="B25" s="54" t="s">
        <v>53</v>
      </c>
      <c r="C25" s="30">
        <v>0</v>
      </c>
      <c r="D25" s="30">
        <v>376100</v>
      </c>
      <c r="E25" s="30">
        <v>376100</v>
      </c>
      <c r="F25" s="48">
        <f t="shared" si="0"/>
        <v>100</v>
      </c>
      <c r="G25" s="30">
        <v>376100</v>
      </c>
      <c r="H25" s="30"/>
      <c r="I25" s="30"/>
      <c r="J25" s="29"/>
      <c r="K25" s="34"/>
    </row>
    <row r="26" spans="1:11" s="23" customFormat="1" ht="12.75">
      <c r="A26" s="35">
        <v>17</v>
      </c>
      <c r="B26" s="54" t="s">
        <v>52</v>
      </c>
      <c r="C26" s="30">
        <v>0</v>
      </c>
      <c r="D26" s="30">
        <v>114094</v>
      </c>
      <c r="E26" s="30">
        <v>114094</v>
      </c>
      <c r="F26" s="48">
        <f t="shared" si="0"/>
        <v>100</v>
      </c>
      <c r="G26" s="30">
        <v>114094</v>
      </c>
      <c r="H26" s="30"/>
      <c r="I26" s="30"/>
      <c r="J26" s="29"/>
      <c r="K26" s="34"/>
    </row>
    <row r="27" spans="1:11" s="23" customFormat="1" ht="12.75">
      <c r="A27" s="35">
        <v>18</v>
      </c>
      <c r="B27" s="54" t="s">
        <v>51</v>
      </c>
      <c r="C27" s="30">
        <v>0</v>
      </c>
      <c r="D27" s="30">
        <v>187472</v>
      </c>
      <c r="E27" s="30">
        <v>187472</v>
      </c>
      <c r="F27" s="48">
        <f t="shared" si="0"/>
        <v>100</v>
      </c>
      <c r="G27" s="30">
        <v>187472</v>
      </c>
      <c r="H27" s="30"/>
      <c r="I27" s="30"/>
      <c r="J27" s="29"/>
      <c r="K27" s="34"/>
    </row>
    <row r="28" spans="1:11" s="23" customFormat="1" ht="12.75">
      <c r="A28" s="35">
        <v>19</v>
      </c>
      <c r="B28" s="54" t="s">
        <v>50</v>
      </c>
      <c r="C28" s="30">
        <v>0</v>
      </c>
      <c r="D28" s="30">
        <v>944000</v>
      </c>
      <c r="E28" s="30">
        <v>944000</v>
      </c>
      <c r="F28" s="48">
        <f t="shared" si="0"/>
        <v>100</v>
      </c>
      <c r="G28" s="30">
        <v>944000</v>
      </c>
      <c r="H28" s="30"/>
      <c r="I28" s="30"/>
      <c r="J28" s="29"/>
      <c r="K28" s="34"/>
    </row>
    <row r="29" spans="1:11" s="23" customFormat="1" ht="12.75">
      <c r="A29" s="35">
        <v>20</v>
      </c>
      <c r="B29" s="54" t="s">
        <v>49</v>
      </c>
      <c r="C29" s="30">
        <v>500000</v>
      </c>
      <c r="D29" s="30">
        <v>315089</v>
      </c>
      <c r="E29" s="30">
        <v>315089</v>
      </c>
      <c r="F29" s="48">
        <f t="shared" si="0"/>
        <v>100</v>
      </c>
      <c r="G29" s="30">
        <v>315089</v>
      </c>
      <c r="H29" s="30"/>
      <c r="I29" s="30"/>
      <c r="J29" s="29"/>
      <c r="K29" s="34"/>
    </row>
    <row r="30" spans="1:11" s="23" customFormat="1" ht="12.75">
      <c r="A30" s="35">
        <v>21</v>
      </c>
      <c r="B30" s="54" t="s">
        <v>48</v>
      </c>
      <c r="C30" s="30">
        <v>0</v>
      </c>
      <c r="D30" s="30">
        <v>55110</v>
      </c>
      <c r="E30" s="30">
        <v>55110</v>
      </c>
      <c r="F30" s="48">
        <f t="shared" si="0"/>
        <v>100</v>
      </c>
      <c r="G30" s="30">
        <v>55110</v>
      </c>
      <c r="H30" s="30"/>
      <c r="I30" s="30"/>
      <c r="J30" s="29"/>
      <c r="K30" s="34"/>
    </row>
    <row r="31" spans="1:11" s="23" customFormat="1" ht="13.5" thickBot="1">
      <c r="A31" s="35">
        <v>22</v>
      </c>
      <c r="B31" s="54" t="s">
        <v>47</v>
      </c>
      <c r="C31" s="30">
        <v>0</v>
      </c>
      <c r="D31" s="30">
        <v>106279</v>
      </c>
      <c r="E31" s="30">
        <v>106279</v>
      </c>
      <c r="F31" s="48">
        <f t="shared" si="0"/>
        <v>100</v>
      </c>
      <c r="G31" s="30">
        <v>106279</v>
      </c>
      <c r="H31" s="30"/>
      <c r="I31" s="30"/>
      <c r="J31" s="29"/>
      <c r="K31" s="34"/>
    </row>
    <row r="32" spans="1:11" s="23" customFormat="1" ht="13.5" thickBot="1">
      <c r="A32" s="49">
        <v>23</v>
      </c>
      <c r="B32" s="54" t="s">
        <v>46</v>
      </c>
      <c r="C32" s="30">
        <v>0</v>
      </c>
      <c r="D32" s="30">
        <v>91828</v>
      </c>
      <c r="E32" s="30">
        <v>91828</v>
      </c>
      <c r="F32" s="48">
        <f t="shared" si="0"/>
        <v>100</v>
      </c>
      <c r="G32" s="30">
        <v>91828</v>
      </c>
      <c r="H32" s="30"/>
      <c r="I32" s="30"/>
      <c r="J32" s="29"/>
      <c r="K32" s="34"/>
    </row>
    <row r="33" spans="1:11" s="23" customFormat="1" ht="13.5" thickBot="1">
      <c r="A33" s="49">
        <v>24</v>
      </c>
      <c r="B33" s="54" t="s">
        <v>45</v>
      </c>
      <c r="C33" s="30">
        <v>200000</v>
      </c>
      <c r="D33" s="30">
        <v>126802</v>
      </c>
      <c r="E33" s="30">
        <v>126802</v>
      </c>
      <c r="F33" s="48">
        <f t="shared" si="0"/>
        <v>100</v>
      </c>
      <c r="G33" s="30">
        <v>126802</v>
      </c>
      <c r="H33" s="30"/>
      <c r="I33" s="30"/>
      <c r="J33" s="29"/>
      <c r="K33" s="34"/>
    </row>
    <row r="34" spans="1:11" s="23" customFormat="1" ht="13.5" thickBot="1">
      <c r="A34" s="49">
        <v>25</v>
      </c>
      <c r="B34" s="54" t="s">
        <v>44</v>
      </c>
      <c r="C34" s="30">
        <v>0</v>
      </c>
      <c r="D34" s="30">
        <v>67874</v>
      </c>
      <c r="E34" s="30">
        <v>67874</v>
      </c>
      <c r="F34" s="48">
        <f t="shared" si="0"/>
        <v>100</v>
      </c>
      <c r="G34" s="30">
        <v>67874</v>
      </c>
      <c r="H34" s="30"/>
      <c r="I34" s="30"/>
      <c r="J34" s="29"/>
      <c r="K34" s="34"/>
    </row>
    <row r="35" spans="1:11" s="23" customFormat="1" ht="12.75">
      <c r="A35" s="49">
        <v>26</v>
      </c>
      <c r="B35" s="54" t="s">
        <v>43</v>
      </c>
      <c r="C35" s="30">
        <v>0</v>
      </c>
      <c r="D35" s="30">
        <v>59598</v>
      </c>
      <c r="E35" s="30">
        <v>59598</v>
      </c>
      <c r="F35" s="48">
        <f t="shared" si="0"/>
        <v>100</v>
      </c>
      <c r="G35" s="30">
        <v>59598</v>
      </c>
      <c r="H35" s="30"/>
      <c r="I35" s="30"/>
      <c r="J35" s="29"/>
      <c r="K35" s="34"/>
    </row>
    <row r="36" spans="1:11" s="23" customFormat="1" ht="12.75">
      <c r="A36" s="33">
        <v>27</v>
      </c>
      <c r="B36" s="54" t="s">
        <v>42</v>
      </c>
      <c r="C36" s="30">
        <v>0</v>
      </c>
      <c r="D36" s="30">
        <v>273969</v>
      </c>
      <c r="E36" s="30">
        <v>273969</v>
      </c>
      <c r="F36" s="48">
        <f t="shared" si="0"/>
        <v>100</v>
      </c>
      <c r="G36" s="30">
        <v>273969</v>
      </c>
      <c r="H36" s="30"/>
      <c r="I36" s="30"/>
      <c r="J36" s="29"/>
      <c r="K36" s="34"/>
    </row>
    <row r="37" spans="1:11" s="23" customFormat="1" ht="12.75">
      <c r="A37" s="33">
        <v>28</v>
      </c>
      <c r="B37" s="54" t="s">
        <v>41</v>
      </c>
      <c r="C37" s="30">
        <v>0</v>
      </c>
      <c r="D37" s="30">
        <v>270000</v>
      </c>
      <c r="E37" s="30">
        <v>270000</v>
      </c>
      <c r="F37" s="48">
        <f t="shared" si="0"/>
        <v>100</v>
      </c>
      <c r="G37" s="30">
        <v>270000</v>
      </c>
      <c r="H37" s="30"/>
      <c r="I37" s="30"/>
      <c r="J37" s="29"/>
      <c r="K37" s="34"/>
    </row>
    <row r="38" spans="1:11" s="23" customFormat="1" ht="12.75">
      <c r="A38" s="33">
        <v>29</v>
      </c>
      <c r="B38" s="54" t="s">
        <v>40</v>
      </c>
      <c r="C38" s="30">
        <v>0</v>
      </c>
      <c r="D38" s="30">
        <v>62992</v>
      </c>
      <c r="E38" s="30">
        <v>62992</v>
      </c>
      <c r="F38" s="48">
        <f t="shared" si="0"/>
        <v>100</v>
      </c>
      <c r="G38" s="30">
        <v>62992</v>
      </c>
      <c r="H38" s="30"/>
      <c r="I38" s="30"/>
      <c r="J38" s="29"/>
      <c r="K38" s="34"/>
    </row>
    <row r="39" spans="1:11" s="23" customFormat="1" ht="12.75">
      <c r="A39" s="33">
        <v>30</v>
      </c>
      <c r="B39" s="54" t="s">
        <v>39</v>
      </c>
      <c r="C39" s="30">
        <v>0</v>
      </c>
      <c r="D39" s="30">
        <v>65000</v>
      </c>
      <c r="E39" s="30">
        <v>65000</v>
      </c>
      <c r="F39" s="48">
        <f t="shared" si="0"/>
        <v>100</v>
      </c>
      <c r="G39" s="30">
        <v>65000</v>
      </c>
      <c r="H39" s="30"/>
      <c r="I39" s="30"/>
      <c r="J39" s="29"/>
      <c r="K39" s="34"/>
    </row>
    <row r="40" spans="1:11" s="23" customFormat="1" ht="12.75">
      <c r="A40" s="33">
        <v>31</v>
      </c>
      <c r="B40" s="54" t="s">
        <v>38</v>
      </c>
      <c r="C40" s="30">
        <v>0</v>
      </c>
      <c r="D40" s="30">
        <v>12461</v>
      </c>
      <c r="E40" s="30">
        <v>12461</v>
      </c>
      <c r="F40" s="48">
        <f t="shared" si="0"/>
        <v>100</v>
      </c>
      <c r="G40" s="30">
        <v>12461</v>
      </c>
      <c r="H40" s="30"/>
      <c r="I40" s="30"/>
      <c r="J40" s="29"/>
      <c r="K40" s="34"/>
    </row>
    <row r="41" spans="1:11" s="23" customFormat="1" ht="13.5">
      <c r="A41" s="47">
        <v>32</v>
      </c>
      <c r="B41" s="58" t="s">
        <v>37</v>
      </c>
      <c r="C41" s="44">
        <v>667000</v>
      </c>
      <c r="D41" s="44">
        <v>1716727</v>
      </c>
      <c r="E41" s="44">
        <v>1673182</v>
      </c>
      <c r="F41" s="45">
        <f t="shared" si="0"/>
        <v>97.4634872055953</v>
      </c>
      <c r="G41" s="44">
        <v>1673182</v>
      </c>
      <c r="H41" s="44"/>
      <c r="I41" s="44"/>
      <c r="J41" s="43"/>
      <c r="K41" s="42"/>
    </row>
    <row r="42" spans="1:11" s="50" customFormat="1" ht="13.5">
      <c r="A42" s="57">
        <v>33</v>
      </c>
      <c r="B42" s="56" t="s">
        <v>36</v>
      </c>
      <c r="C42" s="38">
        <f>SUM(C10:C41)</f>
        <v>3837000</v>
      </c>
      <c r="D42" s="38">
        <f>SUM(D10:D41)</f>
        <v>12776355</v>
      </c>
      <c r="E42" s="38">
        <f>SUM(E10:E41)</f>
        <v>12732810</v>
      </c>
      <c r="F42" s="55">
        <f t="shared" si="0"/>
        <v>99.659175093365832</v>
      </c>
      <c r="G42" s="38">
        <f>SUM(G10:G41)</f>
        <v>12732810</v>
      </c>
      <c r="H42" s="38"/>
      <c r="I42" s="38"/>
      <c r="J42" s="37"/>
      <c r="K42" s="36"/>
    </row>
    <row r="43" spans="1:11" s="23" customFormat="1" ht="12.75">
      <c r="A43" s="35">
        <v>34</v>
      </c>
      <c r="B43" s="54"/>
      <c r="C43" s="30">
        <v>0</v>
      </c>
      <c r="D43" s="30"/>
      <c r="E43" s="30"/>
      <c r="F43" s="31" t="s">
        <v>35</v>
      </c>
      <c r="G43" s="30"/>
      <c r="H43" s="30"/>
      <c r="I43" s="30"/>
      <c r="J43" s="29"/>
      <c r="K43" s="34"/>
    </row>
    <row r="44" spans="1:11" s="50" customFormat="1" ht="13.5" thickBot="1">
      <c r="A44" s="35">
        <v>35</v>
      </c>
      <c r="B44" s="53" t="s">
        <v>34</v>
      </c>
      <c r="C44" s="30">
        <v>600000</v>
      </c>
      <c r="D44" s="30">
        <v>1548079</v>
      </c>
      <c r="E44" s="30">
        <v>963469</v>
      </c>
      <c r="F44" s="48">
        <f>(E44/D44)*100</f>
        <v>62.236423334984849</v>
      </c>
      <c r="G44" s="30"/>
      <c r="H44" s="30"/>
      <c r="I44" s="30">
        <v>963469</v>
      </c>
      <c r="J44" s="52"/>
      <c r="K44" s="51"/>
    </row>
    <row r="45" spans="1:11" s="23" customFormat="1" ht="13.5" thickBot="1">
      <c r="A45" s="49">
        <v>36</v>
      </c>
      <c r="B45" s="32" t="s">
        <v>33</v>
      </c>
      <c r="C45" s="30">
        <v>1446000</v>
      </c>
      <c r="D45" s="30">
        <v>7967512</v>
      </c>
      <c r="E45" s="30">
        <v>7720151</v>
      </c>
      <c r="F45" s="48">
        <f>(E45/D45)*100</f>
        <v>96.895379636704661</v>
      </c>
      <c r="G45" s="30"/>
      <c r="H45" s="30"/>
      <c r="I45" s="30">
        <v>7720151</v>
      </c>
      <c r="J45" s="29"/>
      <c r="K45" s="34"/>
    </row>
    <row r="46" spans="1:11" s="23" customFormat="1" ht="12.75">
      <c r="A46" s="49">
        <v>37</v>
      </c>
      <c r="B46" s="32" t="s">
        <v>32</v>
      </c>
      <c r="C46" s="30">
        <v>0</v>
      </c>
      <c r="D46" s="30">
        <v>1069054</v>
      </c>
      <c r="E46" s="30">
        <v>1069054</v>
      </c>
      <c r="F46" s="48">
        <f>(E46/D46)*100</f>
        <v>100</v>
      </c>
      <c r="G46" s="30"/>
      <c r="H46" s="30"/>
      <c r="I46" s="30">
        <v>1069054</v>
      </c>
      <c r="J46" s="29"/>
      <c r="K46" s="34"/>
    </row>
    <row r="47" spans="1:11" s="23" customFormat="1" ht="13.5">
      <c r="A47" s="47">
        <v>38</v>
      </c>
      <c r="B47" s="46" t="s">
        <v>31</v>
      </c>
      <c r="C47" s="44">
        <v>525000</v>
      </c>
      <c r="D47" s="44">
        <v>2873810</v>
      </c>
      <c r="E47" s="44">
        <v>2612531</v>
      </c>
      <c r="F47" s="45">
        <f>(E47/D47)*100</f>
        <v>90.908271597635192</v>
      </c>
      <c r="G47" s="44"/>
      <c r="H47" s="44"/>
      <c r="I47" s="44">
        <f>E47</f>
        <v>2612531</v>
      </c>
      <c r="J47" s="43"/>
      <c r="K47" s="42"/>
    </row>
    <row r="48" spans="1:11" s="23" customFormat="1" ht="13.5">
      <c r="A48" s="41">
        <v>39</v>
      </c>
      <c r="B48" s="40" t="s">
        <v>30</v>
      </c>
      <c r="C48" s="38">
        <f>SUM(C44:C47)</f>
        <v>2571000</v>
      </c>
      <c r="D48" s="38">
        <f>SUM(D44:D47)</f>
        <v>13458455</v>
      </c>
      <c r="E48" s="38">
        <f>SUM(E44:E47)</f>
        <v>12365205</v>
      </c>
      <c r="F48" s="39">
        <f>(E48/D48)*100</f>
        <v>91.876853621013709</v>
      </c>
      <c r="G48" s="38"/>
      <c r="H48" s="38"/>
      <c r="I48" s="38">
        <f>SUM(I44:I47)</f>
        <v>12365205</v>
      </c>
      <c r="J48" s="37"/>
      <c r="K48" s="36"/>
    </row>
    <row r="49" spans="1:11" s="23" customFormat="1" ht="12.75">
      <c r="A49" s="35">
        <v>40</v>
      </c>
      <c r="B49" s="32" t="s">
        <v>29</v>
      </c>
      <c r="C49" s="30">
        <v>0</v>
      </c>
      <c r="D49" s="30"/>
      <c r="E49" s="30"/>
      <c r="F49" s="31"/>
      <c r="G49" s="30"/>
      <c r="H49" s="30"/>
      <c r="I49" s="30"/>
      <c r="J49" s="29">
        <v>0</v>
      </c>
      <c r="K49" s="34"/>
    </row>
    <row r="50" spans="1:11" s="23" customFormat="1" ht="13.5" thickBot="1">
      <c r="A50" s="33">
        <v>41</v>
      </c>
      <c r="B50" s="32"/>
      <c r="C50" s="30"/>
      <c r="D50" s="30"/>
      <c r="E50" s="30"/>
      <c r="F50" s="31"/>
      <c r="G50" s="30"/>
      <c r="H50" s="30"/>
      <c r="I50" s="30"/>
      <c r="J50" s="29"/>
      <c r="K50" s="29"/>
    </row>
    <row r="51" spans="1:11" s="23" customFormat="1" ht="14.25">
      <c r="A51" s="28">
        <v>42</v>
      </c>
      <c r="B51" s="27" t="s">
        <v>28</v>
      </c>
      <c r="C51" s="25">
        <f>C42+C48</f>
        <v>6408000</v>
      </c>
      <c r="D51" s="25">
        <f>D42+D48</f>
        <v>26234810</v>
      </c>
      <c r="E51" s="25">
        <f>E42+E48</f>
        <v>25098015</v>
      </c>
      <c r="F51" s="26">
        <f>(E51/D51)*100</f>
        <v>95.666844928551029</v>
      </c>
      <c r="G51" s="25">
        <f>SUM(G42:G49)</f>
        <v>12732810</v>
      </c>
      <c r="H51" s="25">
        <f>SUM(H42:H49)</f>
        <v>0</v>
      </c>
      <c r="I51" s="25">
        <f>I48</f>
        <v>12365205</v>
      </c>
      <c r="J51" s="25">
        <f>SUM(J42:J49)</f>
        <v>0</v>
      </c>
      <c r="K51" s="25">
        <f>SUM(K42:K49)</f>
        <v>0</v>
      </c>
    </row>
    <row r="52" spans="1:11" s="23" customFormat="1" ht="12.75">
      <c r="F52" s="24"/>
    </row>
    <row r="55" spans="1:11" ht="15">
      <c r="B55" s="99" t="s">
        <v>27</v>
      </c>
      <c r="C55" s="99"/>
      <c r="D55" s="99"/>
      <c r="E55" s="99"/>
      <c r="F55" s="99"/>
    </row>
    <row r="56" spans="1:11" ht="15">
      <c r="B56" s="7"/>
      <c r="C56" s="20"/>
      <c r="D56" s="20"/>
      <c r="E56" s="20"/>
      <c r="F56" s="19"/>
    </row>
    <row r="57" spans="1:11" ht="25.5">
      <c r="B57" s="18"/>
      <c r="C57" s="17" t="s">
        <v>13</v>
      </c>
      <c r="D57" s="17" t="s">
        <v>12</v>
      </c>
      <c r="E57" s="17" t="s">
        <v>11</v>
      </c>
      <c r="F57" s="16" t="s">
        <v>10</v>
      </c>
    </row>
    <row r="58" spans="1:11" ht="15">
      <c r="B58" s="15" t="s">
        <v>0</v>
      </c>
      <c r="C58" s="8"/>
      <c r="D58" s="8"/>
      <c r="E58" s="8"/>
      <c r="F58" s="13"/>
    </row>
    <row r="59" spans="1:11" ht="15">
      <c r="B59" s="22"/>
      <c r="C59" s="8"/>
      <c r="D59" s="8"/>
      <c r="E59" s="8"/>
      <c r="F59" s="13"/>
    </row>
    <row r="60" spans="1:11" ht="15">
      <c r="B60" s="11" t="s">
        <v>26</v>
      </c>
      <c r="C60" s="10">
        <v>200000</v>
      </c>
      <c r="D60" s="10">
        <f>SUM(D61:D63)</f>
        <v>1012260</v>
      </c>
      <c r="E60" s="10">
        <f>SUM(E61:E63)</f>
        <v>1012260</v>
      </c>
      <c r="F60" s="4">
        <f>E60/D60*100</f>
        <v>100</v>
      </c>
    </row>
    <row r="61" spans="1:11" ht="15">
      <c r="B61" s="9" t="s">
        <v>25</v>
      </c>
      <c r="C61" s="8"/>
      <c r="D61" s="8">
        <v>205000</v>
      </c>
      <c r="E61" s="8">
        <v>205000</v>
      </c>
      <c r="F61" s="21">
        <f>E61/D61*100</f>
        <v>100</v>
      </c>
    </row>
    <row r="62" spans="1:11" ht="15">
      <c r="B62" s="9" t="s">
        <v>24</v>
      </c>
      <c r="C62" s="8"/>
      <c r="D62" s="8">
        <v>558260</v>
      </c>
      <c r="E62" s="8">
        <v>558260</v>
      </c>
      <c r="F62" s="21">
        <f>E62/D62*100</f>
        <v>100</v>
      </c>
    </row>
    <row r="63" spans="1:11" ht="15">
      <c r="B63" s="9" t="s">
        <v>23</v>
      </c>
      <c r="C63" s="8"/>
      <c r="D63" s="8">
        <v>249000</v>
      </c>
      <c r="E63" s="8">
        <v>249000</v>
      </c>
      <c r="F63" s="21">
        <f>E63/D63*100</f>
        <v>100</v>
      </c>
    </row>
    <row r="64" spans="1:11" ht="15">
      <c r="B64" s="9"/>
      <c r="C64" s="8"/>
      <c r="D64" s="8"/>
      <c r="E64" s="8"/>
      <c r="F64" s="21"/>
    </row>
    <row r="65" spans="2:7" ht="15">
      <c r="B65" s="11" t="s">
        <v>22</v>
      </c>
      <c r="C65" s="10">
        <v>0</v>
      </c>
      <c r="D65" s="10">
        <f>SUM(D66:D72)</f>
        <v>548647</v>
      </c>
      <c r="E65" s="10">
        <f>SUM(E66:E72)</f>
        <v>548647</v>
      </c>
      <c r="F65" s="4">
        <f t="shared" ref="F65:F72" si="1">E65/D65*100</f>
        <v>100</v>
      </c>
    </row>
    <row r="66" spans="2:7" ht="15">
      <c r="B66" s="9" t="s">
        <v>21</v>
      </c>
      <c r="C66" s="8"/>
      <c r="D66" s="8">
        <v>90340</v>
      </c>
      <c r="E66" s="8">
        <v>90340</v>
      </c>
      <c r="F66" s="21">
        <f t="shared" si="1"/>
        <v>100</v>
      </c>
    </row>
    <row r="67" spans="2:7" ht="15">
      <c r="B67" s="9" t="s">
        <v>20</v>
      </c>
      <c r="C67" s="8"/>
      <c r="D67" s="8">
        <v>87402</v>
      </c>
      <c r="E67" s="8">
        <v>87402</v>
      </c>
      <c r="F67" s="21">
        <f t="shared" si="1"/>
        <v>100</v>
      </c>
    </row>
    <row r="68" spans="2:7" ht="15">
      <c r="B68" s="9" t="s">
        <v>19</v>
      </c>
      <c r="C68" s="8"/>
      <c r="D68" s="8">
        <v>85039</v>
      </c>
      <c r="E68" s="8">
        <v>85039</v>
      </c>
      <c r="F68" s="21">
        <f t="shared" si="1"/>
        <v>100</v>
      </c>
    </row>
    <row r="69" spans="2:7" ht="15">
      <c r="B69" s="9" t="s">
        <v>18</v>
      </c>
      <c r="C69" s="8"/>
      <c r="D69" s="8">
        <v>18898</v>
      </c>
      <c r="E69" s="8">
        <v>18898</v>
      </c>
      <c r="F69" s="21">
        <f t="shared" si="1"/>
        <v>100</v>
      </c>
    </row>
    <row r="70" spans="2:7" ht="15">
      <c r="B70" s="9" t="s">
        <v>17</v>
      </c>
      <c r="C70" s="8"/>
      <c r="D70" s="8">
        <v>119048</v>
      </c>
      <c r="E70" s="8">
        <v>119048</v>
      </c>
      <c r="F70" s="21">
        <f t="shared" si="1"/>
        <v>100</v>
      </c>
    </row>
    <row r="71" spans="2:7" ht="15">
      <c r="B71" s="9" t="s">
        <v>16</v>
      </c>
      <c r="C71" s="8"/>
      <c r="D71" s="8">
        <v>69180</v>
      </c>
      <c r="E71" s="8">
        <v>69180</v>
      </c>
      <c r="F71" s="21">
        <f t="shared" si="1"/>
        <v>100</v>
      </c>
    </row>
    <row r="72" spans="2:7" ht="15">
      <c r="B72" s="9" t="s">
        <v>15</v>
      </c>
      <c r="C72" s="8"/>
      <c r="D72" s="8">
        <v>78740</v>
      </c>
      <c r="E72" s="8">
        <v>78740</v>
      </c>
      <c r="F72" s="21">
        <f t="shared" si="1"/>
        <v>100</v>
      </c>
    </row>
    <row r="73" spans="2:7" ht="15">
      <c r="B73" s="14"/>
      <c r="C73" s="8"/>
      <c r="D73" s="8"/>
      <c r="E73" s="8"/>
      <c r="F73" s="21"/>
    </row>
    <row r="74" spans="2:7" ht="15">
      <c r="B74" s="11" t="s">
        <v>1</v>
      </c>
      <c r="C74" s="10">
        <v>54000</v>
      </c>
      <c r="D74" s="10">
        <v>420253</v>
      </c>
      <c r="E74" s="10">
        <v>420253</v>
      </c>
      <c r="F74" s="4">
        <f>E74/D74*100</f>
        <v>100</v>
      </c>
    </row>
    <row r="75" spans="2:7" ht="15">
      <c r="B75" s="14"/>
      <c r="C75" s="8"/>
      <c r="D75" s="8"/>
      <c r="E75" s="8"/>
      <c r="F75" s="21"/>
    </row>
    <row r="76" spans="2:7" ht="15">
      <c r="B76" s="11" t="s">
        <v>0</v>
      </c>
      <c r="C76" s="10">
        <f>C60+C65+C74</f>
        <v>254000</v>
      </c>
      <c r="D76" s="10">
        <f>D60+D65+D74</f>
        <v>1981160</v>
      </c>
      <c r="E76" s="10">
        <f>E60+E65+E74</f>
        <v>1981160</v>
      </c>
      <c r="F76" s="4">
        <f>E76/D76*100</f>
        <v>100</v>
      </c>
    </row>
    <row r="77" spans="2:7" ht="15">
      <c r="B77" s="14"/>
      <c r="C77" s="8"/>
      <c r="D77" s="8"/>
      <c r="E77" s="8"/>
      <c r="F77" s="21"/>
    </row>
    <row r="78" spans="2:7" ht="15">
      <c r="B78" s="91" t="s">
        <v>14</v>
      </c>
      <c r="C78" s="91"/>
      <c r="D78" s="91"/>
      <c r="E78" s="91"/>
      <c r="F78" s="91"/>
      <c r="G78" s="91"/>
    </row>
    <row r="79" spans="2:7" ht="15">
      <c r="B79" s="7"/>
      <c r="C79" s="20"/>
      <c r="D79" s="20"/>
      <c r="E79" s="20"/>
      <c r="F79" s="19"/>
      <c r="G79" s="7"/>
    </row>
    <row r="80" spans="2:7" ht="25.5">
      <c r="B80" s="18"/>
      <c r="C80" s="17" t="s">
        <v>13</v>
      </c>
      <c r="D80" s="17" t="s">
        <v>12</v>
      </c>
      <c r="E80" s="17" t="s">
        <v>11</v>
      </c>
      <c r="F80" s="16" t="s">
        <v>10</v>
      </c>
      <c r="G80" s="7"/>
    </row>
    <row r="81" spans="2:7" ht="15">
      <c r="B81" s="15" t="s">
        <v>9</v>
      </c>
      <c r="C81" s="8"/>
      <c r="D81" s="8"/>
      <c r="E81" s="8"/>
      <c r="F81" s="13"/>
      <c r="G81" s="7"/>
    </row>
    <row r="82" spans="2:7" ht="15">
      <c r="B82" s="14"/>
      <c r="C82" s="8"/>
      <c r="D82" s="8"/>
      <c r="E82" s="8"/>
      <c r="F82" s="13"/>
      <c r="G82" s="7"/>
    </row>
    <row r="83" spans="2:7" ht="15">
      <c r="B83" s="11" t="s">
        <v>8</v>
      </c>
      <c r="C83" s="10">
        <v>50000</v>
      </c>
      <c r="D83" s="10">
        <v>50000</v>
      </c>
      <c r="E83" s="10">
        <v>0</v>
      </c>
      <c r="F83" s="4">
        <f>E83/D83*100</f>
        <v>0</v>
      </c>
      <c r="G83" s="7"/>
    </row>
    <row r="84" spans="2:7" ht="15">
      <c r="B84" s="12"/>
      <c r="C84" s="8"/>
      <c r="D84" s="8"/>
      <c r="E84" s="8"/>
      <c r="F84" s="6"/>
      <c r="G84" s="7"/>
    </row>
    <row r="85" spans="2:7" ht="15">
      <c r="B85" s="12"/>
      <c r="C85" s="8"/>
      <c r="D85" s="8"/>
      <c r="E85" s="8"/>
      <c r="F85" s="6"/>
      <c r="G85" s="7"/>
    </row>
    <row r="86" spans="2:7" ht="15">
      <c r="B86" s="11" t="s">
        <v>7</v>
      </c>
      <c r="C86" s="10">
        <v>150000</v>
      </c>
      <c r="D86" s="10">
        <v>143630</v>
      </c>
      <c r="E86" s="10">
        <v>47444</v>
      </c>
      <c r="F86" s="4">
        <f>E86/D86*100</f>
        <v>33.032096358699434</v>
      </c>
      <c r="G86" s="7"/>
    </row>
    <row r="87" spans="2:7" ht="15">
      <c r="B87" s="9" t="s">
        <v>6</v>
      </c>
      <c r="C87" s="8">
        <v>0</v>
      </c>
      <c r="D87" s="8">
        <v>50000</v>
      </c>
      <c r="E87" s="8">
        <v>33858</v>
      </c>
      <c r="F87" s="6">
        <f>E87/D87*100</f>
        <v>67.715999999999994</v>
      </c>
      <c r="G87" s="7"/>
    </row>
    <row r="88" spans="2:7" ht="15">
      <c r="B88" s="9" t="s">
        <v>5</v>
      </c>
      <c r="C88" s="8">
        <v>0</v>
      </c>
      <c r="D88" s="8">
        <v>43630</v>
      </c>
      <c r="E88" s="8">
        <v>3429</v>
      </c>
      <c r="F88" s="6">
        <f>E88/D88*100</f>
        <v>7.8592711437084573</v>
      </c>
      <c r="G88" s="7"/>
    </row>
    <row r="89" spans="2:7" ht="15">
      <c r="B89" s="9" t="s">
        <v>4</v>
      </c>
      <c r="C89" s="8">
        <v>0</v>
      </c>
      <c r="D89" s="8">
        <v>50000</v>
      </c>
      <c r="E89" s="8">
        <v>10157</v>
      </c>
      <c r="F89" s="6">
        <f>E89/D89*100</f>
        <v>20.314</v>
      </c>
      <c r="G89" s="7"/>
    </row>
    <row r="90" spans="2:7" ht="15">
      <c r="B90" s="12"/>
      <c r="C90" s="8"/>
      <c r="D90" s="8"/>
      <c r="E90" s="8"/>
      <c r="F90" s="6"/>
      <c r="G90" s="7"/>
    </row>
    <row r="91" spans="2:7" ht="15">
      <c r="B91" s="11" t="s">
        <v>3</v>
      </c>
      <c r="C91" s="10">
        <v>55000</v>
      </c>
      <c r="D91" s="10">
        <v>61370</v>
      </c>
      <c r="E91" s="10">
        <v>61370</v>
      </c>
      <c r="F91" s="4">
        <f>E91/D91*100</f>
        <v>100</v>
      </c>
      <c r="G91" s="7"/>
    </row>
    <row r="92" spans="2:7" ht="15">
      <c r="B92" s="9" t="s">
        <v>2</v>
      </c>
      <c r="C92" s="8">
        <v>0</v>
      </c>
      <c r="D92" s="8">
        <v>61370</v>
      </c>
      <c r="E92" s="8">
        <v>61370</v>
      </c>
      <c r="F92" s="6">
        <f>E92/D92*100</f>
        <v>100</v>
      </c>
      <c r="G92" s="7"/>
    </row>
    <row r="93" spans="2:7" ht="15.75" customHeight="1">
      <c r="F93" s="6"/>
    </row>
    <row r="94" spans="2:7" ht="15.75" customHeight="1">
      <c r="B94" s="5" t="s">
        <v>1</v>
      </c>
      <c r="C94" s="5">
        <v>57000</v>
      </c>
      <c r="D94" s="5">
        <v>57000</v>
      </c>
      <c r="E94" s="5">
        <v>29380</v>
      </c>
      <c r="F94" s="4">
        <f>E94/D94*100</f>
        <v>51.543859649122801</v>
      </c>
    </row>
    <row r="95" spans="2:7" ht="15">
      <c r="F95" s="6"/>
    </row>
    <row r="96" spans="2:7" ht="15">
      <c r="B96" s="5" t="s">
        <v>0</v>
      </c>
      <c r="C96" s="5">
        <f>C83+C86+C91+C94</f>
        <v>312000</v>
      </c>
      <c r="D96" s="5">
        <f>D83+D86+D91+D94</f>
        <v>312000</v>
      </c>
      <c r="E96" s="5">
        <f>E83+E86+E91+E94</f>
        <v>138194</v>
      </c>
      <c r="F96" s="4">
        <f>E96/D96*100</f>
        <v>44.292948717948718</v>
      </c>
    </row>
    <row r="97" spans="3:5" s="1" customFormat="1" ht="15">
      <c r="C97" s="3"/>
      <c r="D97" s="3"/>
      <c r="E97" s="3"/>
    </row>
  </sheetData>
  <mergeCells count="7">
    <mergeCell ref="B1:N1"/>
    <mergeCell ref="B55:F55"/>
    <mergeCell ref="B78:G78"/>
    <mergeCell ref="A2:K2"/>
    <mergeCell ref="A3:K3"/>
    <mergeCell ref="B4:K4"/>
    <mergeCell ref="G6:K6"/>
  </mergeCells>
  <printOptions horizontalCentered="1"/>
  <pageMargins left="0.25" right="0.25" top="0.75" bottom="0.75" header="0.3" footer="0.3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15.m.Felhalmozás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2017-06-01T10:47:37Z</cp:lastPrinted>
  <dcterms:created xsi:type="dcterms:W3CDTF">2017-06-01T10:33:24Z</dcterms:created>
  <dcterms:modified xsi:type="dcterms:W3CDTF">2017-06-01T10:47:39Z</dcterms:modified>
</cp:coreProperties>
</file>