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E139" i="1" l="1"/>
  <c r="D139" i="1"/>
  <c r="C139" i="1"/>
  <c r="E134" i="1"/>
  <c r="D134" i="1"/>
  <c r="C134" i="1"/>
  <c r="E129" i="1"/>
  <c r="D129" i="1"/>
  <c r="C129" i="1"/>
  <c r="E125" i="1"/>
  <c r="E144" i="1" s="1"/>
  <c r="D125" i="1"/>
  <c r="D144" i="1" s="1"/>
  <c r="C125" i="1"/>
  <c r="C144" i="1" s="1"/>
  <c r="E124" i="1"/>
  <c r="E121" i="1"/>
  <c r="D121" i="1"/>
  <c r="C121" i="1"/>
  <c r="E107" i="1"/>
  <c r="D107" i="1"/>
  <c r="C107" i="1"/>
  <c r="C124" i="1" s="1"/>
  <c r="C145" i="1" s="1"/>
  <c r="E91" i="1"/>
  <c r="D91" i="1"/>
  <c r="D124" i="1" s="1"/>
  <c r="C91" i="1"/>
  <c r="C88" i="1"/>
  <c r="E87" i="1"/>
  <c r="E148" i="1" s="1"/>
  <c r="E77" i="1"/>
  <c r="D77" i="1"/>
  <c r="C77" i="1"/>
  <c r="E73" i="1"/>
  <c r="D73" i="1"/>
  <c r="C73" i="1"/>
  <c r="E70" i="1"/>
  <c r="D70" i="1"/>
  <c r="C70" i="1"/>
  <c r="E65" i="1"/>
  <c r="D65" i="1"/>
  <c r="D83" i="1" s="1"/>
  <c r="D150" i="1" s="1"/>
  <c r="C65" i="1"/>
  <c r="E61" i="1"/>
  <c r="E83" i="1" s="1"/>
  <c r="D61" i="1"/>
  <c r="C61" i="1"/>
  <c r="C83" i="1" s="1"/>
  <c r="C150" i="1" s="1"/>
  <c r="E55" i="1"/>
  <c r="D55" i="1"/>
  <c r="C55" i="1"/>
  <c r="E50" i="1"/>
  <c r="D50" i="1"/>
  <c r="C50" i="1"/>
  <c r="E44" i="1"/>
  <c r="D44" i="1"/>
  <c r="C44" i="1"/>
  <c r="E33" i="1"/>
  <c r="D33" i="1"/>
  <c r="C33" i="1"/>
  <c r="E26" i="1"/>
  <c r="D26" i="1"/>
  <c r="C26" i="1"/>
  <c r="E19" i="1"/>
  <c r="D19" i="1"/>
  <c r="C19" i="1"/>
  <c r="E12" i="1"/>
  <c r="D12" i="1"/>
  <c r="C12" i="1"/>
  <c r="E6" i="1"/>
  <c r="E60" i="1" s="1"/>
  <c r="D6" i="1"/>
  <c r="D60" i="1" s="1"/>
  <c r="C6" i="1"/>
  <c r="C60" i="1" s="1"/>
  <c r="C149" i="1" l="1"/>
  <c r="C84" i="1"/>
  <c r="D149" i="1"/>
  <c r="D84" i="1"/>
  <c r="E149" i="1"/>
  <c r="E84" i="1"/>
  <c r="E150" i="1"/>
  <c r="D145" i="1"/>
  <c r="E145" i="1"/>
</calcChain>
</file>

<file path=xl/sharedStrings.xml><?xml version="1.0" encoding="utf-8"?>
<sst xmlns="http://schemas.openxmlformats.org/spreadsheetml/2006/main" count="298" uniqueCount="251">
  <si>
    <t>ÖNKORMÁNYZAT ÉS INTÉZMÉNYEI 2017. ÉVI ZÁRSZÁMADÁSÁNAK PÉNZÜGYI MÉRLEGE</t>
  </si>
  <si>
    <t>1. sz. táblázat                                    BEVÉTELEK</t>
  </si>
  <si>
    <t>Forintban!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</si>
  <si>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</si>
  <si>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</si>
  <si>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</si>
  <si>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</si>
  <si>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</si>
  <si>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</si>
  <si>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</si>
  <si>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</si>
  <si>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</si>
  <si>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</si>
  <si>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</si>
  <si>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</si>
  <si>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</si>
  <si>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</si>
  <si>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</si>
  <si>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</si>
  <si>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</si>
  <si>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</si>
  <si>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</si>
  <si>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</si>
  <si>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</si>
  <si>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</si>
  <si>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</si>
  <si>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</si>
  <si>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</si>
  <si>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</si>
  <si>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</si>
  <si>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</si>
  <si>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</si>
  <si>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</si>
  <si>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</si>
  <si>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</si>
  <si>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</si>
  <si>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</si>
  <si>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</si>
  <si>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</si>
  <si>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</si>
  <si>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</si>
  <si>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</si>
  <si>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</si>
  <si>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</si>
  <si>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</si>
  <si>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</si>
  <si>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</si>
  <si>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</si>
  <si>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</si>
  <si>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</si>
  <si>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</si>
  <si>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</si>
  <si>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</si>
  <si>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</si>
  <si>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</si>
  <si>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</si>
  <si>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Termőföld bérbeadás utáni adó</t>
  </si>
  <si>
    <t>4.2.</t>
  </si>
  <si>
    <t>Magánszemélek kommunális adója</t>
  </si>
  <si>
    <t>4.3.</t>
  </si>
  <si>
    <t>Iparűzési adó</t>
  </si>
  <si>
    <t>4.4</t>
  </si>
  <si>
    <t>Gépjárműadó</t>
  </si>
  <si>
    <t>4.5.</t>
  </si>
  <si>
    <t>Talajterhelési díj</t>
  </si>
  <si>
    <t>4.6.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</si>
  <si>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</si>
  <si>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</si>
  <si>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</si>
  <si>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</si>
  <si>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</si>
  <si>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</si>
  <si>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</si>
  <si>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</si>
  <si>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</si>
  <si>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</si>
  <si>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</si>
  <si>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</si>
  <si>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</si>
  <si>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</si>
  <si>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</si>
  <si>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</si>
  <si>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</si>
  <si>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</si>
  <si>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</si>
  <si>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</si>
  <si>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</si>
  <si>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</si>
  <si>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</si>
  <si>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</si>
  <si>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</si>
  <si>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</si>
  <si>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</si>
  <si>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</si>
  <si>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</si>
  <si>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</si>
  <si>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</si>
  <si>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</si>
  <si>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</si>
  <si>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</si>
  <si>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</si>
  <si>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</si>
  <si>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</si>
  <si>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</si>
  <si>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</si>
  <si>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</si>
  <si>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</si>
  <si>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</si>
  <si>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</si>
  <si>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</si>
  <si>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</si>
  <si>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</si>
  <si>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</si>
  <si>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</si>
  <si>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</si>
  <si>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</si>
  <si>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</si>
  <si>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</si>
  <si>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</si>
  <si>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</si>
  <si>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</si>
  <si>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</si>
  <si>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</si>
  <si>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</si>
  <si>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</si>
  <si>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</si>
  <si>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</si>
  <si>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</si>
  <si>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</si>
  <si>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</si>
  <si>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</si>
  <si>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</si>
  <si>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</si>
  <si>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</si>
  <si>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</si>
  <si>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</si>
  <si>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</si>
  <si>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</si>
  <si>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</si>
  <si>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</si>
  <si>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</si>
  <si>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</si>
  <si>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</si>
  <si>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</si>
  <si>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</si>
  <si>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</si>
  <si>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</si>
  <si>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</si>
  <si>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</si>
  <si>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</si>
  <si>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</si>
  <si>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</si>
  <si>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Központi irányítószervi támogatások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</si>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</sst>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left" vertical="center" wrapText="1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18" xfId="0" applyFont="1" applyBorder="1" applyAlignment="1" applyProtection="1">
      <alignment horizontal="left" wrapText="1" indent="1"/>
    </xf>
    <xf numFmtId="164" fontId="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0" applyFont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0" fontId="8" fillId="0" borderId="17" xfId="0" applyFont="1" applyBorder="1" applyAlignment="1" applyProtection="1">
      <alignment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0" applyFont="1" applyBorder="1" applyAlignment="1" applyProtection="1">
      <alignment vertical="center" wrapText="1"/>
    </xf>
    <xf numFmtId="0" fontId="9" fillId="0" borderId="20" xfId="0" applyFont="1" applyBorder="1" applyAlignment="1" applyProtection="1">
      <alignment vertical="center" wrapText="1"/>
    </xf>
    <xf numFmtId="0" fontId="9" fillId="0" borderId="2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 inden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13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6" fillId="0" borderId="22" xfId="1" applyFont="1" applyFill="1" applyBorder="1" applyAlignment="1" applyProtection="1">
      <alignment horizontal="center" vertical="center" wrapText="1"/>
    </xf>
    <xf numFmtId="0" fontId="6" fillId="0" borderId="23" xfId="1" applyFont="1" applyFill="1" applyBorder="1" applyAlignment="1" applyProtection="1">
      <alignment horizontal="left" vertical="center" wrapText="1" indent="1"/>
    </xf>
    <xf numFmtId="0" fontId="6" fillId="0" borderId="24" xfId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49" fontId="7" fillId="0" borderId="2" xfId="1" applyNumberFormat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27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indent="6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8" xfId="1" applyNumberFormat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49" fontId="7" fillId="0" borderId="5" xfId="1" applyNumberFormat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left" vertical="center" wrapText="1" indent="6"/>
    </xf>
    <xf numFmtId="164" fontId="7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vertical="center" wrapText="1" indent="6"/>
    </xf>
    <xf numFmtId="0" fontId="10" fillId="0" borderId="9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Border="1" applyAlignment="1" applyProtection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</xf>
    <xf numFmtId="164" fontId="12" fillId="0" borderId="9" xfId="0" quotePrefix="1" applyNumberFormat="1" applyFont="1" applyBorder="1" applyAlignment="1" applyProtection="1">
      <alignment horizontal="right" vertical="center" wrapText="1" indent="1"/>
    </xf>
    <xf numFmtId="164" fontId="12" fillId="0" borderId="10" xfId="0" quotePrefix="1" applyNumberFormat="1" applyFont="1" applyBorder="1" applyAlignment="1" applyProtection="1">
      <alignment horizontal="right" vertical="center" wrapText="1" indent="1"/>
    </xf>
    <xf numFmtId="0" fontId="9" fillId="0" borderId="20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4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ill="1" applyProtection="1"/>
    <xf numFmtId="164" fontId="6" fillId="0" borderId="22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workbookViewId="0">
      <selection sqref="A1:E150"/>
    </sheetView>
  </sheetViews>
  <sheetFormatPr defaultRowHeight="15" x14ac:dyDescent="0.25"/>
  <cols>
    <col min="1" max="1" width="8.140625" customWidth="1"/>
    <col min="2" max="2" width="45.85546875" customWidth="1"/>
    <col min="3" max="5" width="13.5703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15.75" thickBot="1" x14ac:dyDescent="0.3">
      <c r="A2" s="2" t="s">
        <v>1</v>
      </c>
      <c r="B2" s="2"/>
      <c r="C2" s="3"/>
      <c r="D2" s="3"/>
      <c r="E2" s="3" t="s">
        <v>2</v>
      </c>
    </row>
    <row r="3" spans="1:5" x14ac:dyDescent="0.25">
      <c r="A3" s="4" t="s">
        <v>3</v>
      </c>
      <c r="B3" s="5" t="s">
        <v>4</v>
      </c>
      <c r="C3" s="6">
        <v>2017</v>
      </c>
      <c r="D3" s="6"/>
      <c r="E3" s="7"/>
    </row>
    <row r="4" spans="1:5" ht="24.75" thickBot="1" x14ac:dyDescent="0.3">
      <c r="A4" s="8"/>
      <c r="B4" s="9"/>
      <c r="C4" s="10" t="s">
        <v>5</v>
      </c>
      <c r="D4" s="10" t="s">
        <v>6</v>
      </c>
      <c r="E4" s="11" t="s">
        <v>7</v>
      </c>
    </row>
    <row r="5" spans="1:5" ht="15.75" thickBot="1" x14ac:dyDescent="0.3">
      <c r="A5" s="12" t="s">
        <v>8</v>
      </c>
      <c r="B5" s="13" t="s">
        <v>9</v>
      </c>
      <c r="C5" s="13" t="s">
        <v>10</v>
      </c>
      <c r="D5" s="13" t="s">
        <v>11</v>
      </c>
      <c r="E5" s="14" t="s">
        <v>12</v>
      </c>
    </row>
    <row r="6" spans="1:5" ht="15.75" thickBot="1" x14ac:dyDescent="0.3">
      <c r="A6" s="15" t="s">
        <v>13</v>
      </c>
      <c r="B6" s="16" t="s">
        <v>14</v>
      </c>
      <c r="C6" s="17">
        <f>SUM(C7:C11)</f>
        <v>661681474</v>
      </c>
      <c r="D6" s="17">
        <f>SUM(D7:D11)</f>
        <v>661641000</v>
      </c>
      <c r="E6" s="18">
        <f>SUM(E7:E11)</f>
        <v>721888210</v>
      </c>
    </row>
    <row r="7" spans="1:5" x14ac:dyDescent="0.25">
      <c r="A7" s="19" t="s">
        <v>15</v>
      </c>
      <c r="B7" s="20" t="s">
        <v>16</v>
      </c>
      <c r="C7" s="21">
        <v>247883572</v>
      </c>
      <c r="D7" s="22">
        <v>247884000</v>
      </c>
      <c r="E7" s="22">
        <v>248505745</v>
      </c>
    </row>
    <row r="8" spans="1:5" x14ac:dyDescent="0.25">
      <c r="A8" s="23" t="s">
        <v>17</v>
      </c>
      <c r="B8" s="24" t="s">
        <v>18</v>
      </c>
      <c r="C8" s="25">
        <v>174773520</v>
      </c>
      <c r="D8" s="26">
        <v>174733000</v>
      </c>
      <c r="E8" s="26">
        <v>185207587</v>
      </c>
    </row>
    <row r="9" spans="1:5" ht="23.25" x14ac:dyDescent="0.25">
      <c r="A9" s="23" t="s">
        <v>19</v>
      </c>
      <c r="B9" s="24" t="s">
        <v>20</v>
      </c>
      <c r="C9" s="25">
        <v>224138262</v>
      </c>
      <c r="D9" s="26">
        <v>224138000</v>
      </c>
      <c r="E9" s="26">
        <v>248809467</v>
      </c>
    </row>
    <row r="10" spans="1:5" x14ac:dyDescent="0.25">
      <c r="A10" s="23" t="s">
        <v>21</v>
      </c>
      <c r="B10" s="24" t="s">
        <v>22</v>
      </c>
      <c r="C10" s="25">
        <v>14886120</v>
      </c>
      <c r="D10" s="26">
        <v>14886000</v>
      </c>
      <c r="E10" s="26">
        <v>17115833</v>
      </c>
    </row>
    <row r="11" spans="1:5" ht="24" thickBot="1" x14ac:dyDescent="0.3">
      <c r="A11" s="23" t="s">
        <v>23</v>
      </c>
      <c r="B11" s="24" t="s">
        <v>24</v>
      </c>
      <c r="C11" s="25">
        <v>0</v>
      </c>
      <c r="D11" s="26"/>
      <c r="E11" s="26">
        <v>22249578</v>
      </c>
    </row>
    <row r="12" spans="1:5" ht="21.75" thickBot="1" x14ac:dyDescent="0.3">
      <c r="A12" s="15" t="s">
        <v>25</v>
      </c>
      <c r="B12" s="27" t="s">
        <v>26</v>
      </c>
      <c r="C12" s="17">
        <f>SUM(C13:C17)</f>
        <v>18500000</v>
      </c>
      <c r="D12" s="17">
        <f>SUM(D13:D17)</f>
        <v>207706610</v>
      </c>
      <c r="E12" s="18">
        <f>SUM(E13:E17)</f>
        <v>252435395</v>
      </c>
    </row>
    <row r="13" spans="1:5" x14ac:dyDescent="0.25">
      <c r="A13" s="19" t="s">
        <v>27</v>
      </c>
      <c r="B13" s="20" t="s">
        <v>28</v>
      </c>
      <c r="C13" s="21"/>
      <c r="D13" s="21">
        <v>18500000</v>
      </c>
      <c r="E13" s="22">
        <v>776400</v>
      </c>
    </row>
    <row r="14" spans="1:5" x14ac:dyDescent="0.25">
      <c r="A14" s="23" t="s">
        <v>29</v>
      </c>
      <c r="B14" s="24" t="s">
        <v>30</v>
      </c>
      <c r="C14" s="25"/>
      <c r="D14" s="25"/>
      <c r="E14" s="26"/>
    </row>
    <row r="15" spans="1:5" ht="23.25" x14ac:dyDescent="0.25">
      <c r="A15" s="23" t="s">
        <v>31</v>
      </c>
      <c r="B15" s="24" t="s">
        <v>32</v>
      </c>
      <c r="C15" s="25"/>
      <c r="D15" s="25"/>
      <c r="E15" s="26"/>
    </row>
    <row r="16" spans="1:5" ht="23.25" x14ac:dyDescent="0.25">
      <c r="A16" s="23" t="s">
        <v>33</v>
      </c>
      <c r="B16" s="24" t="s">
        <v>34</v>
      </c>
      <c r="C16" s="25">
        <v>18500000</v>
      </c>
      <c r="D16" s="25">
        <v>189206610</v>
      </c>
      <c r="E16" s="26">
        <v>251658995</v>
      </c>
    </row>
    <row r="17" spans="1:5" x14ac:dyDescent="0.25">
      <c r="A17" s="23" t="s">
        <v>35</v>
      </c>
      <c r="B17" s="24" t="s">
        <v>36</v>
      </c>
      <c r="C17" s="25"/>
      <c r="D17" s="25"/>
      <c r="E17" s="26"/>
    </row>
    <row r="18" spans="1:5" ht="15.75" thickBot="1" x14ac:dyDescent="0.3">
      <c r="A18" s="28" t="s">
        <v>37</v>
      </c>
      <c r="B18" s="29" t="s">
        <v>38</v>
      </c>
      <c r="C18" s="30"/>
      <c r="D18" s="30"/>
      <c r="E18" s="31"/>
    </row>
    <row r="19" spans="1:5" ht="21.75" thickBot="1" x14ac:dyDescent="0.3">
      <c r="A19" s="15" t="s">
        <v>39</v>
      </c>
      <c r="B19" s="16" t="s">
        <v>40</v>
      </c>
      <c r="C19" s="17">
        <f>SUM(C20:C24)</f>
        <v>0</v>
      </c>
      <c r="D19" s="17">
        <f>SUM(D20:D24)</f>
        <v>4000000</v>
      </c>
      <c r="E19" s="18">
        <f>SUM(E20:E24)</f>
        <v>139878990</v>
      </c>
    </row>
    <row r="20" spans="1:5" x14ac:dyDescent="0.25">
      <c r="A20" s="19" t="s">
        <v>41</v>
      </c>
      <c r="B20" s="20" t="s">
        <v>42</v>
      </c>
      <c r="C20" s="21"/>
      <c r="D20" s="21">
        <v>4000000</v>
      </c>
      <c r="E20" s="22">
        <v>0</v>
      </c>
    </row>
    <row r="21" spans="1:5" x14ac:dyDescent="0.25">
      <c r="A21" s="23" t="s">
        <v>43</v>
      </c>
      <c r="B21" s="24" t="s">
        <v>44</v>
      </c>
      <c r="C21" s="25"/>
      <c r="D21" s="25"/>
      <c r="E21" s="26"/>
    </row>
    <row r="22" spans="1:5" ht="23.25" x14ac:dyDescent="0.25">
      <c r="A22" s="23" t="s">
        <v>45</v>
      </c>
      <c r="B22" s="24" t="s">
        <v>46</v>
      </c>
      <c r="C22" s="25"/>
      <c r="D22" s="25"/>
      <c r="E22" s="26"/>
    </row>
    <row r="23" spans="1:5" ht="23.25" x14ac:dyDescent="0.25">
      <c r="A23" s="23" t="s">
        <v>47</v>
      </c>
      <c r="B23" s="24" t="s">
        <v>48</v>
      </c>
      <c r="C23" s="25"/>
      <c r="D23" s="25"/>
      <c r="E23" s="26"/>
    </row>
    <row r="24" spans="1:5" x14ac:dyDescent="0.25">
      <c r="A24" s="23" t="s">
        <v>49</v>
      </c>
      <c r="B24" s="24" t="s">
        <v>50</v>
      </c>
      <c r="C24" s="25"/>
      <c r="D24" s="25"/>
      <c r="E24" s="26">
        <v>139878990</v>
      </c>
    </row>
    <row r="25" spans="1:5" ht="15.75" thickBot="1" x14ac:dyDescent="0.3">
      <c r="A25" s="28" t="s">
        <v>51</v>
      </c>
      <c r="B25" s="32" t="s">
        <v>52</v>
      </c>
      <c r="C25" s="30"/>
      <c r="D25" s="30"/>
      <c r="E25" s="31">
        <v>139878990</v>
      </c>
    </row>
    <row r="26" spans="1:5" ht="15.75" thickBot="1" x14ac:dyDescent="0.3">
      <c r="A26" s="15" t="s">
        <v>53</v>
      </c>
      <c r="B26" s="16" t="s">
        <v>54</v>
      </c>
      <c r="C26" s="33">
        <f>SUM(C27:C32)</f>
        <v>295000000</v>
      </c>
      <c r="D26" s="33">
        <f>SUM(D27:D32)</f>
        <v>295000000</v>
      </c>
      <c r="E26" s="34">
        <f>SUM(E27:E32)</f>
        <v>316749285</v>
      </c>
    </row>
    <row r="27" spans="1:5" x14ac:dyDescent="0.25">
      <c r="A27" s="19" t="s">
        <v>55</v>
      </c>
      <c r="B27" s="20" t="s">
        <v>56</v>
      </c>
      <c r="C27" s="21"/>
      <c r="D27" s="22">
        <v>0</v>
      </c>
      <c r="E27" s="22">
        <v>900</v>
      </c>
    </row>
    <row r="28" spans="1:5" x14ac:dyDescent="0.25">
      <c r="A28" s="23" t="s">
        <v>57</v>
      </c>
      <c r="B28" s="24" t="s">
        <v>58</v>
      </c>
      <c r="C28" s="25">
        <v>65000000</v>
      </c>
      <c r="D28" s="26">
        <v>65000000</v>
      </c>
      <c r="E28" s="26">
        <v>58548661</v>
      </c>
    </row>
    <row r="29" spans="1:5" x14ac:dyDescent="0.25">
      <c r="A29" s="23" t="s">
        <v>59</v>
      </c>
      <c r="B29" s="24" t="s">
        <v>60</v>
      </c>
      <c r="C29" s="25">
        <v>185000000</v>
      </c>
      <c r="D29" s="25">
        <v>185000000</v>
      </c>
      <c r="E29" s="26">
        <v>212209157</v>
      </c>
    </row>
    <row r="30" spans="1:5" x14ac:dyDescent="0.25">
      <c r="A30" s="23" t="s">
        <v>61</v>
      </c>
      <c r="B30" s="24" t="s">
        <v>62</v>
      </c>
      <c r="C30" s="25">
        <v>40000000</v>
      </c>
      <c r="D30" s="25">
        <v>40000000</v>
      </c>
      <c r="E30" s="26">
        <v>38316770</v>
      </c>
    </row>
    <row r="31" spans="1:5" x14ac:dyDescent="0.25">
      <c r="A31" s="23" t="s">
        <v>63</v>
      </c>
      <c r="B31" s="24" t="s">
        <v>64</v>
      </c>
      <c r="C31" s="25"/>
      <c r="D31" s="25">
        <v>0</v>
      </c>
      <c r="E31" s="26">
        <v>5229543</v>
      </c>
    </row>
    <row r="32" spans="1:5" ht="15.75" thickBot="1" x14ac:dyDescent="0.3">
      <c r="A32" s="28" t="s">
        <v>65</v>
      </c>
      <c r="B32" s="32" t="s">
        <v>66</v>
      </c>
      <c r="C32" s="30">
        <v>5000000</v>
      </c>
      <c r="D32" s="30">
        <v>5000000</v>
      </c>
      <c r="E32" s="31">
        <v>2444254</v>
      </c>
    </row>
    <row r="33" spans="1:5" ht="15.75" thickBot="1" x14ac:dyDescent="0.3">
      <c r="A33" s="15" t="s">
        <v>67</v>
      </c>
      <c r="B33" s="16" t="s">
        <v>68</v>
      </c>
      <c r="C33" s="17">
        <f>SUM(C34:C43)</f>
        <v>236856000</v>
      </c>
      <c r="D33" s="17">
        <f>SUM(D34:D43)</f>
        <v>238172000</v>
      </c>
      <c r="E33" s="18">
        <f>SUM(E34:E43)</f>
        <v>234863971</v>
      </c>
    </row>
    <row r="34" spans="1:5" x14ac:dyDescent="0.25">
      <c r="A34" s="19" t="s">
        <v>69</v>
      </c>
      <c r="B34" s="20" t="s">
        <v>70</v>
      </c>
      <c r="C34" s="21">
        <v>5000000</v>
      </c>
      <c r="D34" s="21">
        <v>5000000</v>
      </c>
      <c r="E34" s="22">
        <v>4913853</v>
      </c>
    </row>
    <row r="35" spans="1:5" x14ac:dyDescent="0.25">
      <c r="A35" s="23" t="s">
        <v>71</v>
      </c>
      <c r="B35" s="24" t="s">
        <v>72</v>
      </c>
      <c r="C35" s="25">
        <v>139300000</v>
      </c>
      <c r="D35" s="25">
        <v>139300000</v>
      </c>
      <c r="E35" s="26">
        <v>151522076</v>
      </c>
    </row>
    <row r="36" spans="1:5" x14ac:dyDescent="0.25">
      <c r="A36" s="23" t="s">
        <v>73</v>
      </c>
      <c r="B36" s="24" t="s">
        <v>74</v>
      </c>
      <c r="C36" s="25">
        <v>33000000</v>
      </c>
      <c r="D36" s="25">
        <v>33000000</v>
      </c>
      <c r="E36" s="26">
        <v>13127367</v>
      </c>
    </row>
    <row r="37" spans="1:5" x14ac:dyDescent="0.25">
      <c r="A37" s="23" t="s">
        <v>75</v>
      </c>
      <c r="B37" s="24" t="s">
        <v>76</v>
      </c>
      <c r="C37" s="25"/>
      <c r="D37" s="25"/>
      <c r="E37" s="26"/>
    </row>
    <row r="38" spans="1:5" x14ac:dyDescent="0.25">
      <c r="A38" s="23" t="s">
        <v>77</v>
      </c>
      <c r="B38" s="24" t="s">
        <v>78</v>
      </c>
      <c r="C38" s="25">
        <v>16676000</v>
      </c>
      <c r="D38" s="25">
        <v>17992000</v>
      </c>
      <c r="E38" s="26">
        <v>17957935</v>
      </c>
    </row>
    <row r="39" spans="1:5" x14ac:dyDescent="0.25">
      <c r="A39" s="23" t="s">
        <v>79</v>
      </c>
      <c r="B39" s="24" t="s">
        <v>80</v>
      </c>
      <c r="C39" s="25">
        <v>26880000</v>
      </c>
      <c r="D39" s="25">
        <v>26880000</v>
      </c>
      <c r="E39" s="26">
        <v>37246326</v>
      </c>
    </row>
    <row r="40" spans="1:5" x14ac:dyDescent="0.25">
      <c r="A40" s="23" t="s">
        <v>81</v>
      </c>
      <c r="B40" s="24" t="s">
        <v>82</v>
      </c>
      <c r="C40" s="25">
        <v>11000000</v>
      </c>
      <c r="D40" s="25">
        <v>11000000</v>
      </c>
      <c r="E40" s="26">
        <v>67500</v>
      </c>
    </row>
    <row r="41" spans="1:5" x14ac:dyDescent="0.25">
      <c r="A41" s="23" t="s">
        <v>83</v>
      </c>
      <c r="B41" s="24" t="s">
        <v>84</v>
      </c>
      <c r="C41" s="25"/>
      <c r="D41" s="25">
        <v>0</v>
      </c>
      <c r="E41" s="26">
        <v>515525</v>
      </c>
    </row>
    <row r="42" spans="1:5" x14ac:dyDescent="0.25">
      <c r="A42" s="23" t="s">
        <v>85</v>
      </c>
      <c r="B42" s="24" t="s">
        <v>86</v>
      </c>
      <c r="C42" s="35"/>
      <c r="D42" s="35"/>
      <c r="E42" s="36"/>
    </row>
    <row r="43" spans="1:5" ht="15.75" thickBot="1" x14ac:dyDescent="0.3">
      <c r="A43" s="28" t="s">
        <v>87</v>
      </c>
      <c r="B43" s="29" t="s">
        <v>88</v>
      </c>
      <c r="C43" s="37">
        <v>5000000</v>
      </c>
      <c r="D43" s="37">
        <v>5000000</v>
      </c>
      <c r="E43" s="38">
        <v>9513389</v>
      </c>
    </row>
    <row r="44" spans="1:5" ht="15.75" thickBot="1" x14ac:dyDescent="0.3">
      <c r="A44" s="15" t="s">
        <v>89</v>
      </c>
      <c r="B44" s="16" t="s">
        <v>90</v>
      </c>
      <c r="C44" s="17">
        <f>SUM(C45:C49)</f>
        <v>250000000</v>
      </c>
      <c r="D44" s="17">
        <f>SUM(D45:D49)</f>
        <v>252700000</v>
      </c>
      <c r="E44" s="18">
        <f>SUM(E45:E49)</f>
        <v>78048230</v>
      </c>
    </row>
    <row r="45" spans="1:5" x14ac:dyDescent="0.25">
      <c r="A45" s="19" t="s">
        <v>91</v>
      </c>
      <c r="B45" s="20" t="s">
        <v>92</v>
      </c>
      <c r="C45" s="39"/>
      <c r="D45" s="39"/>
      <c r="E45" s="40"/>
    </row>
    <row r="46" spans="1:5" x14ac:dyDescent="0.25">
      <c r="A46" s="23" t="s">
        <v>93</v>
      </c>
      <c r="B46" s="24" t="s">
        <v>94</v>
      </c>
      <c r="C46" s="35">
        <v>250000000</v>
      </c>
      <c r="D46" s="35">
        <v>250000000</v>
      </c>
      <c r="E46" s="36">
        <v>75173730</v>
      </c>
    </row>
    <row r="47" spans="1:5" x14ac:dyDescent="0.25">
      <c r="A47" s="23" t="s">
        <v>95</v>
      </c>
      <c r="B47" s="24" t="s">
        <v>96</v>
      </c>
      <c r="C47" s="35"/>
      <c r="D47" s="35">
        <v>2700000</v>
      </c>
      <c r="E47" s="36">
        <v>2874500</v>
      </c>
    </row>
    <row r="48" spans="1:5" x14ac:dyDescent="0.25">
      <c r="A48" s="23" t="s">
        <v>97</v>
      </c>
      <c r="B48" s="24" t="s">
        <v>98</v>
      </c>
      <c r="C48" s="35"/>
      <c r="D48" s="35">
        <v>0</v>
      </c>
      <c r="E48" s="36">
        <v>0</v>
      </c>
    </row>
    <row r="49" spans="1:5" ht="15.75" thickBot="1" x14ac:dyDescent="0.3">
      <c r="A49" s="28" t="s">
        <v>99</v>
      </c>
      <c r="B49" s="29" t="s">
        <v>100</v>
      </c>
      <c r="C49" s="37"/>
      <c r="D49" s="37"/>
      <c r="E49" s="38"/>
    </row>
    <row r="50" spans="1:5" ht="15.75" thickBot="1" x14ac:dyDescent="0.3">
      <c r="A50" s="15" t="s">
        <v>101</v>
      </c>
      <c r="B50" s="16" t="s">
        <v>102</v>
      </c>
      <c r="C50" s="17">
        <f>SUM(C51:C53)</f>
        <v>0</v>
      </c>
      <c r="D50" s="17">
        <f>SUM(D51:D53)</f>
        <v>492400</v>
      </c>
      <c r="E50" s="18">
        <f>SUM(E51:E53)</f>
        <v>9135</v>
      </c>
    </row>
    <row r="51" spans="1:5" ht="23.25" x14ac:dyDescent="0.25">
      <c r="A51" s="19" t="s">
        <v>103</v>
      </c>
      <c r="B51" s="20" t="s">
        <v>104</v>
      </c>
      <c r="C51" s="21"/>
      <c r="D51" s="21"/>
      <c r="E51" s="22"/>
    </row>
    <row r="52" spans="1:5" ht="23.25" x14ac:dyDescent="0.25">
      <c r="A52" s="23" t="s">
        <v>105</v>
      </c>
      <c r="B52" s="24" t="s">
        <v>106</v>
      </c>
      <c r="C52" s="25"/>
      <c r="D52" s="25"/>
      <c r="E52" s="26"/>
    </row>
    <row r="53" spans="1:5" x14ac:dyDescent="0.25">
      <c r="A53" s="23" t="s">
        <v>107</v>
      </c>
      <c r="B53" s="24" t="s">
        <v>108</v>
      </c>
      <c r="C53" s="25"/>
      <c r="D53" s="25">
        <v>492400</v>
      </c>
      <c r="E53" s="26">
        <v>9135</v>
      </c>
    </row>
    <row r="54" spans="1:5" ht="15.75" thickBot="1" x14ac:dyDescent="0.3">
      <c r="A54" s="28" t="s">
        <v>109</v>
      </c>
      <c r="B54" s="29" t="s">
        <v>110</v>
      </c>
      <c r="C54" s="30"/>
      <c r="D54" s="30"/>
      <c r="E54" s="31"/>
    </row>
    <row r="55" spans="1:5" ht="15.75" thickBot="1" x14ac:dyDescent="0.3">
      <c r="A55" s="15" t="s">
        <v>111</v>
      </c>
      <c r="B55" s="27" t="s">
        <v>112</v>
      </c>
      <c r="C55" s="17">
        <f>SUM(C56:C58)</f>
        <v>0</v>
      </c>
      <c r="D55" s="17">
        <f>SUM(D56:D58)</f>
        <v>0</v>
      </c>
      <c r="E55" s="18">
        <f>SUM(E56:E58)</f>
        <v>4000000</v>
      </c>
    </row>
    <row r="56" spans="1:5" ht="23.25" x14ac:dyDescent="0.25">
      <c r="A56" s="19" t="s">
        <v>113</v>
      </c>
      <c r="B56" s="20" t="s">
        <v>114</v>
      </c>
      <c r="C56" s="35"/>
      <c r="D56" s="35"/>
      <c r="E56" s="36"/>
    </row>
    <row r="57" spans="1:5" ht="23.25" x14ac:dyDescent="0.25">
      <c r="A57" s="23" t="s">
        <v>115</v>
      </c>
      <c r="B57" s="24" t="s">
        <v>116</v>
      </c>
      <c r="C57" s="35"/>
      <c r="D57" s="35"/>
      <c r="E57" s="36"/>
    </row>
    <row r="58" spans="1:5" x14ac:dyDescent="0.25">
      <c r="A58" s="23" t="s">
        <v>117</v>
      </c>
      <c r="B58" s="24" t="s">
        <v>118</v>
      </c>
      <c r="C58" s="35"/>
      <c r="D58" s="35"/>
      <c r="E58" s="36">
        <v>4000000</v>
      </c>
    </row>
    <row r="59" spans="1:5" ht="15.75" thickBot="1" x14ac:dyDescent="0.3">
      <c r="A59" s="28" t="s">
        <v>119</v>
      </c>
      <c r="B59" s="29" t="s">
        <v>120</v>
      </c>
      <c r="C59" s="35"/>
      <c r="D59" s="35"/>
      <c r="E59" s="36"/>
    </row>
    <row r="60" spans="1:5" ht="15.75" thickBot="1" x14ac:dyDescent="0.3">
      <c r="A60" s="15" t="s">
        <v>121</v>
      </c>
      <c r="B60" s="16" t="s">
        <v>122</v>
      </c>
      <c r="C60" s="33">
        <f>+C6+C12+C19+C26+C33+C44+C50+C55</f>
        <v>1462037474</v>
      </c>
      <c r="D60" s="33">
        <f>+D6+D12+D19+D26+D33+D44+D50+D55</f>
        <v>1659712010</v>
      </c>
      <c r="E60" s="34">
        <f>+E6+E12+E19+E26+E33+E44+E50+E55</f>
        <v>1747873216</v>
      </c>
    </row>
    <row r="61" spans="1:5" ht="21.75" thickBot="1" x14ac:dyDescent="0.3">
      <c r="A61" s="41" t="s">
        <v>123</v>
      </c>
      <c r="B61" s="27" t="s">
        <v>124</v>
      </c>
      <c r="C61" s="17">
        <f>+C62+C63+C64</f>
        <v>0</v>
      </c>
      <c r="D61" s="17">
        <f>+D62+D63+D64</f>
        <v>32600071</v>
      </c>
      <c r="E61" s="18">
        <f>+E62+E63+E64</f>
        <v>32600071</v>
      </c>
    </row>
    <row r="62" spans="1:5" x14ac:dyDescent="0.25">
      <c r="A62" s="19" t="s">
        <v>125</v>
      </c>
      <c r="B62" s="20" t="s">
        <v>126</v>
      </c>
      <c r="C62" s="35"/>
      <c r="D62" s="35"/>
      <c r="E62" s="36"/>
    </row>
    <row r="63" spans="1:5" ht="23.25" x14ac:dyDescent="0.25">
      <c r="A63" s="23" t="s">
        <v>127</v>
      </c>
      <c r="B63" s="24" t="s">
        <v>128</v>
      </c>
      <c r="C63" s="35"/>
      <c r="D63" s="35">
        <v>28600071</v>
      </c>
      <c r="E63" s="36">
        <v>28600071</v>
      </c>
    </row>
    <row r="64" spans="1:5" ht="15.75" thickBot="1" x14ac:dyDescent="0.3">
      <c r="A64" s="28" t="s">
        <v>129</v>
      </c>
      <c r="B64" s="42" t="s">
        <v>130</v>
      </c>
      <c r="C64" s="35"/>
      <c r="D64" s="35">
        <v>4000000</v>
      </c>
      <c r="E64" s="36">
        <v>4000000</v>
      </c>
    </row>
    <row r="65" spans="1:5" ht="15.75" thickBot="1" x14ac:dyDescent="0.3">
      <c r="A65" s="41" t="s">
        <v>131</v>
      </c>
      <c r="B65" s="27" t="s">
        <v>132</v>
      </c>
      <c r="C65" s="17">
        <f>+C66+C67+C68+C69</f>
        <v>0</v>
      </c>
      <c r="D65" s="17">
        <f>+D66+D67+D68+D69</f>
        <v>0</v>
      </c>
      <c r="E65" s="18">
        <f>+E66+E67+E68+E69</f>
        <v>0</v>
      </c>
    </row>
    <row r="66" spans="1:5" x14ac:dyDescent="0.25">
      <c r="A66" s="19" t="s">
        <v>133</v>
      </c>
      <c r="B66" s="20" t="s">
        <v>134</v>
      </c>
      <c r="C66" s="35"/>
      <c r="D66" s="35"/>
      <c r="E66" s="36"/>
    </row>
    <row r="67" spans="1:5" x14ac:dyDescent="0.25">
      <c r="A67" s="23" t="s">
        <v>135</v>
      </c>
      <c r="B67" s="24" t="s">
        <v>136</v>
      </c>
      <c r="C67" s="35"/>
      <c r="D67" s="35"/>
      <c r="E67" s="36"/>
    </row>
    <row r="68" spans="1:5" x14ac:dyDescent="0.25">
      <c r="A68" s="23" t="s">
        <v>137</v>
      </c>
      <c r="B68" s="24" t="s">
        <v>138</v>
      </c>
      <c r="C68" s="35"/>
      <c r="D68" s="35"/>
      <c r="E68" s="36"/>
    </row>
    <row r="69" spans="1:5" ht="15.75" thickBot="1" x14ac:dyDescent="0.3">
      <c r="A69" s="28" t="s">
        <v>139</v>
      </c>
      <c r="B69" s="29" t="s">
        <v>140</v>
      </c>
      <c r="C69" s="35"/>
      <c r="D69" s="35"/>
      <c r="E69" s="36"/>
    </row>
    <row r="70" spans="1:5" ht="15.75" thickBot="1" x14ac:dyDescent="0.3">
      <c r="A70" s="41" t="s">
        <v>141</v>
      </c>
      <c r="B70" s="27" t="s">
        <v>142</v>
      </c>
      <c r="C70" s="17">
        <f>+C71+C72</f>
        <v>50000000</v>
      </c>
      <c r="D70" s="17">
        <f>+D71+D72</f>
        <v>100015890</v>
      </c>
      <c r="E70" s="18">
        <f>+E71+E72</f>
        <v>100015890</v>
      </c>
    </row>
    <row r="71" spans="1:5" x14ac:dyDescent="0.25">
      <c r="A71" s="19" t="s">
        <v>143</v>
      </c>
      <c r="B71" s="20" t="s">
        <v>144</v>
      </c>
      <c r="C71" s="35">
        <v>50000000</v>
      </c>
      <c r="D71" s="35">
        <v>100015890</v>
      </c>
      <c r="E71" s="36">
        <v>100015890</v>
      </c>
    </row>
    <row r="72" spans="1:5" ht="15.75" thickBot="1" x14ac:dyDescent="0.3">
      <c r="A72" s="28" t="s">
        <v>145</v>
      </c>
      <c r="B72" s="29" t="s">
        <v>146</v>
      </c>
      <c r="C72" s="35"/>
      <c r="D72" s="35"/>
      <c r="E72" s="36"/>
    </row>
    <row r="73" spans="1:5" ht="15.75" thickBot="1" x14ac:dyDescent="0.3">
      <c r="A73" s="41" t="s">
        <v>147</v>
      </c>
      <c r="B73" s="27" t="s">
        <v>148</v>
      </c>
      <c r="C73" s="17">
        <f>+C74+C75+C76</f>
        <v>530567000</v>
      </c>
      <c r="D73" s="17">
        <f>+D74+D75+D76</f>
        <v>570983378</v>
      </c>
      <c r="E73" s="18">
        <f>+E74+E75+E76</f>
        <v>547868953</v>
      </c>
    </row>
    <row r="74" spans="1:5" x14ac:dyDescent="0.25">
      <c r="A74" s="19" t="s">
        <v>149</v>
      </c>
      <c r="B74" s="20" t="s">
        <v>150</v>
      </c>
      <c r="C74" s="35"/>
      <c r="D74" s="35">
        <v>0</v>
      </c>
      <c r="E74" s="36">
        <v>25621853</v>
      </c>
    </row>
    <row r="75" spans="1:5" x14ac:dyDescent="0.25">
      <c r="A75" s="23" t="s">
        <v>151</v>
      </c>
      <c r="B75" s="24" t="s">
        <v>152</v>
      </c>
      <c r="C75" s="35">
        <v>530567000</v>
      </c>
      <c r="D75" s="35">
        <v>530483378</v>
      </c>
      <c r="E75" s="36">
        <v>481747100</v>
      </c>
    </row>
    <row r="76" spans="1:5" ht="15.75" thickBot="1" x14ac:dyDescent="0.3">
      <c r="A76" s="28" t="s">
        <v>153</v>
      </c>
      <c r="B76" s="32" t="s">
        <v>154</v>
      </c>
      <c r="C76" s="35"/>
      <c r="D76" s="35">
        <v>40500000</v>
      </c>
      <c r="E76" s="36">
        <v>40500000</v>
      </c>
    </row>
    <row r="77" spans="1:5" ht="15.75" thickBot="1" x14ac:dyDescent="0.3">
      <c r="A77" s="41" t="s">
        <v>155</v>
      </c>
      <c r="B77" s="27" t="s">
        <v>156</v>
      </c>
      <c r="C77" s="17">
        <f>+C78+C79+C80+C81</f>
        <v>0</v>
      </c>
      <c r="D77" s="17">
        <f>+D78+D79+D80+D81</f>
        <v>0</v>
      </c>
      <c r="E77" s="18">
        <f>+E78+E79+E80+E81</f>
        <v>0</v>
      </c>
    </row>
    <row r="78" spans="1:5" x14ac:dyDescent="0.25">
      <c r="A78" s="43" t="s">
        <v>157</v>
      </c>
      <c r="B78" s="20" t="s">
        <v>158</v>
      </c>
      <c r="C78" s="35"/>
      <c r="D78" s="35"/>
      <c r="E78" s="36"/>
    </row>
    <row r="79" spans="1:5" x14ac:dyDescent="0.25">
      <c r="A79" s="44" t="s">
        <v>159</v>
      </c>
      <c r="B79" s="24" t="s">
        <v>160</v>
      </c>
      <c r="C79" s="35"/>
      <c r="D79" s="35"/>
      <c r="E79" s="36"/>
    </row>
    <row r="80" spans="1:5" x14ac:dyDescent="0.25">
      <c r="A80" s="44" t="s">
        <v>161</v>
      </c>
      <c r="B80" s="24" t="s">
        <v>162</v>
      </c>
      <c r="C80" s="35"/>
      <c r="D80" s="35"/>
      <c r="E80" s="36"/>
    </row>
    <row r="81" spans="1:5" ht="15.75" thickBot="1" x14ac:dyDescent="0.3">
      <c r="A81" s="45" t="s">
        <v>163</v>
      </c>
      <c r="B81" s="32" t="s">
        <v>164</v>
      </c>
      <c r="C81" s="35"/>
      <c r="D81" s="35"/>
      <c r="E81" s="36"/>
    </row>
    <row r="82" spans="1:5" ht="21.75" thickBot="1" x14ac:dyDescent="0.3">
      <c r="A82" s="41" t="s">
        <v>165</v>
      </c>
      <c r="B82" s="27" t="s">
        <v>166</v>
      </c>
      <c r="C82" s="46"/>
      <c r="D82" s="46"/>
      <c r="E82" s="47"/>
    </row>
    <row r="83" spans="1:5" ht="15.75" thickBot="1" x14ac:dyDescent="0.3">
      <c r="A83" s="41" t="s">
        <v>167</v>
      </c>
      <c r="B83" s="48" t="s">
        <v>168</v>
      </c>
      <c r="C83" s="33">
        <f>+C61+C65+C70+C73+C77+C82</f>
        <v>580567000</v>
      </c>
      <c r="D83" s="33">
        <f>+D61+D65+D70+D73+D77+D82</f>
        <v>703599339</v>
      </c>
      <c r="E83" s="34">
        <f>+E61+E65+E70+E73+E77+E82</f>
        <v>680484914</v>
      </c>
    </row>
    <row r="84" spans="1:5" ht="21.75" thickBot="1" x14ac:dyDescent="0.3">
      <c r="A84" s="49" t="s">
        <v>169</v>
      </c>
      <c r="B84" s="50" t="s">
        <v>170</v>
      </c>
      <c r="C84" s="33">
        <f>+C60+C83</f>
        <v>2042604474</v>
      </c>
      <c r="D84" s="33">
        <f>+D60+D83</f>
        <v>2363311349</v>
      </c>
      <c r="E84" s="34">
        <f>+E60+E83</f>
        <v>2428358130</v>
      </c>
    </row>
    <row r="85" spans="1:5" x14ac:dyDescent="0.25">
      <c r="A85" s="51"/>
      <c r="B85" s="51"/>
      <c r="C85" s="52"/>
      <c r="D85" s="52"/>
      <c r="E85" s="52"/>
    </row>
    <row r="86" spans="1:5" ht="15.75" x14ac:dyDescent="0.25">
      <c r="A86" s="53" t="s">
        <v>171</v>
      </c>
      <c r="B86" s="53"/>
      <c r="C86" s="53"/>
      <c r="D86" s="53"/>
      <c r="E86" s="53"/>
    </row>
    <row r="87" spans="1:5" ht="15.75" thickBot="1" x14ac:dyDescent="0.3">
      <c r="A87" s="54" t="s">
        <v>172</v>
      </c>
      <c r="B87" s="54"/>
      <c r="C87" s="55"/>
      <c r="D87" s="55"/>
      <c r="E87" s="55" t="str">
        <f>E2</f>
        <v>Forintban!</v>
      </c>
    </row>
    <row r="88" spans="1:5" x14ac:dyDescent="0.25">
      <c r="A88" s="4" t="s">
        <v>3</v>
      </c>
      <c r="B88" s="5" t="s">
        <v>173</v>
      </c>
      <c r="C88" s="6">
        <f>+C3</f>
        <v>2017</v>
      </c>
      <c r="D88" s="6"/>
      <c r="E88" s="7"/>
    </row>
    <row r="89" spans="1:5" ht="24.75" thickBot="1" x14ac:dyDescent="0.3">
      <c r="A89" s="8"/>
      <c r="B89" s="9"/>
      <c r="C89" s="10" t="s">
        <v>5</v>
      </c>
      <c r="D89" s="10" t="s">
        <v>6</v>
      </c>
      <c r="E89" s="11" t="s">
        <v>7</v>
      </c>
    </row>
    <row r="90" spans="1:5" ht="15.75" thickBot="1" x14ac:dyDescent="0.3">
      <c r="A90" s="12" t="s">
        <v>8</v>
      </c>
      <c r="B90" s="13" t="s">
        <v>9</v>
      </c>
      <c r="C90" s="13" t="s">
        <v>10</v>
      </c>
      <c r="D90" s="13" t="s">
        <v>11</v>
      </c>
      <c r="E90" s="56" t="s">
        <v>12</v>
      </c>
    </row>
    <row r="91" spans="1:5" ht="15.75" thickBot="1" x14ac:dyDescent="0.3">
      <c r="A91" s="57" t="s">
        <v>13</v>
      </c>
      <c r="B91" s="58" t="s">
        <v>174</v>
      </c>
      <c r="C91" s="59">
        <f>SUM(C92:C96)</f>
        <v>1274663474</v>
      </c>
      <c r="D91" s="59">
        <f>SUM(D92:D96)</f>
        <v>1595608282</v>
      </c>
      <c r="E91" s="60">
        <f>SUM(E92:E96)</f>
        <v>1477520693</v>
      </c>
    </row>
    <row r="92" spans="1:5" x14ac:dyDescent="0.25">
      <c r="A92" s="61" t="s">
        <v>15</v>
      </c>
      <c r="B92" s="62" t="s">
        <v>175</v>
      </c>
      <c r="C92" s="63">
        <v>426578000</v>
      </c>
      <c r="D92" s="63">
        <v>645041929</v>
      </c>
      <c r="E92" s="64">
        <v>614681940</v>
      </c>
    </row>
    <row r="93" spans="1:5" x14ac:dyDescent="0.25">
      <c r="A93" s="23" t="s">
        <v>17</v>
      </c>
      <c r="B93" s="65" t="s">
        <v>176</v>
      </c>
      <c r="C93" s="25">
        <v>91694000</v>
      </c>
      <c r="D93" s="25">
        <v>141385128</v>
      </c>
      <c r="E93" s="26">
        <v>137354724</v>
      </c>
    </row>
    <row r="94" spans="1:5" x14ac:dyDescent="0.25">
      <c r="A94" s="23" t="s">
        <v>19</v>
      </c>
      <c r="B94" s="65" t="s">
        <v>177</v>
      </c>
      <c r="C94" s="30">
        <v>628662474</v>
      </c>
      <c r="D94" s="30">
        <v>637568133</v>
      </c>
      <c r="E94" s="31">
        <v>558263950</v>
      </c>
    </row>
    <row r="95" spans="1:5" x14ac:dyDescent="0.25">
      <c r="A95" s="23" t="s">
        <v>21</v>
      </c>
      <c r="B95" s="66" t="s">
        <v>178</v>
      </c>
      <c r="C95" s="30">
        <v>94827000</v>
      </c>
      <c r="D95" s="30">
        <v>104085300</v>
      </c>
      <c r="E95" s="31">
        <v>104039600</v>
      </c>
    </row>
    <row r="96" spans="1:5" x14ac:dyDescent="0.25">
      <c r="A96" s="23" t="s">
        <v>179</v>
      </c>
      <c r="B96" s="67" t="s">
        <v>180</v>
      </c>
      <c r="C96" s="30">
        <v>32902000</v>
      </c>
      <c r="D96" s="30">
        <v>67527792</v>
      </c>
      <c r="E96" s="31">
        <v>63180479</v>
      </c>
    </row>
    <row r="97" spans="1:5" x14ac:dyDescent="0.25">
      <c r="A97" s="23" t="s">
        <v>181</v>
      </c>
      <c r="B97" s="65" t="s">
        <v>182</v>
      </c>
      <c r="C97" s="30"/>
      <c r="D97" s="30">
        <v>15100000</v>
      </c>
      <c r="E97" s="31">
        <v>15079842</v>
      </c>
    </row>
    <row r="98" spans="1:5" x14ac:dyDescent="0.25">
      <c r="A98" s="23" t="s">
        <v>183</v>
      </c>
      <c r="B98" s="68" t="s">
        <v>184</v>
      </c>
      <c r="C98" s="30"/>
      <c r="D98" s="30"/>
      <c r="E98" s="31"/>
    </row>
    <row r="99" spans="1:5" ht="22.5" x14ac:dyDescent="0.25">
      <c r="A99" s="23" t="s">
        <v>185</v>
      </c>
      <c r="B99" s="69" t="s">
        <v>186</v>
      </c>
      <c r="C99" s="30"/>
      <c r="D99" s="30"/>
      <c r="E99" s="31"/>
    </row>
    <row r="100" spans="1:5" ht="22.5" x14ac:dyDescent="0.25">
      <c r="A100" s="23" t="s">
        <v>187</v>
      </c>
      <c r="B100" s="69" t="s">
        <v>188</v>
      </c>
      <c r="C100" s="30"/>
      <c r="D100" s="30"/>
      <c r="E100" s="31"/>
    </row>
    <row r="101" spans="1:5" x14ac:dyDescent="0.25">
      <c r="A101" s="23" t="s">
        <v>189</v>
      </c>
      <c r="B101" s="68" t="s">
        <v>190</v>
      </c>
      <c r="C101" s="30"/>
      <c r="D101" s="30">
        <v>2300000</v>
      </c>
      <c r="E101" s="31">
        <v>2260000</v>
      </c>
    </row>
    <row r="102" spans="1:5" x14ac:dyDescent="0.25">
      <c r="A102" s="23" t="s">
        <v>191</v>
      </c>
      <c r="B102" s="68" t="s">
        <v>192</v>
      </c>
      <c r="C102" s="30"/>
      <c r="D102" s="30"/>
      <c r="E102" s="31"/>
    </row>
    <row r="103" spans="1:5" ht="22.5" x14ac:dyDescent="0.25">
      <c r="A103" s="23" t="s">
        <v>193</v>
      </c>
      <c r="B103" s="69" t="s">
        <v>194</v>
      </c>
      <c r="C103" s="30"/>
      <c r="D103" s="30"/>
      <c r="E103" s="31"/>
    </row>
    <row r="104" spans="1:5" x14ac:dyDescent="0.25">
      <c r="A104" s="70" t="s">
        <v>195</v>
      </c>
      <c r="B104" s="71" t="s">
        <v>196</v>
      </c>
      <c r="C104" s="30"/>
      <c r="D104" s="30"/>
      <c r="E104" s="31"/>
    </row>
    <row r="105" spans="1:5" x14ac:dyDescent="0.25">
      <c r="A105" s="23" t="s">
        <v>197</v>
      </c>
      <c r="B105" s="71" t="s">
        <v>198</v>
      </c>
      <c r="C105" s="30"/>
      <c r="D105" s="30"/>
      <c r="E105" s="31"/>
    </row>
    <row r="106" spans="1:5" ht="23.25" thickBot="1" x14ac:dyDescent="0.3">
      <c r="A106" s="72" t="s">
        <v>199</v>
      </c>
      <c r="B106" s="73" t="s">
        <v>200</v>
      </c>
      <c r="C106" s="74">
        <v>0</v>
      </c>
      <c r="D106" s="74">
        <v>5716000</v>
      </c>
      <c r="E106" s="75">
        <v>2310245</v>
      </c>
    </row>
    <row r="107" spans="1:5" ht="15.75" thickBot="1" x14ac:dyDescent="0.3">
      <c r="A107" s="15" t="s">
        <v>25</v>
      </c>
      <c r="B107" s="76" t="s">
        <v>201</v>
      </c>
      <c r="C107" s="17">
        <f>+C108+C110+C112</f>
        <v>121374000</v>
      </c>
      <c r="D107" s="17">
        <f>+D108+D110+D112</f>
        <v>114572036</v>
      </c>
      <c r="E107" s="18">
        <f>+E108+E110+E112</f>
        <v>107928578</v>
      </c>
    </row>
    <row r="108" spans="1:5" x14ac:dyDescent="0.25">
      <c r="A108" s="19" t="s">
        <v>27</v>
      </c>
      <c r="B108" s="65" t="s">
        <v>202</v>
      </c>
      <c r="C108" s="21">
        <v>121374000</v>
      </c>
      <c r="D108" s="21">
        <v>104848036</v>
      </c>
      <c r="E108" s="22">
        <v>98312138</v>
      </c>
    </row>
    <row r="109" spans="1:5" x14ac:dyDescent="0.25">
      <c r="A109" s="19" t="s">
        <v>29</v>
      </c>
      <c r="B109" s="77" t="s">
        <v>203</v>
      </c>
      <c r="C109" s="21"/>
      <c r="D109" s="21"/>
      <c r="E109" s="22"/>
    </row>
    <row r="110" spans="1:5" x14ac:dyDescent="0.25">
      <c r="A110" s="19" t="s">
        <v>31</v>
      </c>
      <c r="B110" s="77" t="s">
        <v>204</v>
      </c>
      <c r="C110" s="25"/>
      <c r="D110" s="25">
        <v>9724000</v>
      </c>
      <c r="E110" s="26">
        <v>9616440</v>
      </c>
    </row>
    <row r="111" spans="1:5" x14ac:dyDescent="0.25">
      <c r="A111" s="19" t="s">
        <v>33</v>
      </c>
      <c r="B111" s="77" t="s">
        <v>205</v>
      </c>
      <c r="C111" s="25"/>
      <c r="D111" s="25"/>
      <c r="E111" s="26"/>
    </row>
    <row r="112" spans="1:5" x14ac:dyDescent="0.25">
      <c r="A112" s="19" t="s">
        <v>35</v>
      </c>
      <c r="B112" s="32" t="s">
        <v>206</v>
      </c>
      <c r="C112" s="25">
        <v>0</v>
      </c>
      <c r="D112" s="25">
        <v>0</v>
      </c>
      <c r="E112" s="26">
        <v>0</v>
      </c>
    </row>
    <row r="113" spans="1:5" ht="22.5" x14ac:dyDescent="0.25">
      <c r="A113" s="19" t="s">
        <v>37</v>
      </c>
      <c r="B113" s="78" t="s">
        <v>207</v>
      </c>
      <c r="C113" s="25"/>
      <c r="D113" s="25"/>
      <c r="E113" s="26"/>
    </row>
    <row r="114" spans="1:5" ht="22.5" x14ac:dyDescent="0.25">
      <c r="A114" s="19" t="s">
        <v>208</v>
      </c>
      <c r="B114" s="79" t="s">
        <v>209</v>
      </c>
      <c r="C114" s="25"/>
      <c r="D114" s="25"/>
      <c r="E114" s="26"/>
    </row>
    <row r="115" spans="1:5" ht="22.5" x14ac:dyDescent="0.25">
      <c r="A115" s="19" t="s">
        <v>210</v>
      </c>
      <c r="B115" s="69" t="s">
        <v>188</v>
      </c>
      <c r="C115" s="25"/>
      <c r="D115" s="25"/>
      <c r="E115" s="26"/>
    </row>
    <row r="116" spans="1:5" x14ac:dyDescent="0.25">
      <c r="A116" s="19" t="s">
        <v>211</v>
      </c>
      <c r="B116" s="69" t="s">
        <v>212</v>
      </c>
      <c r="C116" s="25"/>
      <c r="D116" s="25"/>
      <c r="E116" s="26"/>
    </row>
    <row r="117" spans="1:5" ht="22.5" x14ac:dyDescent="0.25">
      <c r="A117" s="19" t="s">
        <v>213</v>
      </c>
      <c r="B117" s="69" t="s">
        <v>214</v>
      </c>
      <c r="C117" s="25"/>
      <c r="D117" s="25"/>
      <c r="E117" s="26"/>
    </row>
    <row r="118" spans="1:5" ht="22.5" x14ac:dyDescent="0.25">
      <c r="A118" s="19" t="s">
        <v>215</v>
      </c>
      <c r="B118" s="69" t="s">
        <v>194</v>
      </c>
      <c r="C118" s="25"/>
      <c r="D118" s="25"/>
      <c r="E118" s="26"/>
    </row>
    <row r="119" spans="1:5" x14ac:dyDescent="0.25">
      <c r="A119" s="19" t="s">
        <v>216</v>
      </c>
      <c r="B119" s="69" t="s">
        <v>217</v>
      </c>
      <c r="C119" s="25"/>
      <c r="D119" s="25"/>
      <c r="E119" s="26"/>
    </row>
    <row r="120" spans="1:5" ht="23.25" thickBot="1" x14ac:dyDescent="0.3">
      <c r="A120" s="70" t="s">
        <v>218</v>
      </c>
      <c r="B120" s="69" t="s">
        <v>219</v>
      </c>
      <c r="C120" s="30">
        <v>0</v>
      </c>
      <c r="D120" s="30">
        <v>0</v>
      </c>
      <c r="E120" s="31">
        <v>0</v>
      </c>
    </row>
    <row r="121" spans="1:5" ht="15.75" thickBot="1" x14ac:dyDescent="0.3">
      <c r="A121" s="15" t="s">
        <v>39</v>
      </c>
      <c r="B121" s="80" t="s">
        <v>220</v>
      </c>
      <c r="C121" s="17">
        <f>+C122+C123</f>
        <v>26052418</v>
      </c>
      <c r="D121" s="17">
        <f>+D122+D123</f>
        <v>0</v>
      </c>
      <c r="E121" s="18">
        <f>+E122+E123</f>
        <v>0</v>
      </c>
    </row>
    <row r="122" spans="1:5" x14ac:dyDescent="0.25">
      <c r="A122" s="19" t="s">
        <v>41</v>
      </c>
      <c r="B122" s="81" t="s">
        <v>221</v>
      </c>
      <c r="C122" s="21">
        <v>26052418</v>
      </c>
      <c r="D122" s="21"/>
      <c r="E122" s="22"/>
    </row>
    <row r="123" spans="1:5" ht="15.75" thickBot="1" x14ac:dyDescent="0.3">
      <c r="A123" s="28" t="s">
        <v>43</v>
      </c>
      <c r="B123" s="77" t="s">
        <v>222</v>
      </c>
      <c r="C123" s="30"/>
      <c r="D123" s="30"/>
      <c r="E123" s="31"/>
    </row>
    <row r="124" spans="1:5" ht="15.75" thickBot="1" x14ac:dyDescent="0.3">
      <c r="A124" s="15" t="s">
        <v>223</v>
      </c>
      <c r="B124" s="80" t="s">
        <v>224</v>
      </c>
      <c r="C124" s="17">
        <f>+C91+C107+C121</f>
        <v>1422089892</v>
      </c>
      <c r="D124" s="17">
        <f>+D91+D107+D121</f>
        <v>1710180318</v>
      </c>
      <c r="E124" s="18">
        <f>+E91+E107+E121</f>
        <v>1585449271</v>
      </c>
    </row>
    <row r="125" spans="1:5" ht="21.75" thickBot="1" x14ac:dyDescent="0.3">
      <c r="A125" s="15" t="s">
        <v>67</v>
      </c>
      <c r="B125" s="80" t="s">
        <v>225</v>
      </c>
      <c r="C125" s="17">
        <f>+C126+C127+C128</f>
        <v>66000000</v>
      </c>
      <c r="D125" s="17">
        <f>+D126+D127+D128</f>
        <v>98600071</v>
      </c>
      <c r="E125" s="18">
        <f>+E126+E127+E128</f>
        <v>98600071</v>
      </c>
    </row>
    <row r="126" spans="1:5" x14ac:dyDescent="0.25">
      <c r="A126" s="19" t="s">
        <v>69</v>
      </c>
      <c r="B126" s="81" t="s">
        <v>226</v>
      </c>
      <c r="C126" s="25">
        <v>66000000</v>
      </c>
      <c r="D126" s="25">
        <v>66000000</v>
      </c>
      <c r="E126" s="26">
        <v>66000000</v>
      </c>
    </row>
    <row r="127" spans="1:5" ht="22.5" x14ac:dyDescent="0.25">
      <c r="A127" s="19" t="s">
        <v>71</v>
      </c>
      <c r="B127" s="81" t="s">
        <v>227</v>
      </c>
      <c r="C127" s="25"/>
      <c r="D127" s="25">
        <v>28600071</v>
      </c>
      <c r="E127" s="26">
        <v>28600071</v>
      </c>
    </row>
    <row r="128" spans="1:5" ht="15.75" thickBot="1" x14ac:dyDescent="0.3">
      <c r="A128" s="70" t="s">
        <v>73</v>
      </c>
      <c r="B128" s="82" t="s">
        <v>228</v>
      </c>
      <c r="C128" s="25"/>
      <c r="D128" s="25">
        <v>4000000</v>
      </c>
      <c r="E128" s="26">
        <v>4000000</v>
      </c>
    </row>
    <row r="129" spans="1:5" ht="15.75" thickBot="1" x14ac:dyDescent="0.3">
      <c r="A129" s="15" t="s">
        <v>89</v>
      </c>
      <c r="B129" s="80" t="s">
        <v>229</v>
      </c>
      <c r="C129" s="17">
        <f>+C130+C131+C133+C132</f>
        <v>0</v>
      </c>
      <c r="D129" s="17">
        <f>+D130+D131+D133+D132</f>
        <v>0</v>
      </c>
      <c r="E129" s="18">
        <f>+E130+E131+E133+E132</f>
        <v>0</v>
      </c>
    </row>
    <row r="130" spans="1:5" x14ac:dyDescent="0.25">
      <c r="A130" s="19" t="s">
        <v>91</v>
      </c>
      <c r="B130" s="81" t="s">
        <v>230</v>
      </c>
      <c r="C130" s="25"/>
      <c r="D130" s="25"/>
      <c r="E130" s="26"/>
    </row>
    <row r="131" spans="1:5" x14ac:dyDescent="0.25">
      <c r="A131" s="19" t="s">
        <v>93</v>
      </c>
      <c r="B131" s="81" t="s">
        <v>231</v>
      </c>
      <c r="C131" s="25"/>
      <c r="D131" s="25"/>
      <c r="E131" s="26"/>
    </row>
    <row r="132" spans="1:5" x14ac:dyDescent="0.25">
      <c r="A132" s="19" t="s">
        <v>95</v>
      </c>
      <c r="B132" s="81" t="s">
        <v>232</v>
      </c>
      <c r="C132" s="25"/>
      <c r="D132" s="25"/>
      <c r="E132" s="26"/>
    </row>
    <row r="133" spans="1:5" ht="15.75" thickBot="1" x14ac:dyDescent="0.3">
      <c r="A133" s="70" t="s">
        <v>97</v>
      </c>
      <c r="B133" s="82" t="s">
        <v>233</v>
      </c>
      <c r="C133" s="25"/>
      <c r="D133" s="25"/>
      <c r="E133" s="26"/>
    </row>
    <row r="134" spans="1:5" ht="15.75" thickBot="1" x14ac:dyDescent="0.3">
      <c r="A134" s="15" t="s">
        <v>234</v>
      </c>
      <c r="B134" s="80" t="s">
        <v>235</v>
      </c>
      <c r="C134" s="33">
        <f>+C135+C136+C137+C138</f>
        <v>554514582</v>
      </c>
      <c r="D134" s="33">
        <f>+D135+D136+D137+D138</f>
        <v>554430960</v>
      </c>
      <c r="E134" s="34">
        <f>+E135+E136+E137+E138</f>
        <v>505101364</v>
      </c>
    </row>
    <row r="135" spans="1:5" x14ac:dyDescent="0.25">
      <c r="A135" s="19" t="s">
        <v>103</v>
      </c>
      <c r="B135" s="81" t="s">
        <v>236</v>
      </c>
      <c r="C135" s="25"/>
      <c r="D135" s="25"/>
      <c r="E135" s="26"/>
    </row>
    <row r="136" spans="1:5" x14ac:dyDescent="0.25">
      <c r="A136" s="19" t="s">
        <v>105</v>
      </c>
      <c r="B136" s="81" t="s">
        <v>237</v>
      </c>
      <c r="C136" s="25">
        <v>23947582</v>
      </c>
      <c r="D136" s="25">
        <v>23947582</v>
      </c>
      <c r="E136" s="26">
        <v>23947582</v>
      </c>
    </row>
    <row r="137" spans="1:5" x14ac:dyDescent="0.25">
      <c r="A137" s="19" t="s">
        <v>107</v>
      </c>
      <c r="B137" s="81" t="s">
        <v>238</v>
      </c>
      <c r="C137" s="25"/>
      <c r="D137" s="25"/>
      <c r="E137" s="26"/>
    </row>
    <row r="138" spans="1:5" ht="15.75" thickBot="1" x14ac:dyDescent="0.3">
      <c r="A138" s="70" t="s">
        <v>109</v>
      </c>
      <c r="B138" s="82" t="s">
        <v>152</v>
      </c>
      <c r="C138" s="25">
        <v>530567000</v>
      </c>
      <c r="D138" s="25">
        <v>530483378</v>
      </c>
      <c r="E138" s="26">
        <v>481153782</v>
      </c>
    </row>
    <row r="139" spans="1:5" ht="15.75" thickBot="1" x14ac:dyDescent="0.3">
      <c r="A139" s="15" t="s">
        <v>111</v>
      </c>
      <c r="B139" s="80" t="s">
        <v>239</v>
      </c>
      <c r="C139" s="83">
        <f>+C140+C141+C142+C143</f>
        <v>0</v>
      </c>
      <c r="D139" s="83">
        <f>+D140+D141+D142+D143</f>
        <v>0</v>
      </c>
      <c r="E139" s="84">
        <f>+E140+E141+E142+E143</f>
        <v>0</v>
      </c>
    </row>
    <row r="140" spans="1:5" x14ac:dyDescent="0.25">
      <c r="A140" s="19" t="s">
        <v>113</v>
      </c>
      <c r="B140" s="81" t="s">
        <v>240</v>
      </c>
      <c r="C140" s="25"/>
      <c r="D140" s="25"/>
      <c r="E140" s="26"/>
    </row>
    <row r="141" spans="1:5" x14ac:dyDescent="0.25">
      <c r="A141" s="19" t="s">
        <v>115</v>
      </c>
      <c r="B141" s="81" t="s">
        <v>241</v>
      </c>
      <c r="C141" s="25"/>
      <c r="D141" s="25"/>
      <c r="E141" s="26"/>
    </row>
    <row r="142" spans="1:5" x14ac:dyDescent="0.25">
      <c r="A142" s="19" t="s">
        <v>117</v>
      </c>
      <c r="B142" s="81" t="s">
        <v>242</v>
      </c>
      <c r="C142" s="25"/>
      <c r="D142" s="25"/>
      <c r="E142" s="26"/>
    </row>
    <row r="143" spans="1:5" ht="15.75" thickBot="1" x14ac:dyDescent="0.3">
      <c r="A143" s="19" t="s">
        <v>119</v>
      </c>
      <c r="B143" s="81" t="s">
        <v>243</v>
      </c>
      <c r="C143" s="25"/>
      <c r="D143" s="25"/>
      <c r="E143" s="26"/>
    </row>
    <row r="144" spans="1:5" ht="15.75" thickBot="1" x14ac:dyDescent="0.3">
      <c r="A144" s="15" t="s">
        <v>121</v>
      </c>
      <c r="B144" s="80" t="s">
        <v>244</v>
      </c>
      <c r="C144" s="85">
        <f>+C125+C129+C134+C139</f>
        <v>620514582</v>
      </c>
      <c r="D144" s="85">
        <f>+D125+D129+D134+D139</f>
        <v>653031031</v>
      </c>
      <c r="E144" s="86">
        <f>+E125+E129+E134+E139</f>
        <v>603701435</v>
      </c>
    </row>
    <row r="145" spans="1:5" ht="15.75" thickBot="1" x14ac:dyDescent="0.3">
      <c r="A145" s="87" t="s">
        <v>245</v>
      </c>
      <c r="B145" s="88" t="s">
        <v>246</v>
      </c>
      <c r="C145" s="85">
        <f>+C124+C144</f>
        <v>2042604474</v>
      </c>
      <c r="D145" s="85">
        <f>+D124+D144</f>
        <v>2363211349</v>
      </c>
      <c r="E145" s="86">
        <f>+E124+E144</f>
        <v>2189150706</v>
      </c>
    </row>
    <row r="146" spans="1:5" ht="15.75" x14ac:dyDescent="0.25">
      <c r="A146" s="89"/>
      <c r="B146" s="89"/>
      <c r="C146" s="90"/>
      <c r="D146" s="90"/>
      <c r="E146" s="90"/>
    </row>
    <row r="147" spans="1:5" ht="15.75" x14ac:dyDescent="0.25">
      <c r="A147" s="91" t="s">
        <v>247</v>
      </c>
      <c r="B147" s="91"/>
      <c r="C147" s="91"/>
      <c r="D147" s="91"/>
      <c r="E147" s="91"/>
    </row>
    <row r="148" spans="1:5" ht="16.5" thickBot="1" x14ac:dyDescent="0.3">
      <c r="A148" s="92" t="s">
        <v>248</v>
      </c>
      <c r="B148" s="92"/>
      <c r="C148" s="93"/>
      <c r="D148" s="90"/>
      <c r="E148" s="3" t="str">
        <f>E87</f>
        <v>Forintban!</v>
      </c>
    </row>
    <row r="149" spans="1:5" ht="21.75" thickBot="1" x14ac:dyDescent="0.3">
      <c r="A149" s="15">
        <v>1</v>
      </c>
      <c r="B149" s="76" t="s">
        <v>249</v>
      </c>
      <c r="C149" s="94">
        <f>+C60-C124</f>
        <v>39947582</v>
      </c>
      <c r="D149" s="94">
        <f>+D60-D124</f>
        <v>-50468308</v>
      </c>
      <c r="E149" s="94">
        <f>+E60-E124</f>
        <v>162423945</v>
      </c>
    </row>
    <row r="150" spans="1:5" ht="32.25" thickBot="1" x14ac:dyDescent="0.3">
      <c r="A150" s="15" t="s">
        <v>25</v>
      </c>
      <c r="B150" s="76" t="s">
        <v>250</v>
      </c>
      <c r="C150" s="94">
        <f>+C83-C144</f>
        <v>-39947582</v>
      </c>
      <c r="D150" s="94">
        <f>+D83-D144</f>
        <v>50568308</v>
      </c>
      <c r="E150" s="94">
        <f>+E83-E144</f>
        <v>76783479</v>
      </c>
    </row>
  </sheetData>
  <mergeCells count="9">
    <mergeCell ref="A147:E147"/>
    <mergeCell ref="A1:E1"/>
    <mergeCell ref="A3:A4"/>
    <mergeCell ref="B3:B4"/>
    <mergeCell ref="C3:E3"/>
    <mergeCell ref="A86:E86"/>
    <mergeCell ref="A88:A89"/>
    <mergeCell ref="B88:B89"/>
    <mergeCell ref="C88:E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2018-05-31T08:51:39Z</dcterms:modified>
</cp:coreProperties>
</file>