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30" firstSheet="1" activeTab="6"/>
  </bookViews>
  <sheets>
    <sheet name="5. melléklet" sheetId="1" r:id="rId1"/>
    <sheet name="6. melléklet" sheetId="2" r:id="rId2"/>
    <sheet name="2.sz melléklet" sheetId="3" r:id="rId3"/>
    <sheet name="1.sz. melléklet" sheetId="4" r:id="rId4"/>
    <sheet name="3. melléklet" sheetId="5" r:id="rId5"/>
    <sheet name="7.melléklet" sheetId="6" r:id="rId6"/>
    <sheet name="8. melléklet" sheetId="7" r:id="rId7"/>
  </sheets>
  <definedNames>
    <definedName name="_xlnm.Print_Area" localSheetId="0">'5. melléklet'!$A$1:$H$38</definedName>
    <definedName name="_xlnm.Print_Area" localSheetId="1">'6. melléklet'!$A$1:$G$53</definedName>
  </definedNames>
  <calcPr fullCalcOnLoad="1" fullPrecision="0"/>
</workbook>
</file>

<file path=xl/sharedStrings.xml><?xml version="1.0" encoding="utf-8"?>
<sst xmlns="http://schemas.openxmlformats.org/spreadsheetml/2006/main" count="347" uniqueCount="270">
  <si>
    <t>ezer Ft-ban</t>
  </si>
  <si>
    <t>Sor-sz.</t>
  </si>
  <si>
    <t>Megnevezés</t>
  </si>
  <si>
    <t>Eredei előirányzat</t>
  </si>
  <si>
    <t>Módosított előirányzat</t>
  </si>
  <si>
    <t>Teljesítés</t>
  </si>
  <si>
    <t>BEVÉTELEK</t>
  </si>
  <si>
    <t>I.</t>
  </si>
  <si>
    <t>Működési bevételek</t>
  </si>
  <si>
    <t>II.</t>
  </si>
  <si>
    <t>III.</t>
  </si>
  <si>
    <t>IV.</t>
  </si>
  <si>
    <t>V.</t>
  </si>
  <si>
    <t>VI.</t>
  </si>
  <si>
    <t>VII.</t>
  </si>
  <si>
    <t>Pénzforgalom nélküli bevételek</t>
  </si>
  <si>
    <t>Költségvetési bevételek összesen</t>
  </si>
  <si>
    <t>VIII.</t>
  </si>
  <si>
    <t>Finanszírozási bevételek (rövid lej. hitelek, értékpapírok)</t>
  </si>
  <si>
    <t>IX.</t>
  </si>
  <si>
    <t xml:space="preserve">Bevételek mindösszesen </t>
  </si>
  <si>
    <t>KIADÁSOK</t>
  </si>
  <si>
    <t>Működési kiadások</t>
  </si>
  <si>
    <t>Felhalmozási kiadások</t>
  </si>
  <si>
    <t>Nyújtott kölcsönök</t>
  </si>
  <si>
    <t>Tartalékok</t>
  </si>
  <si>
    <t xml:space="preserve">        Általános tartalék</t>
  </si>
  <si>
    <t xml:space="preserve">        Céltartalék</t>
  </si>
  <si>
    <t>Költségvetési kiadások összesen</t>
  </si>
  <si>
    <t>Finanszírozási kiadások (rövid lej. hitelek, értékpapírok)</t>
  </si>
  <si>
    <t xml:space="preserve">Kiadások mindösszesen </t>
  </si>
  <si>
    <t>Eredeti</t>
  </si>
  <si>
    <t>Módosított</t>
  </si>
  <si>
    <t>Intézményi működési bevételek</t>
  </si>
  <si>
    <t>Személyi juttatások</t>
  </si>
  <si>
    <t>Munkaadókat terhelő járulékok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</si>
  <si>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</si>
  <si>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</si>
  <si>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</si>
  <si>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</si>
  <si>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</si>
  <si>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</si>
  <si>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</si>
  <si>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</si>
  <si>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</si>
  <si>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Felújítás</t>
  </si>
  <si>
    <t>Felhalmozási célú hitel kamata</t>
  </si>
  <si>
    <t>Felhalmozási célú tartalék</t>
  </si>
  <si>
    <t>Összesen: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</si>
  <si>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</si>
  <si>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</si>
  <si>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</si>
  <si>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</si>
  <si>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</si>
  <si>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</si>
  <si>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</si>
  <si>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</si>
  <si>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</si>
  <si>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</si>
  <si>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</si>
  <si>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</si>
  <si>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</si>
  <si>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</si>
  <si>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</si>
  <si>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</si>
  <si>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</si>
  <si>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</si>
  <si>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</si>
  <si>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</si>
  <si>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</si>
  <si>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</si>
  <si>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No.</t>
  </si>
  <si>
    <t>B E V É T E L E K</t>
  </si>
  <si>
    <t>Támogatások (2+...+8)</t>
  </si>
  <si>
    <t>• Címzett és céltámogatás</t>
  </si>
  <si>
    <t>•Leghátrányosabb helyzetű kistérs. felzárkóztat. támogatása</t>
  </si>
  <si>
    <t>• Fejlesztési és vis maior támogatás</t>
  </si>
  <si>
    <t xml:space="preserve">  ebből: működési c. vis maior tám. </t>
  </si>
  <si>
    <t xml:space="preserve">• Szakmai és informatikai fejlesztési feladatok támogatása </t>
  </si>
  <si>
    <t xml:space="preserve">• Központosított támogatásokból felhalm. célú </t>
  </si>
  <si>
    <t>• Egyéb tám. felhalm. célú</t>
  </si>
  <si>
    <t>Társ. gazd. és infrastr. szempontból elmaradott települések támogatása</t>
  </si>
  <si>
    <t>Felhalmozási célú pénzeszközátvétel, tám. értékű bev.</t>
  </si>
  <si>
    <t>ebből:</t>
  </si>
  <si>
    <t xml:space="preserve">felh-i c. fordított szakképzési támogatás </t>
  </si>
  <si>
    <t>Magánszemélyek kommunális adója</t>
  </si>
  <si>
    <t>Magánszem. által befizetett építm., telek- és luxusadó 20%-a</t>
  </si>
  <si>
    <t>Felhalmozási és tőkejellegű bevételek</t>
  </si>
  <si>
    <t xml:space="preserve">önkorm. lakásértékesítés bevétele </t>
  </si>
  <si>
    <t>Államháztartáson kívülről származó befektetett pénzügyi eszközök kamata</t>
  </si>
  <si>
    <t xml:space="preserve">Előző évi maradv., eredm. felhalmozási része </t>
  </si>
  <si>
    <t>-2006. és 2007. évi vis maior és közp. tám. maradványa</t>
  </si>
  <si>
    <t xml:space="preserve">- lakásértékesítés elsz-i számla egyenlege </t>
  </si>
  <si>
    <t>Felhalmozási ÁFA visszatérülés</t>
  </si>
  <si>
    <t>Értékesített tárgyi eszközök és immateriális javak ÁFA-ja</t>
  </si>
  <si>
    <t>Éven belüli lejáratú értékpapír visszaváltása (csak fejlesztési bevételből lekötött)</t>
  </si>
  <si>
    <t xml:space="preserve">működési célú kiadások finanszírozása </t>
  </si>
  <si>
    <t>Előző évek fel nem használt maradv., eredménye</t>
  </si>
  <si>
    <t>K I A D Á S O K</t>
  </si>
  <si>
    <t>Felújítások (ÁFA-val együtt)</t>
  </si>
  <si>
    <t xml:space="preserve">- szakképzési tám-ból megvalósított felújítás </t>
  </si>
  <si>
    <t xml:space="preserve">- közp. ei-ból és vis maior tám-ból megv. felúj. </t>
  </si>
  <si>
    <t>32.</t>
  </si>
  <si>
    <t>Beruházási kiadások (ÁFA-val együtt)</t>
  </si>
  <si>
    <t>33.</t>
  </si>
  <si>
    <t xml:space="preserve">- szakképzési tám-ból megvalósított beruházás </t>
  </si>
  <si>
    <t>34.</t>
  </si>
  <si>
    <t>- közp. ei-ból és vis maior tám-ból megv. beruh.</t>
  </si>
  <si>
    <t>35.</t>
  </si>
  <si>
    <t>Pénzügyi befektetések kiadásai</t>
  </si>
  <si>
    <t>36.</t>
  </si>
  <si>
    <t>Felhalmozási célú pénzeszközátadás, tám. értékű kiadás</t>
  </si>
  <si>
    <t>37.</t>
  </si>
  <si>
    <t>- lakáshoz jutás támogatása végleges jelleggel</t>
  </si>
  <si>
    <t>38.</t>
  </si>
  <si>
    <t>- közp. ei-ból és vis maior tám-ból megv. átadás</t>
  </si>
  <si>
    <t>39.</t>
  </si>
  <si>
    <t>40.</t>
  </si>
  <si>
    <t>Felhalmozási célú hitelek kamata</t>
  </si>
  <si>
    <t>41.</t>
  </si>
  <si>
    <t>Értékesített tárgyi e. immat. javak ÁFA befizetése</t>
  </si>
  <si>
    <t>42.</t>
  </si>
  <si>
    <t xml:space="preserve">Értékpapírok </t>
  </si>
  <si>
    <t>43.</t>
  </si>
  <si>
    <t>Felhalmozási célú kölcsönök nyújtása és visszafiz.</t>
  </si>
  <si>
    <t>44.</t>
  </si>
  <si>
    <t>45.</t>
  </si>
  <si>
    <t>Saját rezsis beruházás kiadásai</t>
  </si>
  <si>
    <t>46.</t>
  </si>
  <si>
    <t>47.</t>
  </si>
  <si>
    <t xml:space="preserve">Fedezet nélküli kötelezettség-vállalások </t>
  </si>
  <si>
    <t>Támogatás értékű bevételek( működési)</t>
  </si>
  <si>
    <t>adatok E Ft</t>
  </si>
  <si>
    <t>Bevételek</t>
  </si>
  <si>
    <t>Kiadások</t>
  </si>
  <si>
    <t>Teljesités</t>
  </si>
  <si>
    <t>Dologi és egyéb folyó kiadások</t>
  </si>
  <si>
    <t>Támogatás értékű működési bevétel</t>
  </si>
  <si>
    <t>Támogatás értékű működési kiad.</t>
  </si>
  <si>
    <t>Működési célú pénzeszköz átvétel</t>
  </si>
  <si>
    <t>Támogatási kölcsön visszatér.</t>
  </si>
  <si>
    <t>Működési célú hitelfelvétel</t>
  </si>
  <si>
    <t>Működési célú pénzmaradvány</t>
  </si>
  <si>
    <t>Működési célú tartalék</t>
  </si>
  <si>
    <t>Működési bevételek összesen:</t>
  </si>
  <si>
    <t>Működési kiadások összesen:</t>
  </si>
  <si>
    <t>Felhalmozási célú bevételek</t>
  </si>
  <si>
    <t>Felhalmozási célú kiadások</t>
  </si>
  <si>
    <t>Felhalmozási célra kapott támogatás</t>
  </si>
  <si>
    <t xml:space="preserve">Beruházások  </t>
  </si>
  <si>
    <t>Felhalm.célú pénzeszk.átvétel</t>
  </si>
  <si>
    <t xml:space="preserve">  Immateriális javak vásárlása</t>
  </si>
  <si>
    <t xml:space="preserve">  Ingatlanok vás.,létesítése</t>
  </si>
  <si>
    <t>2007. évi lakáshozjutás fel.jogc. 100%</t>
  </si>
  <si>
    <t xml:space="preserve">  Egyéb gép,berendezés vás.</t>
  </si>
  <si>
    <t>Építményadó,telekadó 20%-a</t>
  </si>
  <si>
    <t xml:space="preserve">  Járművek vásárlása</t>
  </si>
  <si>
    <t>Magánszemélyek komm.adója 100%</t>
  </si>
  <si>
    <t xml:space="preserve">  Beruházások áfája</t>
  </si>
  <si>
    <t>Felhalmozási és tőke jellegű bevételek</t>
  </si>
  <si>
    <t>Támogatás ért.felhalm.kiadás</t>
  </si>
  <si>
    <t>Felhalmozási pénzmaradvány</t>
  </si>
  <si>
    <t>Felhalm.célú pénzeszk.átad.</t>
  </si>
  <si>
    <t>Felhalmozása ÁFA visszatérités</t>
  </si>
  <si>
    <t>Felhalmozási célú hitel törlesztés</t>
  </si>
  <si>
    <t>Felhalmozásra felvett hitel</t>
  </si>
  <si>
    <t>Bevételek mindösszesen</t>
  </si>
  <si>
    <t>Kiadások mindösszesen:</t>
  </si>
  <si>
    <t>Korábban nyújtott kölcsönök,támogatások visszatérülése (csak fejlesztési célú)</t>
  </si>
  <si>
    <t>Felhalmozási c. hitelvisszafiz., kötvényvisszavált.,kezességvállalás</t>
  </si>
  <si>
    <t>Támogatás értékű felhalm.bevétel, támogatás visszautalása</t>
  </si>
  <si>
    <t>Működési bevételek( Intézményi működési bevételek)</t>
  </si>
  <si>
    <t>Támogatás értékű bevételek( felhalmozási)</t>
  </si>
  <si>
    <t>Közhatalmi bevételek</t>
  </si>
  <si>
    <t>Működési pénzeszközök bevétele</t>
  </si>
  <si>
    <t>pénzügyi vállalkozástól</t>
  </si>
  <si>
    <t>Hitel felvétel (Felhalmozási- Eu-s projekt megelőlegező hitelek)</t>
  </si>
  <si>
    <t>Hiteltörlesztés (Felhalmozási-EU-s projekt megelőlegező hitel)</t>
  </si>
  <si>
    <t>Felhalmozási célú hitel, kötvény kibocsátás( EU-s projekt megelőlegező hitel)</t>
  </si>
  <si>
    <t>Önkormányzatok működési költségvetésének támogatása</t>
  </si>
  <si>
    <t>Lakáshoz jutás támogatása 
(a 2007. éviköltségvetésről szóló  2006. évi CXXVII. törvény 3. számú mellékletének 10. pontja szerinti jogcím 2007. évi normatív hozzájárulás 100%-ával egyező összeg)</t>
  </si>
  <si>
    <t>Tény</t>
  </si>
  <si>
    <t>-</t>
  </si>
  <si>
    <t>Eredeti előirányzat</t>
  </si>
  <si>
    <t>Finanszírozási kiadások</t>
  </si>
  <si>
    <r>
      <t xml:space="preserve">B E V É T E L E K   Ö S S Z E S E N 
</t>
    </r>
    <r>
      <rPr>
        <sz val="10"/>
        <rFont val="Times New Roman"/>
        <family val="1"/>
      </rPr>
      <t>(1+9+10+11+12+14+15+16+18+19+22…+26)</t>
    </r>
  </si>
  <si>
    <r>
      <t xml:space="preserve">K I A D Á S O K   Ö S S Z E S E N
</t>
    </r>
    <r>
      <rPr>
        <sz val="10"/>
        <rFont val="Times New Roman"/>
        <family val="1"/>
      </rPr>
      <t>(29+32+35+36+39+…+45)</t>
    </r>
  </si>
  <si>
    <t xml:space="preserve">Megyei önk. SZJA bev-ből felhalm-i célú (22%) </t>
  </si>
  <si>
    <t>kötelező, önként vállalt és állami feladatok szerinti bontásban</t>
  </si>
  <si>
    <t>Ezer ft-ban</t>
  </si>
  <si>
    <t>Kormány funkciók/ 
kiemelt előriányzatok</t>
  </si>
  <si>
    <t>Kötelező feladatok</t>
  </si>
  <si>
    <t>Önként vállalt feladatok</t>
  </si>
  <si>
    <t>Állami feladatok</t>
  </si>
  <si>
    <t>Összesen</t>
  </si>
  <si>
    <t>011130 Önkorm. Jogalkotó és ig.tev.</t>
  </si>
  <si>
    <t>Műk.célú tám. Áh-belül</t>
  </si>
  <si>
    <t>Felhalm. Célú tám. ÁH-belül</t>
  </si>
  <si>
    <t>Működési célú finansz.bevételek</t>
  </si>
  <si>
    <t>Felhalmozási célú finansz.bev.</t>
  </si>
  <si>
    <t>011130 Összesen</t>
  </si>
  <si>
    <t>018010 Önkorm.elszám. Kp.költsévet.</t>
  </si>
  <si>
    <t>Műk.célú tám. ÁH-belül</t>
  </si>
  <si>
    <t>018010 Összesen</t>
  </si>
  <si>
    <t>041233 Hosszabb távú közfoglalk.</t>
  </si>
  <si>
    <t>Műk. Célú tám. ÁH- belül</t>
  </si>
  <si>
    <t>041232 Összesen</t>
  </si>
  <si>
    <t>107060 Egyéb szociális pénzb. És term. Ellátások</t>
  </si>
  <si>
    <t>Szociális kölcsön törlesztés</t>
  </si>
  <si>
    <t>107060 Összesen</t>
  </si>
  <si>
    <t>900020 Önkorm.funkcióra el nem számolt bev.</t>
  </si>
  <si>
    <t>900020 Öszesen</t>
  </si>
  <si>
    <t>ÖSSZESEN:</t>
  </si>
  <si>
    <t>Egyéb bevétel</t>
  </si>
  <si>
    <t>Ezer Ft-ban</t>
  </si>
  <si>
    <t>011130 Önk. Jogalkotó és ig. tev.</t>
  </si>
  <si>
    <t>Járulékok</t>
  </si>
  <si>
    <t>Dologi kiadások</t>
  </si>
  <si>
    <t>Egyéb műk.célú ÁH-belül</t>
  </si>
  <si>
    <t>Műk.célú tám. ÁH-kívül</t>
  </si>
  <si>
    <t>Egyéb felh.célú tám. ÁH-belül</t>
  </si>
  <si>
    <t>Tartalék</t>
  </si>
  <si>
    <t>2013. évi ÖNHIKI vfiz.</t>
  </si>
  <si>
    <t>Finanszírozás kiadásai</t>
  </si>
  <si>
    <t>013320 Köztemető fenntartás és műk.</t>
  </si>
  <si>
    <t>013320 Összesen:</t>
  </si>
  <si>
    <t>041233 Hosszabb távú közfoglalkoztatás</t>
  </si>
  <si>
    <t>Gép beszerzés</t>
  </si>
  <si>
    <t>041232 Összesen:</t>
  </si>
  <si>
    <t>045160 Közutak, hidak fenntartása</t>
  </si>
  <si>
    <t>045160 Összesen:</t>
  </si>
  <si>
    <t>064010 Közvilágítás</t>
  </si>
  <si>
    <t>064010 Összesen:</t>
  </si>
  <si>
    <t>066010 Zöldterület kezelés</t>
  </si>
  <si>
    <t>066010 Összesen:</t>
  </si>
  <si>
    <t>082064 Múzeumi közműv., közönségkapcs.tev.</t>
  </si>
  <si>
    <t>Kisértékű eszköz beszerzés</t>
  </si>
  <si>
    <t>082064 Összesen:</t>
  </si>
  <si>
    <t>101150 Betegséggel kapcsolatos pénzbeli ellátások tám.</t>
  </si>
  <si>
    <t>Ellátottak pénzbeli juttatásai</t>
  </si>
  <si>
    <t>101150 Összesen:</t>
  </si>
  <si>
    <t>103010 Elhúnyt személyek hátramaradottai pénzbeli ellátása</t>
  </si>
  <si>
    <t>103010 Összesen:</t>
  </si>
  <si>
    <t>104051 Gyermekvéd. Pénzbeli és term.ellát.</t>
  </si>
  <si>
    <t>104051 Összesen:</t>
  </si>
  <si>
    <t>105010 Munkanélküli aktív korúak ellátása</t>
  </si>
  <si>
    <t>105010 Összesen:</t>
  </si>
  <si>
    <t>106020 Lakásfenntartási támogatás</t>
  </si>
  <si>
    <t>106020 Összesen:</t>
  </si>
  <si>
    <t>107060 Egyéb szociális pénzbeli és term.ellátások tám.</t>
  </si>
  <si>
    <t>Társ.-szoc.pol.és egyéb juttatás</t>
  </si>
  <si>
    <t>Működési célú hitel kamata</t>
  </si>
  <si>
    <t>Működési célú kiadások</t>
  </si>
  <si>
    <t>Társadalmi gazd.szemp.elm. 100%</t>
  </si>
  <si>
    <t>Finanszírozás megelőlegzés</t>
  </si>
  <si>
    <t xml:space="preserve">Létszám 2014. évi </t>
  </si>
  <si>
    <t>Basal Községi Önkormányzat állandó létszám</t>
  </si>
  <si>
    <t>Basal  Községi Önkormányzat közfoglalkoztatás keretében foglalkoztatottak létszáma</t>
  </si>
  <si>
    <t>Basal Községi Önkormányzat költségvetési egyenelegének finanszírozását szolgáló pénzmaradvány kimutatás</t>
  </si>
  <si>
    <t>Basal Községi Önkormányzat kiadások és bevételek forrásonkénti alakulása</t>
  </si>
  <si>
    <t>Basal Község Önkormányzata bevételei</t>
  </si>
  <si>
    <t>Basal Község Önkormányzata kiadásai</t>
  </si>
  <si>
    <t>Basal Községi Önkormányzat felhalmozási célú bevételek és kiadások egyensúlyát bemutató mérleg</t>
  </si>
  <si>
    <t>Költségvetési pénzügyi mérleg közgazdasági tagolásban</t>
  </si>
  <si>
    <t>7 fő</t>
  </si>
  <si>
    <t>Foglalkoztatottak összlétszáma a 2014 .évi költségvetési évben</t>
  </si>
  <si>
    <t>Basal Községi Önkormányzat 2014. december 31. záró pénzkészlete</t>
  </si>
  <si>
    <t>Ravatalozó felújítás saját erő</t>
  </si>
  <si>
    <t xml:space="preserve"> </t>
  </si>
  <si>
    <t>Beruházás (részesedés)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</si>
</sst>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_-* #,##0.00\ _F_t_-;\-* #,##0.00\ _F_t_-;_-* \-??\ _F_t_-;_-@_-"/>
    <numFmt numFmtId="166" formatCode="_-* #,##0\ _F_t_-;\-* #,##0\ _F_t_-;_-* \-??\ _F_t_-;_-@_-"/>
    <numFmt numFmtId="167" formatCode="#,##0_ ;\-#,##0\ "/>
    <numFmt numFmtId="168" formatCode="0__"/>
    <numFmt numFmtId="169" formatCode="yyyy\-mm\-dd"/>
    <numFmt numFmtId="170" formatCode="mmm\ dd/"/>
    <numFmt numFmtId="171" formatCode="mmm\ d/"/>
    <numFmt numFmtId="172" formatCode="#,##0.0000"/>
    <numFmt numFmtId="173" formatCode="#,##0.0"/>
  </numFmts>
  <fonts count="55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 CE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9"/>
      <name val="Times New Roman CE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name val="Arial CE"/>
      <family val="0"/>
    </font>
    <font>
      <b/>
      <sz val="9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7" fillId="0" borderId="11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7" fillId="0" borderId="11" xfId="46" applyNumberFormat="1" applyFont="1" applyFill="1" applyBorder="1" applyAlignment="1" applyProtection="1">
      <alignment/>
      <protection/>
    </xf>
    <xf numFmtId="166" fontId="7" fillId="0" borderId="17" xfId="46" applyNumberFormat="1" applyFont="1" applyFill="1" applyBorder="1" applyAlignment="1" applyProtection="1">
      <alignment/>
      <protection/>
    </xf>
    <xf numFmtId="166" fontId="2" fillId="0" borderId="22" xfId="46" applyNumberFormat="1" applyFont="1" applyFill="1" applyBorder="1" applyAlignment="1" applyProtection="1">
      <alignment/>
      <protection/>
    </xf>
    <xf numFmtId="166" fontId="2" fillId="0" borderId="0" xfId="46" applyNumberFormat="1" applyFont="1" applyFill="1" applyBorder="1" applyAlignment="1" applyProtection="1">
      <alignment/>
      <protection/>
    </xf>
    <xf numFmtId="0" fontId="1" fillId="0" borderId="0" xfId="56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15" fillId="0" borderId="11" xfId="58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 locked="0"/>
    </xf>
    <xf numFmtId="166" fontId="2" fillId="0" borderId="22" xfId="46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right"/>
    </xf>
    <xf numFmtId="0" fontId="0" fillId="0" borderId="23" xfId="0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>
      <alignment/>
    </xf>
    <xf numFmtId="0" fontId="6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6" xfId="57" applyFont="1" applyBorder="1" applyAlignment="1">
      <alignment horizontal="center"/>
      <protection/>
    </xf>
    <xf numFmtId="166" fontId="7" fillId="0" borderId="11" xfId="46" applyNumberFormat="1" applyFont="1" applyFill="1" applyBorder="1" applyAlignment="1" applyProtection="1">
      <alignment horizontal="center"/>
      <protection/>
    </xf>
    <xf numFmtId="166" fontId="7" fillId="0" borderId="17" xfId="46" applyNumberFormat="1" applyFont="1" applyFill="1" applyBorder="1" applyAlignment="1" applyProtection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16" fillId="0" borderId="24" xfId="57" applyFont="1" applyBorder="1">
      <alignment/>
      <protection/>
    </xf>
    <xf numFmtId="0" fontId="16" fillId="0" borderId="0" xfId="57" applyFont="1" applyBorder="1">
      <alignment/>
      <protection/>
    </xf>
    <xf numFmtId="0" fontId="2" fillId="0" borderId="24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Fill="1" applyBorder="1">
      <alignment/>
      <protection/>
    </xf>
    <xf numFmtId="0" fontId="7" fillId="0" borderId="16" xfId="57" applyFont="1" applyBorder="1">
      <alignment/>
      <protection/>
    </xf>
    <xf numFmtId="0" fontId="7" fillId="0" borderId="17" xfId="57" applyFont="1" applyBorder="1">
      <alignment/>
      <protection/>
    </xf>
    <xf numFmtId="0" fontId="16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66" fontId="8" fillId="0" borderId="22" xfId="46" applyNumberFormat="1" applyFont="1" applyFill="1" applyBorder="1" applyAlignment="1" applyProtection="1">
      <alignment/>
      <protection/>
    </xf>
    <xf numFmtId="0" fontId="10" fillId="0" borderId="25" xfId="57" applyFont="1" applyBorder="1">
      <alignment/>
      <protection/>
    </xf>
    <xf numFmtId="166" fontId="10" fillId="0" borderId="26" xfId="46" applyNumberFormat="1" applyFont="1" applyFill="1" applyBorder="1" applyAlignment="1" applyProtection="1">
      <alignment/>
      <protection/>
    </xf>
    <xf numFmtId="0" fontId="10" fillId="0" borderId="27" xfId="57" applyFont="1" applyBorder="1">
      <alignment/>
      <protection/>
    </xf>
    <xf numFmtId="0" fontId="2" fillId="0" borderId="24" xfId="0" applyFont="1" applyBorder="1" applyAlignment="1">
      <alignment wrapText="1"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9" xfId="0" applyFont="1" applyBorder="1" applyAlignment="1">
      <alignment/>
    </xf>
    <xf numFmtId="166" fontId="7" fillId="0" borderId="26" xfId="46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/>
    </xf>
    <xf numFmtId="3" fontId="8" fillId="0" borderId="3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33" xfId="56" applyFont="1" applyBorder="1">
      <alignment/>
      <protection/>
    </xf>
    <xf numFmtId="0" fontId="0" fillId="0" borderId="0" xfId="0" applyFill="1" applyBorder="1" applyAlignment="1">
      <alignment/>
    </xf>
    <xf numFmtId="0" fontId="6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166" fontId="2" fillId="0" borderId="0" xfId="46" applyNumberFormat="1" applyFont="1" applyFill="1" applyBorder="1" applyAlignment="1" applyProtection="1">
      <alignment horizontal="center"/>
      <protection/>
    </xf>
    <xf numFmtId="3" fontId="7" fillId="0" borderId="29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19" fillId="0" borderId="33" xfId="56" applyFont="1" applyBorder="1" applyAlignment="1">
      <alignment horizontal="center" vertical="center"/>
      <protection/>
    </xf>
    <xf numFmtId="49" fontId="2" fillId="0" borderId="26" xfId="58" applyNumberFormat="1" applyFont="1" applyBorder="1" applyAlignment="1">
      <alignment horizontal="right"/>
      <protection/>
    </xf>
    <xf numFmtId="49" fontId="2" fillId="0" borderId="11" xfId="58" applyNumberFormat="1" applyFont="1" applyBorder="1" applyAlignment="1">
      <alignment horizontal="right"/>
      <protection/>
    </xf>
    <xf numFmtId="0" fontId="2" fillId="34" borderId="11" xfId="0" applyFont="1" applyFill="1" applyBorder="1" applyAlignment="1">
      <alignment wrapText="1"/>
    </xf>
    <xf numFmtId="49" fontId="8" fillId="0" borderId="11" xfId="58" applyNumberFormat="1" applyFont="1" applyBorder="1" applyAlignment="1">
      <alignment horizontal="right"/>
      <protection/>
    </xf>
    <xf numFmtId="49" fontId="8" fillId="0" borderId="16" xfId="58" applyNumberFormat="1" applyFont="1" applyBorder="1" applyAlignment="1">
      <alignment horizontal="right" wrapText="1"/>
      <protection/>
    </xf>
    <xf numFmtId="49" fontId="8" fillId="0" borderId="18" xfId="58" applyNumberFormat="1" applyFont="1" applyBorder="1" applyAlignment="1">
      <alignment wrapText="1"/>
      <protection/>
    </xf>
    <xf numFmtId="49" fontId="2" fillId="0" borderId="0" xfId="58" applyNumberFormat="1" applyFont="1" applyAlignment="1">
      <alignment horizontal="right"/>
      <protection/>
    </xf>
    <xf numFmtId="49" fontId="2" fillId="0" borderId="0" xfId="58" applyNumberFormat="1" applyFont="1" applyAlignment="1">
      <alignment wrapText="1"/>
      <protection/>
    </xf>
    <xf numFmtId="0" fontId="2" fillId="0" borderId="0" xfId="0" applyFont="1" applyAlignment="1">
      <alignment wrapText="1"/>
    </xf>
    <xf numFmtId="49" fontId="19" fillId="0" borderId="11" xfId="58" applyNumberFormat="1" applyFont="1" applyBorder="1" applyAlignment="1">
      <alignment horizontal="center" vertical="center" wrapText="1"/>
      <protection/>
    </xf>
    <xf numFmtId="49" fontId="8" fillId="0" borderId="16" xfId="58" applyNumberFormat="1" applyFont="1" applyBorder="1" applyAlignment="1">
      <alignment wrapText="1"/>
      <protection/>
    </xf>
    <xf numFmtId="49" fontId="8" fillId="0" borderId="26" xfId="58" applyNumberFormat="1" applyFont="1" applyBorder="1" applyAlignment="1">
      <alignment horizontal="right"/>
      <protection/>
    </xf>
    <xf numFmtId="0" fontId="8" fillId="0" borderId="26" xfId="0" applyFont="1" applyBorder="1" applyAlignment="1">
      <alignment wrapText="1"/>
    </xf>
    <xf numFmtId="0" fontId="8" fillId="0" borderId="33" xfId="56" applyFont="1" applyBorder="1">
      <alignment/>
      <protection/>
    </xf>
    <xf numFmtId="49" fontId="8" fillId="0" borderId="35" xfId="58" applyNumberFormat="1" applyFont="1" applyBorder="1" applyAlignment="1">
      <alignment wrapText="1"/>
      <protection/>
    </xf>
    <xf numFmtId="49" fontId="8" fillId="35" borderId="36" xfId="58" applyNumberFormat="1" applyFont="1" applyFill="1" applyBorder="1" applyAlignment="1">
      <alignment wrapText="1"/>
      <protection/>
    </xf>
    <xf numFmtId="49" fontId="8" fillId="0" borderId="36" xfId="58" applyNumberFormat="1" applyFont="1" applyBorder="1" applyAlignment="1">
      <alignment wrapText="1"/>
      <protection/>
    </xf>
    <xf numFmtId="49" fontId="8" fillId="0" borderId="35" xfId="58" applyNumberFormat="1" applyFont="1" applyBorder="1" applyAlignment="1">
      <alignment horizontal="right" wrapText="1"/>
      <protection/>
    </xf>
    <xf numFmtId="0" fontId="8" fillId="0" borderId="26" xfId="0" applyFont="1" applyBorder="1" applyAlignment="1" applyProtection="1">
      <alignment wrapText="1"/>
      <protection locked="0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0" fontId="2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" fontId="0" fillId="0" borderId="37" xfId="0" applyNumberFormat="1" applyBorder="1" applyAlignment="1">
      <alignment/>
    </xf>
    <xf numFmtId="0" fontId="20" fillId="0" borderId="39" xfId="0" applyFont="1" applyBorder="1" applyAlignment="1">
      <alignment/>
    </xf>
    <xf numFmtId="3" fontId="20" fillId="0" borderId="40" xfId="0" applyNumberFormat="1" applyFont="1" applyBorder="1" applyAlignment="1">
      <alignment/>
    </xf>
    <xf numFmtId="0" fontId="0" fillId="0" borderId="42" xfId="0" applyBorder="1" applyAlignment="1">
      <alignment/>
    </xf>
    <xf numFmtId="0" fontId="6" fillId="0" borderId="42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37" xfId="0" applyNumberFormat="1" applyFont="1" applyBorder="1" applyAlignment="1">
      <alignment/>
    </xf>
    <xf numFmtId="0" fontId="0" fillId="0" borderId="41" xfId="0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39" xfId="0" applyFont="1" applyBorder="1" applyAlignment="1">
      <alignment/>
    </xf>
    <xf numFmtId="164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164" fontId="8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33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8" fillId="0" borderId="0" xfId="56" applyFont="1" applyAlignment="1">
      <alignment horizontal="center"/>
      <protection/>
    </xf>
    <xf numFmtId="49" fontId="15" fillId="0" borderId="11" xfId="58" applyNumberFormat="1" applyFont="1" applyBorder="1" applyAlignment="1">
      <alignment horizontal="center" vertical="center" wrapText="1"/>
      <protection/>
    </xf>
    <xf numFmtId="49" fontId="8" fillId="0" borderId="11" xfId="58" applyNumberFormat="1" applyFont="1" applyBorder="1" applyAlignment="1">
      <alignment horizontal="left" wrapText="1"/>
      <protection/>
    </xf>
    <xf numFmtId="0" fontId="10" fillId="0" borderId="0" xfId="56" applyFont="1" applyBorder="1" applyAlignment="1">
      <alignment horizontal="center" wrapText="1"/>
      <protection/>
    </xf>
    <xf numFmtId="49" fontId="8" fillId="35" borderId="11" xfId="58" applyNumberFormat="1" applyFont="1" applyFill="1" applyBorder="1" applyAlignment="1">
      <alignment horizontal="left" wrapText="1"/>
      <protection/>
    </xf>
    <xf numFmtId="0" fontId="8" fillId="0" borderId="11" xfId="0" applyFont="1" applyBorder="1" applyAlignment="1">
      <alignment horizontal="left" wrapText="1"/>
    </xf>
    <xf numFmtId="49" fontId="7" fillId="34" borderId="15" xfId="58" applyNumberFormat="1" applyFont="1" applyFill="1" applyBorder="1" applyAlignment="1">
      <alignment horizontal="left" wrapText="1"/>
      <protection/>
    </xf>
    <xf numFmtId="49" fontId="19" fillId="0" borderId="11" xfId="58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0" fillId="0" borderId="0" xfId="57" applyFont="1" applyBorder="1" applyAlignment="1">
      <alignment horizontal="center"/>
      <protection/>
    </xf>
    <xf numFmtId="0" fontId="10" fillId="0" borderId="27" xfId="57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6.melléklet" xfId="56"/>
    <cellStyle name="Normál_9.melléklet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Layout" zoomScaleNormal="110" zoomScaleSheetLayoutView="110" workbookViewId="0" topLeftCell="A1">
      <selection activeCell="A7" sqref="A7:H7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21.7109375" style="1" customWidth="1"/>
    <col min="4" max="4" width="12.8515625" style="1" customWidth="1"/>
    <col min="5" max="5" width="5.8515625" style="1" customWidth="1"/>
    <col min="6" max="6" width="12.140625" style="1" customWidth="1"/>
    <col min="7" max="7" width="13.140625" style="1" customWidth="1"/>
    <col min="8" max="8" width="11.140625" style="0" customWidth="1"/>
  </cols>
  <sheetData>
    <row r="1" spans="1:7" ht="16.5">
      <c r="A1" s="141"/>
      <c r="B1" s="141"/>
      <c r="C1" s="141"/>
      <c r="D1" s="141"/>
      <c r="E1" s="141"/>
      <c r="F1" s="141"/>
      <c r="G1" s="141"/>
    </row>
    <row r="5" spans="1:10" ht="12.75">
      <c r="A5" s="132"/>
      <c r="B5" s="132"/>
      <c r="C5" s="132"/>
      <c r="D5" s="132"/>
      <c r="E5" s="132"/>
      <c r="F5" s="132"/>
      <c r="G5" s="132"/>
      <c r="H5" s="132"/>
      <c r="I5" s="69"/>
      <c r="J5" s="69"/>
    </row>
    <row r="6" spans="6:8" ht="12.75">
      <c r="F6" s="3"/>
      <c r="G6" s="3"/>
      <c r="H6" s="2"/>
    </row>
    <row r="7" spans="1:8" ht="12.75">
      <c r="A7" s="133" t="s">
        <v>263</v>
      </c>
      <c r="B7" s="133"/>
      <c r="C7" s="133"/>
      <c r="D7" s="133"/>
      <c r="E7" s="133"/>
      <c r="F7" s="133"/>
      <c r="G7" s="133"/>
      <c r="H7" s="133"/>
    </row>
    <row r="8" spans="1:8" ht="12.75">
      <c r="A8" s="142"/>
      <c r="B8" s="142"/>
      <c r="C8" s="142"/>
      <c r="D8" s="142"/>
      <c r="E8" s="142"/>
      <c r="F8" s="142"/>
      <c r="G8" s="142"/>
      <c r="H8" s="142"/>
    </row>
    <row r="9" spans="2:7" ht="12.75">
      <c r="B9" s="4"/>
      <c r="C9" s="4"/>
      <c r="D9" s="4"/>
      <c r="E9" s="4"/>
      <c r="F9" s="4"/>
      <c r="G9" s="4"/>
    </row>
    <row r="10" spans="3:7" ht="12.75">
      <c r="C10" s="4"/>
      <c r="D10" s="4"/>
      <c r="E10" s="4"/>
      <c r="F10" s="4"/>
      <c r="G10" s="4"/>
    </row>
    <row r="11" ht="13.5" thickBot="1">
      <c r="H11" s="36" t="s">
        <v>0</v>
      </c>
    </row>
    <row r="12" spans="1:8" ht="13.5" thickBot="1">
      <c r="A12" s="143" t="s">
        <v>1</v>
      </c>
      <c r="B12" s="144" t="s">
        <v>2</v>
      </c>
      <c r="C12" s="144"/>
      <c r="D12" s="144"/>
      <c r="E12" s="144"/>
      <c r="F12" s="134" t="s">
        <v>3</v>
      </c>
      <c r="G12" s="134" t="s">
        <v>4</v>
      </c>
      <c r="H12" s="145" t="s">
        <v>5</v>
      </c>
    </row>
    <row r="13" spans="1:8" ht="12.75">
      <c r="A13" s="143"/>
      <c r="B13" s="144"/>
      <c r="C13" s="144"/>
      <c r="D13" s="144"/>
      <c r="E13" s="144"/>
      <c r="F13" s="134"/>
      <c r="G13" s="134"/>
      <c r="H13" s="146"/>
    </row>
    <row r="14" spans="1:8" ht="16.5" customHeight="1">
      <c r="A14" s="5"/>
      <c r="B14" s="136" t="s">
        <v>6</v>
      </c>
      <c r="C14" s="136"/>
      <c r="D14" s="136"/>
      <c r="E14" s="136"/>
      <c r="F14" s="6"/>
      <c r="G14" s="6"/>
      <c r="H14" s="67"/>
    </row>
    <row r="15" spans="1:8" ht="16.5" customHeight="1">
      <c r="A15" s="5" t="s">
        <v>7</v>
      </c>
      <c r="B15" s="136" t="s">
        <v>171</v>
      </c>
      <c r="C15" s="136"/>
      <c r="D15" s="136"/>
      <c r="E15" s="136"/>
      <c r="F15" s="122">
        <v>370</v>
      </c>
      <c r="G15" s="122">
        <v>702</v>
      </c>
      <c r="H15" s="70">
        <v>594</v>
      </c>
    </row>
    <row r="16" spans="1:8" ht="12.75">
      <c r="A16" s="7" t="s">
        <v>9</v>
      </c>
      <c r="B16" s="137" t="s">
        <v>173</v>
      </c>
      <c r="C16" s="138"/>
      <c r="D16" s="138"/>
      <c r="E16" s="139"/>
      <c r="F16" s="123">
        <v>684</v>
      </c>
      <c r="G16" s="123">
        <v>704</v>
      </c>
      <c r="H16" s="70">
        <v>781</v>
      </c>
    </row>
    <row r="17" spans="1:8" ht="12.75">
      <c r="A17" s="9" t="s">
        <v>10</v>
      </c>
      <c r="B17" s="140" t="s">
        <v>159</v>
      </c>
      <c r="C17" s="140"/>
      <c r="D17" s="140"/>
      <c r="E17" s="140"/>
      <c r="F17" s="124">
        <v>7776</v>
      </c>
      <c r="G17" s="124">
        <v>7702</v>
      </c>
      <c r="H17" s="70">
        <v>7702</v>
      </c>
    </row>
    <row r="18" spans="1:8" ht="12.75">
      <c r="A18" s="10" t="s">
        <v>11</v>
      </c>
      <c r="B18" s="136" t="s">
        <v>131</v>
      </c>
      <c r="C18" s="136"/>
      <c r="D18" s="136"/>
      <c r="E18" s="136"/>
      <c r="F18" s="123">
        <v>17080</v>
      </c>
      <c r="G18" s="123">
        <v>21232</v>
      </c>
      <c r="H18" s="70">
        <v>23858</v>
      </c>
    </row>
    <row r="19" spans="1:8" ht="12.75">
      <c r="A19" s="10" t="s">
        <v>12</v>
      </c>
      <c r="B19" s="136" t="s">
        <v>172</v>
      </c>
      <c r="C19" s="136"/>
      <c r="D19" s="136"/>
      <c r="E19" s="136"/>
      <c r="F19" s="123">
        <v>141</v>
      </c>
      <c r="G19" s="123">
        <v>141</v>
      </c>
      <c r="H19" s="70">
        <v>141</v>
      </c>
    </row>
    <row r="20" spans="1:8" ht="12.75">
      <c r="A20" s="11" t="s">
        <v>13</v>
      </c>
      <c r="B20" s="147" t="s">
        <v>174</v>
      </c>
      <c r="C20" s="147"/>
      <c r="D20" s="147"/>
      <c r="E20" s="147"/>
      <c r="F20" s="135"/>
      <c r="G20" s="125">
        <v>35</v>
      </c>
      <c r="H20" s="71">
        <v>35</v>
      </c>
    </row>
    <row r="21" spans="1:8" ht="12.75">
      <c r="A21" s="12"/>
      <c r="B21" s="148" t="s">
        <v>175</v>
      </c>
      <c r="C21" s="148"/>
      <c r="D21" s="148"/>
      <c r="E21" s="148"/>
      <c r="F21" s="135"/>
      <c r="G21" s="126"/>
      <c r="H21" s="72"/>
    </row>
    <row r="22" spans="1:8" ht="12.75">
      <c r="A22" s="10" t="s">
        <v>14</v>
      </c>
      <c r="B22" s="136" t="s">
        <v>15</v>
      </c>
      <c r="C22" s="136"/>
      <c r="D22" s="136"/>
      <c r="E22" s="136"/>
      <c r="F22" s="123">
        <v>1131</v>
      </c>
      <c r="G22" s="123">
        <v>1131</v>
      </c>
      <c r="H22" s="70">
        <v>1131</v>
      </c>
    </row>
    <row r="23" spans="1:8" ht="12.75">
      <c r="A23" s="10"/>
      <c r="B23" s="136" t="s">
        <v>16</v>
      </c>
      <c r="C23" s="136"/>
      <c r="D23" s="136"/>
      <c r="E23" s="136"/>
      <c r="F23" s="13">
        <f>SUM(F15:F22)</f>
        <v>27182</v>
      </c>
      <c r="G23" s="13">
        <f>SUM(G15:G22)</f>
        <v>31647</v>
      </c>
      <c r="H23" s="82">
        <f>SUM(H15:H22)</f>
        <v>34242</v>
      </c>
    </row>
    <row r="24" spans="1:8" ht="12.75">
      <c r="A24" s="10" t="s">
        <v>17</v>
      </c>
      <c r="B24" s="136" t="s">
        <v>18</v>
      </c>
      <c r="C24" s="136"/>
      <c r="D24" s="136"/>
      <c r="E24" s="136"/>
      <c r="F24" s="14"/>
      <c r="G24" s="129">
        <v>444</v>
      </c>
      <c r="H24" s="70">
        <v>444</v>
      </c>
    </row>
    <row r="25" spans="1:8" ht="12.75">
      <c r="A25" s="9" t="s">
        <v>19</v>
      </c>
      <c r="B25" s="136" t="s">
        <v>176</v>
      </c>
      <c r="C25" s="136"/>
      <c r="D25" s="136"/>
      <c r="E25" s="136"/>
      <c r="F25" s="14"/>
      <c r="G25" s="14"/>
      <c r="H25" s="70"/>
    </row>
    <row r="26" spans="1:8" ht="12.75">
      <c r="A26" s="9"/>
      <c r="B26" s="140" t="s">
        <v>20</v>
      </c>
      <c r="C26" s="140"/>
      <c r="D26" s="140"/>
      <c r="E26" s="140"/>
      <c r="F26" s="13">
        <f>SUM(F23:F25)</f>
        <v>27182</v>
      </c>
      <c r="G26" s="13">
        <f>SUM(G23:G25)</f>
        <v>32091</v>
      </c>
      <c r="H26" s="82">
        <f>SUM(H23:H25)</f>
        <v>34686</v>
      </c>
    </row>
    <row r="27" spans="1:8" ht="12.75">
      <c r="A27" s="9"/>
      <c r="B27" s="15"/>
      <c r="C27" s="16"/>
      <c r="D27" s="16"/>
      <c r="E27" s="17"/>
      <c r="F27" s="13"/>
      <c r="G27" s="13"/>
      <c r="H27" s="73"/>
    </row>
    <row r="28" spans="1:8" ht="12.75">
      <c r="A28" s="18"/>
      <c r="B28" s="136" t="s">
        <v>21</v>
      </c>
      <c r="C28" s="136"/>
      <c r="D28" s="136"/>
      <c r="E28" s="136"/>
      <c r="F28" s="8"/>
      <c r="G28" s="8"/>
      <c r="H28" s="73"/>
    </row>
    <row r="29" spans="1:8" ht="12.75">
      <c r="A29" s="7" t="s">
        <v>7</v>
      </c>
      <c r="B29" s="136" t="s">
        <v>22</v>
      </c>
      <c r="C29" s="136"/>
      <c r="D29" s="136"/>
      <c r="E29" s="136"/>
      <c r="F29" s="123">
        <v>18331</v>
      </c>
      <c r="G29" s="123">
        <v>22519</v>
      </c>
      <c r="H29" s="70">
        <v>22478</v>
      </c>
    </row>
    <row r="30" spans="1:8" ht="12.75">
      <c r="A30" s="7" t="s">
        <v>9</v>
      </c>
      <c r="B30" s="136" t="s">
        <v>23</v>
      </c>
      <c r="C30" s="136"/>
      <c r="D30" s="136"/>
      <c r="E30" s="136"/>
      <c r="F30" s="123">
        <v>1526</v>
      </c>
      <c r="G30" s="123">
        <v>1810</v>
      </c>
      <c r="H30" s="70">
        <v>1783</v>
      </c>
    </row>
    <row r="31" spans="1:8" ht="12.75">
      <c r="A31" s="7" t="s">
        <v>10</v>
      </c>
      <c r="B31" s="136" t="s">
        <v>24</v>
      </c>
      <c r="C31" s="136"/>
      <c r="D31" s="136"/>
      <c r="E31" s="136"/>
      <c r="F31" s="127"/>
      <c r="G31" s="127"/>
      <c r="H31" s="70"/>
    </row>
    <row r="32" spans="1:8" ht="12.75">
      <c r="A32" s="20" t="s">
        <v>11</v>
      </c>
      <c r="B32" s="150" t="s">
        <v>25</v>
      </c>
      <c r="C32" s="150"/>
      <c r="D32" s="150"/>
      <c r="E32" s="150"/>
      <c r="F32" s="128">
        <v>200</v>
      </c>
      <c r="G32" s="128">
        <v>310</v>
      </c>
      <c r="H32" s="71"/>
    </row>
    <row r="33" spans="1:8" ht="12.75">
      <c r="A33" s="20"/>
      <c r="B33" s="150" t="s">
        <v>26</v>
      </c>
      <c r="C33" s="150"/>
      <c r="D33" s="150"/>
      <c r="E33" s="150"/>
      <c r="F33" s="128">
        <v>200</v>
      </c>
      <c r="G33" s="128">
        <v>310</v>
      </c>
      <c r="H33" s="74"/>
    </row>
    <row r="34" spans="1:8" ht="12.75">
      <c r="A34" s="21"/>
      <c r="B34" s="150" t="s">
        <v>27</v>
      </c>
      <c r="C34" s="150"/>
      <c r="D34" s="150"/>
      <c r="E34" s="150"/>
      <c r="F34" s="128"/>
      <c r="G34" s="128"/>
      <c r="H34" s="72"/>
    </row>
    <row r="35" spans="1:8" ht="12.75">
      <c r="A35" s="7"/>
      <c r="B35" s="136" t="s">
        <v>28</v>
      </c>
      <c r="C35" s="136"/>
      <c r="D35" s="136"/>
      <c r="E35" s="136"/>
      <c r="F35" s="22">
        <f>SUM(F29:F30,F32)</f>
        <v>20057</v>
      </c>
      <c r="G35" s="22">
        <f>SUM(G29:G33)</f>
        <v>24949</v>
      </c>
      <c r="H35" s="82">
        <f>SUM(H29:H32)</f>
        <v>24261</v>
      </c>
    </row>
    <row r="36" spans="1:8" ht="13.5" customHeight="1">
      <c r="A36" s="7"/>
      <c r="B36" s="136" t="s">
        <v>29</v>
      </c>
      <c r="C36" s="136"/>
      <c r="D36" s="136"/>
      <c r="E36" s="136"/>
      <c r="F36" s="127">
        <v>0</v>
      </c>
      <c r="G36" s="127">
        <v>327</v>
      </c>
      <c r="H36" s="70">
        <v>327</v>
      </c>
    </row>
    <row r="37" spans="1:8" ht="12.75">
      <c r="A37" s="7" t="s">
        <v>12</v>
      </c>
      <c r="B37" s="136" t="s">
        <v>177</v>
      </c>
      <c r="C37" s="136"/>
      <c r="D37" s="136"/>
      <c r="E37" s="136"/>
      <c r="F37" s="123">
        <v>7125</v>
      </c>
      <c r="G37" s="123">
        <v>7125</v>
      </c>
      <c r="H37" s="70">
        <v>7125</v>
      </c>
    </row>
    <row r="38" spans="1:8" ht="13.5" thickBot="1">
      <c r="A38" s="23"/>
      <c r="B38" s="149" t="s">
        <v>30</v>
      </c>
      <c r="C38" s="149"/>
      <c r="D38" s="149"/>
      <c r="E38" s="149"/>
      <c r="F38" s="24">
        <f>SUM(F35:F37)</f>
        <v>27182</v>
      </c>
      <c r="G38" s="24">
        <f>SUM(G35:G37)</f>
        <v>32401</v>
      </c>
      <c r="H38" s="83">
        <f>SUM(H35:H37)</f>
        <v>31713</v>
      </c>
    </row>
    <row r="39" ht="12.75">
      <c r="H39" s="19"/>
    </row>
    <row r="40" ht="12.75">
      <c r="H40" s="19"/>
    </row>
    <row r="41" ht="12.75">
      <c r="H41" s="19"/>
    </row>
    <row r="42" ht="12.75">
      <c r="H42" s="19"/>
    </row>
    <row r="53" ht="18" customHeight="1"/>
    <row r="68" ht="18" customHeight="1"/>
    <row r="69" ht="12.75" customHeight="1"/>
    <row r="72" ht="15" customHeight="1"/>
  </sheetData>
  <sheetProtection/>
  <mergeCells count="34">
    <mergeCell ref="B37:E37"/>
    <mergeCell ref="B38:E38"/>
    <mergeCell ref="B32:E32"/>
    <mergeCell ref="B33:E33"/>
    <mergeCell ref="B34:E34"/>
    <mergeCell ref="B35:E35"/>
    <mergeCell ref="B29:E29"/>
    <mergeCell ref="B30:E30"/>
    <mergeCell ref="B31:E31"/>
    <mergeCell ref="B36:E36"/>
    <mergeCell ref="B24:E24"/>
    <mergeCell ref="B25:E25"/>
    <mergeCell ref="B26:E26"/>
    <mergeCell ref="B28:E28"/>
    <mergeCell ref="B22:E22"/>
    <mergeCell ref="B23:E23"/>
    <mergeCell ref="B18:E18"/>
    <mergeCell ref="B19:E19"/>
    <mergeCell ref="B20:E20"/>
    <mergeCell ref="B21:E21"/>
    <mergeCell ref="A1:G1"/>
    <mergeCell ref="A8:H8"/>
    <mergeCell ref="B14:E14"/>
    <mergeCell ref="A12:A13"/>
    <mergeCell ref="B12:E13"/>
    <mergeCell ref="H12:H13"/>
    <mergeCell ref="A5:H5"/>
    <mergeCell ref="A7:H7"/>
    <mergeCell ref="F12:F13"/>
    <mergeCell ref="G12:G13"/>
    <mergeCell ref="F20:F21"/>
    <mergeCell ref="B15:E15"/>
    <mergeCell ref="B16:E16"/>
    <mergeCell ref="B17:E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&amp;RBasal Község Önkormányzata
8/2015. (IV.30.) rendelet
5. számú melléklet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view="pageLayout" zoomScaleNormal="110" zoomScaleSheetLayoutView="110" workbookViewId="0" topLeftCell="B1">
      <selection activeCell="C15" sqref="C15:D15"/>
    </sheetView>
  </sheetViews>
  <sheetFormatPr defaultColWidth="9.140625" defaultRowHeight="12.75"/>
  <cols>
    <col min="1" max="1" width="6.00390625" style="30" hidden="1" customWidth="1"/>
    <col min="2" max="2" width="4.421875" style="30" customWidth="1"/>
    <col min="3" max="3" width="13.57421875" style="30" hidden="1" customWidth="1"/>
    <col min="4" max="4" width="59.00390625" style="30" customWidth="1"/>
    <col min="5" max="5" width="8.8515625" style="30" customWidth="1"/>
    <col min="6" max="6" width="9.140625" style="30" customWidth="1"/>
    <col min="7" max="7" width="8.7109375" style="30" customWidth="1"/>
    <col min="8" max="8" width="12.8515625" style="30" customWidth="1"/>
    <col min="9" max="16384" width="9.140625" style="30" customWidth="1"/>
  </cols>
  <sheetData>
    <row r="1" spans="2:7" ht="12.75">
      <c r="B1" s="151"/>
      <c r="C1" s="151"/>
      <c r="D1" s="151"/>
      <c r="E1" s="151"/>
      <c r="F1" s="151"/>
      <c r="G1" s="151"/>
    </row>
    <row r="2" spans="1:7" ht="22.5" customHeight="1">
      <c r="A2" s="154" t="s">
        <v>262</v>
      </c>
      <c r="B2" s="154"/>
      <c r="C2" s="154"/>
      <c r="D2" s="154"/>
      <c r="E2" s="154"/>
      <c r="F2" s="154"/>
      <c r="G2" s="154"/>
    </row>
    <row r="3" spans="2:7" ht="30" customHeight="1">
      <c r="B3" s="33" t="s">
        <v>71</v>
      </c>
      <c r="C3" s="152" t="s">
        <v>72</v>
      </c>
      <c r="D3" s="152"/>
      <c r="E3" s="33" t="s">
        <v>183</v>
      </c>
      <c r="F3" s="33" t="s">
        <v>4</v>
      </c>
      <c r="G3" s="84" t="s">
        <v>181</v>
      </c>
    </row>
    <row r="4" spans="2:7" ht="12.75">
      <c r="B4" s="96" t="s">
        <v>36</v>
      </c>
      <c r="C4" s="153" t="s">
        <v>73</v>
      </c>
      <c r="D4" s="153"/>
      <c r="E4" s="97">
        <f>SUM(E5+E6+E7+E9+E10+E11)</f>
        <v>0</v>
      </c>
      <c r="F4" s="97">
        <f>SUM(F5+F6+F7+F9+F10+F11)</f>
        <v>0</v>
      </c>
      <c r="G4" s="98"/>
    </row>
    <row r="5" spans="2:7" ht="12.75">
      <c r="B5" s="88" t="s">
        <v>37</v>
      </c>
      <c r="C5" s="95"/>
      <c r="D5" s="90" t="s">
        <v>74</v>
      </c>
      <c r="E5" s="34">
        <v>0</v>
      </c>
      <c r="F5" s="34">
        <v>0</v>
      </c>
      <c r="G5" s="98"/>
    </row>
    <row r="6" spans="2:7" ht="12.75">
      <c r="B6" s="96" t="s">
        <v>38</v>
      </c>
      <c r="C6" s="95"/>
      <c r="D6" s="90" t="s">
        <v>75</v>
      </c>
      <c r="E6" s="34">
        <v>0</v>
      </c>
      <c r="F6" s="34">
        <v>0</v>
      </c>
      <c r="G6" s="98"/>
    </row>
    <row r="7" spans="2:7" ht="12.75">
      <c r="B7" s="88" t="s">
        <v>39</v>
      </c>
      <c r="C7" s="95"/>
      <c r="D7" s="90" t="s">
        <v>76</v>
      </c>
      <c r="E7" s="34">
        <v>0</v>
      </c>
      <c r="F7" s="34">
        <v>0</v>
      </c>
      <c r="G7" s="98"/>
    </row>
    <row r="8" spans="2:7" ht="12.75">
      <c r="B8" s="96" t="s">
        <v>40</v>
      </c>
      <c r="C8" s="99"/>
      <c r="D8" s="100" t="s">
        <v>77</v>
      </c>
      <c r="E8" s="34">
        <v>0</v>
      </c>
      <c r="F8" s="34">
        <v>0</v>
      </c>
      <c r="G8" s="98"/>
    </row>
    <row r="9" spans="2:7" ht="12.75">
      <c r="B9" s="88" t="s">
        <v>41</v>
      </c>
      <c r="C9" s="99"/>
      <c r="D9" s="101" t="s">
        <v>78</v>
      </c>
      <c r="E9" s="34">
        <v>0</v>
      </c>
      <c r="F9" s="34">
        <v>0</v>
      </c>
      <c r="G9" s="98"/>
    </row>
    <row r="10" spans="2:7" ht="12.75">
      <c r="B10" s="96" t="s">
        <v>42</v>
      </c>
      <c r="C10" s="99"/>
      <c r="D10" s="101" t="s">
        <v>79</v>
      </c>
      <c r="E10" s="34">
        <v>0</v>
      </c>
      <c r="F10" s="34">
        <v>0</v>
      </c>
      <c r="G10" s="98"/>
    </row>
    <row r="11" spans="2:7" ht="12.75">
      <c r="B11" s="88" t="s">
        <v>43</v>
      </c>
      <c r="C11" s="95"/>
      <c r="D11" s="90" t="s">
        <v>80</v>
      </c>
      <c r="E11" s="34">
        <v>0</v>
      </c>
      <c r="F11" s="34">
        <v>0</v>
      </c>
      <c r="G11" s="98"/>
    </row>
    <row r="12" spans="2:7" ht="12.75">
      <c r="B12" s="96" t="s">
        <v>44</v>
      </c>
      <c r="C12" s="153" t="s">
        <v>81</v>
      </c>
      <c r="D12" s="153"/>
      <c r="E12" s="34">
        <v>0</v>
      </c>
      <c r="F12" s="34">
        <v>0</v>
      </c>
      <c r="G12" s="98"/>
    </row>
    <row r="13" spans="2:7" ht="12.75">
      <c r="B13" s="96" t="s">
        <v>49</v>
      </c>
      <c r="C13" s="153" t="s">
        <v>180</v>
      </c>
      <c r="D13" s="153"/>
      <c r="E13" s="34">
        <v>0</v>
      </c>
      <c r="F13" s="34">
        <v>0</v>
      </c>
      <c r="G13" s="98"/>
    </row>
    <row r="14" spans="2:7" ht="12.75">
      <c r="B14" s="88" t="s">
        <v>50</v>
      </c>
      <c r="C14" s="155" t="s">
        <v>187</v>
      </c>
      <c r="D14" s="155"/>
      <c r="E14" s="34">
        <v>0</v>
      </c>
      <c r="F14" s="34">
        <v>0</v>
      </c>
      <c r="G14" s="98"/>
    </row>
    <row r="15" spans="2:7" ht="12.75">
      <c r="B15" s="96" t="s">
        <v>51</v>
      </c>
      <c r="C15" s="153" t="s">
        <v>82</v>
      </c>
      <c r="D15" s="153"/>
      <c r="E15" s="34">
        <v>7917</v>
      </c>
      <c r="F15" s="34">
        <v>7843</v>
      </c>
      <c r="G15" s="98">
        <v>7843</v>
      </c>
    </row>
    <row r="16" spans="2:7" ht="12.75">
      <c r="B16" s="96" t="s">
        <v>52</v>
      </c>
      <c r="C16" s="89" t="s">
        <v>83</v>
      </c>
      <c r="D16" s="90" t="s">
        <v>84</v>
      </c>
      <c r="E16" s="34">
        <v>0</v>
      </c>
      <c r="F16" s="34">
        <v>0</v>
      </c>
      <c r="G16" s="98"/>
    </row>
    <row r="17" spans="2:7" ht="12.75">
      <c r="B17" s="88" t="s">
        <v>53</v>
      </c>
      <c r="C17" s="153" t="s">
        <v>85</v>
      </c>
      <c r="D17" s="153"/>
      <c r="E17" s="34">
        <v>0</v>
      </c>
      <c r="F17" s="34">
        <v>0</v>
      </c>
      <c r="G17" s="98"/>
    </row>
    <row r="18" spans="2:7" ht="12.75">
      <c r="B18" s="96" t="s">
        <v>54</v>
      </c>
      <c r="C18" s="156" t="s">
        <v>86</v>
      </c>
      <c r="D18" s="156"/>
      <c r="E18" s="34">
        <v>0</v>
      </c>
      <c r="F18" s="34">
        <v>0</v>
      </c>
      <c r="G18" s="98"/>
    </row>
    <row r="19" spans="2:7" ht="12.75">
      <c r="B19" s="96" t="s">
        <v>55</v>
      </c>
      <c r="C19" s="153" t="s">
        <v>87</v>
      </c>
      <c r="D19" s="153"/>
      <c r="E19" s="34">
        <v>0</v>
      </c>
      <c r="F19" s="34">
        <v>0</v>
      </c>
      <c r="G19" s="98"/>
    </row>
    <row r="20" spans="2:7" ht="12.75">
      <c r="B20" s="88" t="s">
        <v>56</v>
      </c>
      <c r="C20" s="89" t="s">
        <v>83</v>
      </c>
      <c r="D20" s="90" t="s">
        <v>88</v>
      </c>
      <c r="E20" s="34">
        <v>0</v>
      </c>
      <c r="F20" s="34">
        <v>0</v>
      </c>
      <c r="G20" s="98"/>
    </row>
    <row r="21" spans="2:7" ht="12.75">
      <c r="B21" s="96" t="s">
        <v>57</v>
      </c>
      <c r="C21" s="153" t="s">
        <v>89</v>
      </c>
      <c r="D21" s="153"/>
      <c r="E21" s="34">
        <v>0</v>
      </c>
      <c r="F21" s="34">
        <v>0</v>
      </c>
      <c r="G21" s="98"/>
    </row>
    <row r="22" spans="2:7" ht="12.75">
      <c r="B22" s="96" t="s">
        <v>58</v>
      </c>
      <c r="C22" s="153" t="s">
        <v>90</v>
      </c>
      <c r="D22" s="153"/>
      <c r="E22" s="34">
        <v>0</v>
      </c>
      <c r="F22" s="34">
        <v>0</v>
      </c>
      <c r="G22" s="98"/>
    </row>
    <row r="23" spans="2:7" ht="12.75">
      <c r="B23" s="88" t="s">
        <v>59</v>
      </c>
      <c r="C23" s="102" t="s">
        <v>83</v>
      </c>
      <c r="D23" s="101" t="s">
        <v>91</v>
      </c>
      <c r="E23" s="34">
        <v>0</v>
      </c>
      <c r="F23" s="34">
        <v>0</v>
      </c>
      <c r="G23" s="98"/>
    </row>
    <row r="24" spans="2:7" ht="12.75">
      <c r="B24" s="96" t="s">
        <v>60</v>
      </c>
      <c r="C24" s="95"/>
      <c r="D24" s="90" t="s">
        <v>92</v>
      </c>
      <c r="E24" s="34">
        <v>0</v>
      </c>
      <c r="F24" s="34">
        <v>0</v>
      </c>
      <c r="G24" s="98"/>
    </row>
    <row r="25" spans="2:7" ht="12.75">
      <c r="B25" s="96" t="s">
        <v>61</v>
      </c>
      <c r="C25" s="153" t="s">
        <v>93</v>
      </c>
      <c r="D25" s="153"/>
      <c r="E25" s="34">
        <v>0</v>
      </c>
      <c r="F25" s="34">
        <v>0</v>
      </c>
      <c r="G25" s="98"/>
    </row>
    <row r="26" spans="2:7" ht="12.75">
      <c r="B26" s="88" t="s">
        <v>62</v>
      </c>
      <c r="C26" s="153" t="s">
        <v>94</v>
      </c>
      <c r="D26" s="153"/>
      <c r="E26" s="34">
        <v>0</v>
      </c>
      <c r="F26" s="34">
        <v>0</v>
      </c>
      <c r="G26" s="98"/>
    </row>
    <row r="27" spans="2:7" ht="24" customHeight="1">
      <c r="B27" s="96" t="s">
        <v>63</v>
      </c>
      <c r="C27" s="153" t="s">
        <v>168</v>
      </c>
      <c r="D27" s="153"/>
      <c r="E27" s="34">
        <v>0</v>
      </c>
      <c r="F27" s="34">
        <v>0</v>
      </c>
      <c r="G27" s="98"/>
    </row>
    <row r="28" spans="2:7" ht="12.75">
      <c r="B28" s="96" t="s">
        <v>64</v>
      </c>
      <c r="C28" s="153" t="s">
        <v>178</v>
      </c>
      <c r="D28" s="153"/>
      <c r="E28" s="34">
        <v>0</v>
      </c>
      <c r="F28" s="34">
        <v>0</v>
      </c>
      <c r="G28" s="98"/>
    </row>
    <row r="29" spans="2:7" ht="12.75">
      <c r="B29" s="88" t="s">
        <v>65</v>
      </c>
      <c r="C29" s="153" t="s">
        <v>95</v>
      </c>
      <c r="D29" s="153"/>
      <c r="E29" s="34">
        <v>0</v>
      </c>
      <c r="F29" s="34">
        <v>0</v>
      </c>
      <c r="G29" s="98"/>
    </row>
    <row r="30" spans="2:7" ht="12.75">
      <c r="B30" s="85" t="s">
        <v>66</v>
      </c>
      <c r="C30" s="157" t="s">
        <v>185</v>
      </c>
      <c r="D30" s="157"/>
      <c r="E30" s="87">
        <f>SUM(E4+E12+E13+E14+E15+E17+E18+E19+E21+E22+E25+E26+E27+E28+E29)</f>
        <v>7917</v>
      </c>
      <c r="F30" s="87">
        <f>SUM(F4+F12+F13+F14+F15+F17+F18+F19+F21+F22+F25+F26+F27+F28+F29)</f>
        <v>7843</v>
      </c>
      <c r="G30" s="87">
        <f>SUM(G4+G12+G13+G14+G15+G17+G18+G19+G21+G22+G25+G26+G27+G28+G29)</f>
        <v>7843</v>
      </c>
    </row>
    <row r="31" spans="2:7" ht="12.75">
      <c r="B31" s="88" t="s">
        <v>67</v>
      </c>
      <c r="C31" s="89" t="s">
        <v>83</v>
      </c>
      <c r="D31" s="90" t="s">
        <v>96</v>
      </c>
      <c r="E31" s="34"/>
      <c r="F31" s="34">
        <v>0</v>
      </c>
      <c r="G31" s="98"/>
    </row>
    <row r="32" spans="2:7" ht="12.75">
      <c r="B32" s="88"/>
      <c r="C32" s="153" t="s">
        <v>97</v>
      </c>
      <c r="D32" s="153"/>
      <c r="E32" s="34"/>
      <c r="F32" s="34"/>
      <c r="G32" s="98"/>
    </row>
    <row r="33" spans="2:7" ht="12.75">
      <c r="B33" s="91"/>
      <c r="C33" s="92"/>
      <c r="D33" s="92"/>
      <c r="E33" s="93"/>
      <c r="F33" s="93"/>
      <c r="G33" s="76"/>
    </row>
    <row r="34" spans="2:7" ht="29.25" customHeight="1">
      <c r="B34" s="94" t="s">
        <v>71</v>
      </c>
      <c r="C34" s="158" t="s">
        <v>98</v>
      </c>
      <c r="D34" s="158"/>
      <c r="E34" s="94" t="s">
        <v>183</v>
      </c>
      <c r="F34" s="94" t="s">
        <v>4</v>
      </c>
      <c r="G34" s="84" t="s">
        <v>181</v>
      </c>
    </row>
    <row r="35" spans="2:7" ht="12.75">
      <c r="B35" s="96" t="s">
        <v>68</v>
      </c>
      <c r="C35" s="153" t="s">
        <v>99</v>
      </c>
      <c r="D35" s="153"/>
      <c r="E35" s="103">
        <v>924</v>
      </c>
      <c r="F35" s="103">
        <v>924</v>
      </c>
      <c r="G35" s="98">
        <v>923</v>
      </c>
    </row>
    <row r="36" spans="2:7" ht="12.75">
      <c r="B36" s="88" t="s">
        <v>69</v>
      </c>
      <c r="C36" s="89" t="s">
        <v>83</v>
      </c>
      <c r="D36" s="90" t="s">
        <v>100</v>
      </c>
      <c r="E36" s="34"/>
      <c r="F36" s="34"/>
      <c r="G36" s="98"/>
    </row>
    <row r="37" spans="2:7" ht="12.75">
      <c r="B37" s="96" t="s">
        <v>70</v>
      </c>
      <c r="C37" s="95"/>
      <c r="D37" s="90" t="s">
        <v>101</v>
      </c>
      <c r="E37" s="34"/>
      <c r="F37" s="34"/>
      <c r="G37" s="98"/>
    </row>
    <row r="38" spans="2:7" ht="12.75">
      <c r="B38" s="88" t="s">
        <v>102</v>
      </c>
      <c r="C38" s="153" t="s">
        <v>103</v>
      </c>
      <c r="D38" s="153"/>
      <c r="E38" s="34"/>
      <c r="F38" s="34">
        <v>596</v>
      </c>
      <c r="G38" s="98">
        <v>571</v>
      </c>
    </row>
    <row r="39" spans="2:7" ht="12.75">
      <c r="B39" s="96" t="s">
        <v>104</v>
      </c>
      <c r="C39" s="89" t="s">
        <v>83</v>
      </c>
      <c r="D39" s="90" t="s">
        <v>105</v>
      </c>
      <c r="E39" s="34"/>
      <c r="F39" s="34"/>
      <c r="G39" s="98"/>
    </row>
    <row r="40" spans="2:7" ht="12.75">
      <c r="B40" s="88" t="s">
        <v>106</v>
      </c>
      <c r="C40" s="95"/>
      <c r="D40" s="90" t="s">
        <v>107</v>
      </c>
      <c r="E40" s="34"/>
      <c r="F40" s="34"/>
      <c r="G40" s="98"/>
    </row>
    <row r="41" spans="2:7" ht="12.75">
      <c r="B41" s="96" t="s">
        <v>108</v>
      </c>
      <c r="C41" s="153" t="s">
        <v>109</v>
      </c>
      <c r="D41" s="153"/>
      <c r="E41" s="34"/>
      <c r="F41" s="34"/>
      <c r="G41" s="98"/>
    </row>
    <row r="42" spans="2:7" ht="12.75">
      <c r="B42" s="88" t="s">
        <v>110</v>
      </c>
      <c r="C42" s="153" t="s">
        <v>111</v>
      </c>
      <c r="D42" s="153"/>
      <c r="E42" s="34"/>
      <c r="F42" s="34">
        <v>75</v>
      </c>
      <c r="G42" s="98">
        <v>74</v>
      </c>
    </row>
    <row r="43" spans="2:7" ht="12.75">
      <c r="B43" s="96" t="s">
        <v>112</v>
      </c>
      <c r="C43" s="89" t="s">
        <v>83</v>
      </c>
      <c r="D43" s="90" t="s">
        <v>113</v>
      </c>
      <c r="E43" s="34"/>
      <c r="F43" s="34"/>
      <c r="G43" s="98"/>
    </row>
    <row r="44" spans="2:7" ht="12.75">
      <c r="B44" s="88" t="s">
        <v>114</v>
      </c>
      <c r="C44" s="95"/>
      <c r="D44" s="90" t="s">
        <v>115</v>
      </c>
      <c r="E44" s="34">
        <v>0</v>
      </c>
      <c r="F44" s="34">
        <v>0</v>
      </c>
      <c r="G44" s="98"/>
    </row>
    <row r="45" spans="2:7" ht="12.75">
      <c r="B45" s="96" t="s">
        <v>116</v>
      </c>
      <c r="C45" s="153" t="s">
        <v>169</v>
      </c>
      <c r="D45" s="153"/>
      <c r="E45" s="34">
        <v>0</v>
      </c>
      <c r="F45" s="34">
        <v>0</v>
      </c>
      <c r="G45" s="98"/>
    </row>
    <row r="46" spans="2:7" ht="12.75">
      <c r="B46" s="88" t="s">
        <v>117</v>
      </c>
      <c r="C46" s="153" t="s">
        <v>118</v>
      </c>
      <c r="D46" s="153"/>
      <c r="E46" s="34">
        <v>0</v>
      </c>
      <c r="F46" s="34">
        <v>0</v>
      </c>
      <c r="G46" s="98"/>
    </row>
    <row r="47" spans="2:7" ht="12.75">
      <c r="B47" s="96" t="s">
        <v>119</v>
      </c>
      <c r="C47" s="153" t="s">
        <v>120</v>
      </c>
      <c r="D47" s="153"/>
      <c r="E47" s="34">
        <v>280</v>
      </c>
      <c r="F47" s="34">
        <v>215</v>
      </c>
      <c r="G47" s="98">
        <v>215</v>
      </c>
    </row>
    <row r="48" spans="2:7" ht="12.75">
      <c r="B48" s="88" t="s">
        <v>121</v>
      </c>
      <c r="C48" s="153" t="s">
        <v>122</v>
      </c>
      <c r="D48" s="153"/>
      <c r="E48" s="34">
        <v>0</v>
      </c>
      <c r="F48" s="34">
        <v>0</v>
      </c>
      <c r="G48" s="98"/>
    </row>
    <row r="49" spans="2:7" ht="12.75">
      <c r="B49" s="96" t="s">
        <v>123</v>
      </c>
      <c r="C49" s="153" t="s">
        <v>124</v>
      </c>
      <c r="D49" s="153"/>
      <c r="E49" s="34">
        <v>7125</v>
      </c>
      <c r="F49" s="34">
        <v>7125</v>
      </c>
      <c r="G49" s="98">
        <v>7125</v>
      </c>
    </row>
    <row r="50" spans="2:7" ht="12.75">
      <c r="B50" s="88" t="s">
        <v>125</v>
      </c>
      <c r="C50" s="153" t="s">
        <v>47</v>
      </c>
      <c r="D50" s="153"/>
      <c r="E50" s="34">
        <v>0</v>
      </c>
      <c r="F50" s="34">
        <v>0</v>
      </c>
      <c r="G50" s="98"/>
    </row>
    <row r="51" spans="2:7" ht="12.75">
      <c r="B51" s="96" t="s">
        <v>126</v>
      </c>
      <c r="C51" s="153" t="s">
        <v>127</v>
      </c>
      <c r="D51" s="153"/>
      <c r="E51" s="34">
        <v>0</v>
      </c>
      <c r="F51" s="34">
        <v>0</v>
      </c>
      <c r="G51" s="98"/>
    </row>
    <row r="52" spans="2:7" ht="12.75">
      <c r="B52" s="86" t="s">
        <v>128</v>
      </c>
      <c r="C52" s="157" t="s">
        <v>186</v>
      </c>
      <c r="D52" s="157"/>
      <c r="E52" s="87">
        <f>SUM(E35+E38+E41+E42+E45+E46+E47+E48+E49+E50+E51)</f>
        <v>8329</v>
      </c>
      <c r="F52" s="87">
        <f>SUM(F35+F38+F41+F42+F45+F46+F47+F48+F49+F50+F51)</f>
        <v>8935</v>
      </c>
      <c r="G52" s="87">
        <f>SUM(G35+G38+G41+G42+G45+G46+G47+G48+G49+G50+G51)</f>
        <v>8908</v>
      </c>
    </row>
    <row r="53" spans="2:7" ht="12.75">
      <c r="B53" s="96" t="s">
        <v>129</v>
      </c>
      <c r="C53" s="153" t="s">
        <v>130</v>
      </c>
      <c r="D53" s="153"/>
      <c r="E53" s="34"/>
      <c r="F53" s="34"/>
      <c r="G53" s="98"/>
    </row>
    <row r="54" spans="2:6" ht="12.75">
      <c r="B54" s="31"/>
      <c r="C54" s="32"/>
      <c r="D54" s="32"/>
      <c r="E54" s="32"/>
      <c r="F54" s="32"/>
    </row>
    <row r="55" spans="2:6" ht="12.75">
      <c r="B55" s="159"/>
      <c r="C55" s="159"/>
      <c r="D55" s="159"/>
      <c r="E55" s="159"/>
      <c r="F55" s="159"/>
    </row>
    <row r="56" spans="2:6" ht="12.75">
      <c r="B56" s="31"/>
      <c r="C56" s="32"/>
      <c r="D56" s="32"/>
      <c r="E56" s="160"/>
      <c r="F56" s="160"/>
    </row>
    <row r="57" spans="2:6" ht="12.75">
      <c r="B57" s="159"/>
      <c r="C57" s="159"/>
      <c r="D57" s="159"/>
      <c r="E57" s="159"/>
      <c r="F57" s="159"/>
    </row>
    <row r="58" spans="2:6" ht="12.75">
      <c r="B58" s="31"/>
      <c r="C58" s="32"/>
      <c r="D58" s="32"/>
      <c r="E58" s="32"/>
      <c r="F58" s="32"/>
    </row>
    <row r="59" spans="2:6" ht="12.75">
      <c r="B59" s="159"/>
      <c r="C59" s="159"/>
      <c r="D59" s="159"/>
      <c r="E59" s="159"/>
      <c r="F59" s="159"/>
    </row>
    <row r="60" spans="2:6" ht="12.75">
      <c r="B60" s="159"/>
      <c r="C60" s="159"/>
      <c r="D60" s="159"/>
      <c r="E60" s="160"/>
      <c r="F60" s="160"/>
    </row>
  </sheetData>
  <sheetProtection/>
  <mergeCells count="42">
    <mergeCell ref="B60:D60"/>
    <mergeCell ref="E60:F60"/>
    <mergeCell ref="E56:F56"/>
    <mergeCell ref="B57:F57"/>
    <mergeCell ref="B59:D59"/>
    <mergeCell ref="E59:F59"/>
    <mergeCell ref="C52:D52"/>
    <mergeCell ref="C53:D53"/>
    <mergeCell ref="B55:D55"/>
    <mergeCell ref="E55:F55"/>
    <mergeCell ref="C48:D48"/>
    <mergeCell ref="C49:D49"/>
    <mergeCell ref="C50:D50"/>
    <mergeCell ref="C51:D51"/>
    <mergeCell ref="C42:D42"/>
    <mergeCell ref="C45:D45"/>
    <mergeCell ref="C46:D46"/>
    <mergeCell ref="C47:D47"/>
    <mergeCell ref="C34:D34"/>
    <mergeCell ref="C35:D35"/>
    <mergeCell ref="C38:D38"/>
    <mergeCell ref="C41:D41"/>
    <mergeCell ref="C17:D17"/>
    <mergeCell ref="C18:D18"/>
    <mergeCell ref="C28:D28"/>
    <mergeCell ref="C29:D29"/>
    <mergeCell ref="C30:D30"/>
    <mergeCell ref="C32:D32"/>
    <mergeCell ref="C22:D22"/>
    <mergeCell ref="C25:D25"/>
    <mergeCell ref="C26:D26"/>
    <mergeCell ref="C27:D27"/>
    <mergeCell ref="B1:G1"/>
    <mergeCell ref="C3:D3"/>
    <mergeCell ref="C4:D4"/>
    <mergeCell ref="C19:D19"/>
    <mergeCell ref="A2:G2"/>
    <mergeCell ref="C21:D21"/>
    <mergeCell ref="C12:D12"/>
    <mergeCell ref="C13:D13"/>
    <mergeCell ref="C14:D14"/>
    <mergeCell ref="C15:D15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headerFooter alignWithMargins="0">
    <oddHeader>&amp;RBasal Község Önkormányzata
8/2015. (IV.30.) rendelet
6. számú melléklet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view="pageLayout" workbookViewId="0" topLeftCell="B1">
      <selection activeCell="L10" sqref="L10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3" width="10.421875" style="0" customWidth="1"/>
    <col min="4" max="4" width="10.7109375" style="0" customWidth="1"/>
    <col min="5" max="5" width="11.57421875" style="0" customWidth="1"/>
    <col min="6" max="6" width="9.8515625" style="0" customWidth="1"/>
    <col min="7" max="7" width="10.421875" style="0" customWidth="1"/>
    <col min="9" max="9" width="11.140625" style="0" customWidth="1"/>
    <col min="10" max="10" width="11.57421875" style="0" customWidth="1"/>
    <col min="12" max="12" width="11.7109375" style="0" customWidth="1"/>
    <col min="13" max="13" width="11.140625" style="0" customWidth="1"/>
    <col min="14" max="14" width="10.7109375" style="0" customWidth="1"/>
  </cols>
  <sheetData>
    <row r="1" spans="2:14" ht="12.75">
      <c r="B1" s="161" t="s">
        <v>261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4" ht="14.25" customHeight="1">
      <c r="B2" s="161" t="s">
        <v>188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3:14" ht="12.7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 t="s">
        <v>214</v>
      </c>
    </row>
    <row r="4" spans="1:14" ht="12.75">
      <c r="A4" s="164" t="s">
        <v>190</v>
      </c>
      <c r="B4" s="165"/>
      <c r="C4" s="162" t="s">
        <v>191</v>
      </c>
      <c r="D4" s="163"/>
      <c r="E4" s="163"/>
      <c r="F4" s="162" t="s">
        <v>192</v>
      </c>
      <c r="G4" s="163"/>
      <c r="H4" s="163"/>
      <c r="I4" s="162" t="s">
        <v>193</v>
      </c>
      <c r="J4" s="163"/>
      <c r="K4" s="163"/>
      <c r="L4" s="162" t="s">
        <v>194</v>
      </c>
      <c r="M4" s="163"/>
      <c r="N4" s="163"/>
    </row>
    <row r="5" spans="1:14" ht="39" customHeight="1">
      <c r="A5" s="166"/>
      <c r="B5" s="167"/>
      <c r="C5" s="104" t="s">
        <v>183</v>
      </c>
      <c r="D5" s="104" t="s">
        <v>4</v>
      </c>
      <c r="E5" s="105" t="s">
        <v>5</v>
      </c>
      <c r="F5" s="104" t="s">
        <v>183</v>
      </c>
      <c r="G5" s="104" t="s">
        <v>4</v>
      </c>
      <c r="H5" s="105" t="s">
        <v>5</v>
      </c>
      <c r="I5" s="104" t="s">
        <v>183</v>
      </c>
      <c r="J5" s="104" t="s">
        <v>4</v>
      </c>
      <c r="K5" s="105" t="s">
        <v>5</v>
      </c>
      <c r="L5" s="104" t="s">
        <v>183</v>
      </c>
      <c r="M5" s="104" t="s">
        <v>4</v>
      </c>
      <c r="N5" s="105" t="s">
        <v>5</v>
      </c>
    </row>
    <row r="6" spans="1:14" ht="12.75">
      <c r="A6" s="106" t="s">
        <v>215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2.75">
      <c r="A7" s="109"/>
      <c r="B7" s="107" t="s">
        <v>34</v>
      </c>
      <c r="C7" s="108">
        <v>2484</v>
      </c>
      <c r="D7" s="108">
        <v>2740</v>
      </c>
      <c r="E7" s="108">
        <v>2731</v>
      </c>
      <c r="F7" s="108"/>
      <c r="G7" s="108"/>
      <c r="H7" s="108"/>
      <c r="I7" s="108"/>
      <c r="J7" s="108"/>
      <c r="K7" s="108"/>
      <c r="L7" s="108">
        <f aca="true" t="shared" si="0" ref="L7:N9">SUM(C7+F7+I7)</f>
        <v>2484</v>
      </c>
      <c r="M7" s="108">
        <f t="shared" si="0"/>
        <v>2740</v>
      </c>
      <c r="N7" s="108">
        <f t="shared" si="0"/>
        <v>2731</v>
      </c>
    </row>
    <row r="8" spans="1:14" ht="12.75">
      <c r="A8" s="109"/>
      <c r="B8" s="107" t="s">
        <v>216</v>
      </c>
      <c r="C8" s="108">
        <v>654</v>
      </c>
      <c r="D8" s="108">
        <v>621</v>
      </c>
      <c r="E8" s="108">
        <v>621</v>
      </c>
      <c r="F8" s="108"/>
      <c r="G8" s="108"/>
      <c r="H8" s="108"/>
      <c r="I8" s="108"/>
      <c r="J8" s="108"/>
      <c r="K8" s="108"/>
      <c r="L8" s="108">
        <f t="shared" si="0"/>
        <v>654</v>
      </c>
      <c r="M8" s="108">
        <f t="shared" si="0"/>
        <v>621</v>
      </c>
      <c r="N8" s="108">
        <f t="shared" si="0"/>
        <v>621</v>
      </c>
    </row>
    <row r="9" spans="1:14" ht="12.75">
      <c r="A9" s="109"/>
      <c r="B9" s="107" t="s">
        <v>217</v>
      </c>
      <c r="C9" s="108">
        <v>1625</v>
      </c>
      <c r="D9" s="108">
        <v>1935</v>
      </c>
      <c r="E9" s="108">
        <v>1933</v>
      </c>
      <c r="F9" s="108"/>
      <c r="G9" s="108"/>
      <c r="H9" s="108"/>
      <c r="I9" s="108"/>
      <c r="J9" s="108"/>
      <c r="K9" s="108"/>
      <c r="L9" s="108">
        <f t="shared" si="0"/>
        <v>1625</v>
      </c>
      <c r="M9" s="108">
        <f t="shared" si="0"/>
        <v>1935</v>
      </c>
      <c r="N9" s="108">
        <f t="shared" si="0"/>
        <v>1933</v>
      </c>
    </row>
    <row r="10" spans="1:14" ht="12.75">
      <c r="A10" s="109"/>
      <c r="B10" s="107" t="s">
        <v>218</v>
      </c>
      <c r="C10" s="108">
        <v>1355</v>
      </c>
      <c r="D10" s="108">
        <v>1180</v>
      </c>
      <c r="E10" s="108">
        <v>1180</v>
      </c>
      <c r="F10" s="108"/>
      <c r="G10" s="108"/>
      <c r="H10" s="108"/>
      <c r="I10" s="108"/>
      <c r="J10" s="108"/>
      <c r="K10" s="108"/>
      <c r="L10" s="108">
        <f aca="true" t="shared" si="1" ref="L10:N41">SUM(C10+F10+I10)</f>
        <v>1355</v>
      </c>
      <c r="M10" s="108">
        <f t="shared" si="1"/>
        <v>1180</v>
      </c>
      <c r="N10" s="108">
        <f t="shared" si="1"/>
        <v>1180</v>
      </c>
    </row>
    <row r="11" spans="1:14" ht="12.75">
      <c r="A11" s="109"/>
      <c r="B11" s="107" t="s">
        <v>219</v>
      </c>
      <c r="C11" s="108">
        <v>347</v>
      </c>
      <c r="D11" s="108">
        <v>337</v>
      </c>
      <c r="E11" s="108">
        <v>337</v>
      </c>
      <c r="F11" s="108"/>
      <c r="G11" s="108"/>
      <c r="H11" s="108"/>
      <c r="I11" s="108"/>
      <c r="J11" s="108"/>
      <c r="K11" s="108"/>
      <c r="L11" s="108">
        <f t="shared" si="1"/>
        <v>347</v>
      </c>
      <c r="M11" s="108">
        <f t="shared" si="1"/>
        <v>337</v>
      </c>
      <c r="N11" s="108">
        <f t="shared" si="1"/>
        <v>337</v>
      </c>
    </row>
    <row r="12" spans="1:14" ht="12.75">
      <c r="A12" s="109"/>
      <c r="B12" s="107" t="s">
        <v>220</v>
      </c>
      <c r="C12" s="108">
        <v>86</v>
      </c>
      <c r="D12" s="108">
        <v>75</v>
      </c>
      <c r="E12" s="108">
        <v>74</v>
      </c>
      <c r="F12" s="108"/>
      <c r="G12" s="108"/>
      <c r="H12" s="108"/>
      <c r="I12" s="108"/>
      <c r="J12" s="108"/>
      <c r="K12" s="108"/>
      <c r="L12" s="108">
        <f t="shared" si="1"/>
        <v>86</v>
      </c>
      <c r="M12" s="108">
        <f t="shared" si="1"/>
        <v>75</v>
      </c>
      <c r="N12" s="108">
        <f t="shared" si="1"/>
        <v>74</v>
      </c>
    </row>
    <row r="13" spans="1:14" ht="12.75">
      <c r="A13" s="109"/>
      <c r="B13" s="107" t="s">
        <v>221</v>
      </c>
      <c r="C13" s="108">
        <v>200</v>
      </c>
      <c r="D13" s="108">
        <v>310</v>
      </c>
      <c r="E13" s="108"/>
      <c r="F13" s="108"/>
      <c r="G13" s="108"/>
      <c r="H13" s="108"/>
      <c r="I13" s="108"/>
      <c r="J13" s="108"/>
      <c r="K13" s="108"/>
      <c r="L13" s="108">
        <f t="shared" si="1"/>
        <v>200</v>
      </c>
      <c r="M13" s="108">
        <f t="shared" si="1"/>
        <v>310</v>
      </c>
      <c r="N13" s="108">
        <f t="shared" si="1"/>
        <v>0</v>
      </c>
    </row>
    <row r="14" spans="1:14" ht="12.75">
      <c r="A14" s="109"/>
      <c r="B14" s="107" t="s">
        <v>269</v>
      </c>
      <c r="C14" s="108"/>
      <c r="D14" s="108">
        <v>15</v>
      </c>
      <c r="E14" s="108">
        <v>15</v>
      </c>
      <c r="F14" s="108"/>
      <c r="G14" s="108"/>
      <c r="H14" s="108"/>
      <c r="I14" s="108"/>
      <c r="J14" s="108"/>
      <c r="K14" s="108"/>
      <c r="L14" s="108"/>
      <c r="M14" s="108">
        <f t="shared" si="1"/>
        <v>15</v>
      </c>
      <c r="N14" s="108">
        <f t="shared" si="1"/>
        <v>15</v>
      </c>
    </row>
    <row r="15" spans="1:14" ht="12.75">
      <c r="A15" s="109"/>
      <c r="B15" s="107" t="s">
        <v>222</v>
      </c>
      <c r="C15" s="108"/>
      <c r="D15" s="108">
        <v>327</v>
      </c>
      <c r="E15" s="108">
        <v>327</v>
      </c>
      <c r="F15" s="108"/>
      <c r="G15" s="108"/>
      <c r="H15" s="108"/>
      <c r="I15" s="108"/>
      <c r="J15" s="108"/>
      <c r="K15" s="108"/>
      <c r="L15" s="108"/>
      <c r="M15" s="108">
        <f t="shared" si="1"/>
        <v>327</v>
      </c>
      <c r="N15" s="108">
        <f t="shared" si="1"/>
        <v>327</v>
      </c>
    </row>
    <row r="16" spans="1:14" ht="12.75">
      <c r="A16" s="109"/>
      <c r="B16" s="110" t="s">
        <v>223</v>
      </c>
      <c r="C16" s="111"/>
      <c r="D16" s="111"/>
      <c r="E16" s="111"/>
      <c r="F16" s="111">
        <v>7405</v>
      </c>
      <c r="G16" s="111">
        <v>7340</v>
      </c>
      <c r="H16" s="111">
        <v>7340</v>
      </c>
      <c r="I16" s="111"/>
      <c r="J16" s="111"/>
      <c r="K16" s="111"/>
      <c r="L16" s="111">
        <f t="shared" si="1"/>
        <v>7405</v>
      </c>
      <c r="M16" s="111">
        <f t="shared" si="1"/>
        <v>7340</v>
      </c>
      <c r="N16" s="111">
        <f t="shared" si="1"/>
        <v>7340</v>
      </c>
    </row>
    <row r="17" spans="1:14" ht="12.75">
      <c r="A17" s="109"/>
      <c r="B17" s="107" t="s">
        <v>200</v>
      </c>
      <c r="C17" s="108">
        <f>SUM(C7:C16)</f>
        <v>6751</v>
      </c>
      <c r="D17" s="108">
        <f aca="true" t="shared" si="2" ref="D17:K17">SUM(D7:D16)</f>
        <v>7540</v>
      </c>
      <c r="E17" s="108">
        <f t="shared" si="2"/>
        <v>7218</v>
      </c>
      <c r="F17" s="108">
        <f t="shared" si="2"/>
        <v>7405</v>
      </c>
      <c r="G17" s="108">
        <f t="shared" si="2"/>
        <v>7340</v>
      </c>
      <c r="H17" s="108">
        <f t="shared" si="2"/>
        <v>7340</v>
      </c>
      <c r="I17" s="108">
        <f t="shared" si="2"/>
        <v>0</v>
      </c>
      <c r="J17" s="108">
        <f t="shared" si="2"/>
        <v>0</v>
      </c>
      <c r="K17" s="108">
        <f t="shared" si="2"/>
        <v>0</v>
      </c>
      <c r="L17" s="108">
        <f t="shared" si="1"/>
        <v>14156</v>
      </c>
      <c r="M17" s="108">
        <f t="shared" si="1"/>
        <v>14880</v>
      </c>
      <c r="N17" s="108">
        <f t="shared" si="1"/>
        <v>14558</v>
      </c>
    </row>
    <row r="18" spans="1:14" ht="12.75">
      <c r="A18" s="109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2.75">
      <c r="A19" s="106" t="s">
        <v>224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2.75">
      <c r="A20" s="109"/>
      <c r="B20" s="107" t="s">
        <v>217</v>
      </c>
      <c r="C20" s="108">
        <v>100</v>
      </c>
      <c r="D20" s="108">
        <v>140</v>
      </c>
      <c r="E20" s="108">
        <v>137</v>
      </c>
      <c r="F20" s="108"/>
      <c r="G20" s="108"/>
      <c r="H20" s="108"/>
      <c r="I20" s="108"/>
      <c r="J20" s="108"/>
      <c r="K20" s="108"/>
      <c r="L20" s="108">
        <f t="shared" si="1"/>
        <v>100</v>
      </c>
      <c r="M20" s="108">
        <f t="shared" si="1"/>
        <v>140</v>
      </c>
      <c r="N20" s="108">
        <f t="shared" si="1"/>
        <v>137</v>
      </c>
    </row>
    <row r="21" spans="1:14" ht="12.75">
      <c r="A21" s="109"/>
      <c r="B21" s="110" t="s">
        <v>267</v>
      </c>
      <c r="C21" s="111">
        <v>924</v>
      </c>
      <c r="D21" s="111">
        <v>924</v>
      </c>
      <c r="E21" s="111">
        <v>923</v>
      </c>
      <c r="F21" s="111"/>
      <c r="G21" s="111"/>
      <c r="H21" s="111"/>
      <c r="I21" s="111"/>
      <c r="J21" s="111"/>
      <c r="K21" s="111"/>
      <c r="L21" s="111">
        <f>SUM(C21+F21+I21)</f>
        <v>924</v>
      </c>
      <c r="M21" s="111">
        <f>SUM(D21+G21+J21)</f>
        <v>924</v>
      </c>
      <c r="N21" s="111">
        <f>SUM(E21+H21+K21)</f>
        <v>923</v>
      </c>
    </row>
    <row r="22" spans="1:14" ht="12.75">
      <c r="A22" s="109"/>
      <c r="B22" s="107" t="s">
        <v>225</v>
      </c>
      <c r="C22" s="108">
        <f>SUM(C20:C21)</f>
        <v>1024</v>
      </c>
      <c r="D22" s="108">
        <f aca="true" t="shared" si="3" ref="D22:K22">SUM(D20:D21)</f>
        <v>1064</v>
      </c>
      <c r="E22" s="108">
        <f t="shared" si="3"/>
        <v>1060</v>
      </c>
      <c r="F22" s="108">
        <f t="shared" si="3"/>
        <v>0</v>
      </c>
      <c r="G22" s="108">
        <f t="shared" si="3"/>
        <v>0</v>
      </c>
      <c r="H22" s="108">
        <f t="shared" si="3"/>
        <v>0</v>
      </c>
      <c r="I22" s="108">
        <f t="shared" si="3"/>
        <v>0</v>
      </c>
      <c r="J22" s="108">
        <f t="shared" si="3"/>
        <v>0</v>
      </c>
      <c r="K22" s="108">
        <f t="shared" si="3"/>
        <v>0</v>
      </c>
      <c r="L22" s="108">
        <f t="shared" si="1"/>
        <v>1024</v>
      </c>
      <c r="M22" s="108">
        <f t="shared" si="1"/>
        <v>1064</v>
      </c>
      <c r="N22" s="108">
        <f t="shared" si="1"/>
        <v>1060</v>
      </c>
    </row>
    <row r="23" spans="1:14" ht="12.75">
      <c r="A23" s="109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ht="12.75">
      <c r="A24" s="106" t="s">
        <v>226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2.75">
      <c r="A25" s="109"/>
      <c r="B25" s="107" t="s">
        <v>34</v>
      </c>
      <c r="C25" s="108">
        <v>3324</v>
      </c>
      <c r="D25" s="108">
        <v>6200</v>
      </c>
      <c r="E25" s="108">
        <v>6180</v>
      </c>
      <c r="F25" s="108"/>
      <c r="G25" s="108"/>
      <c r="H25" s="108"/>
      <c r="I25" s="108"/>
      <c r="J25" s="108"/>
      <c r="K25" s="108"/>
      <c r="L25" s="108">
        <f t="shared" si="1"/>
        <v>3324</v>
      </c>
      <c r="M25" s="108">
        <f t="shared" si="1"/>
        <v>6200</v>
      </c>
      <c r="N25" s="108">
        <f t="shared" si="1"/>
        <v>6180</v>
      </c>
    </row>
    <row r="26" spans="1:14" ht="12.75">
      <c r="A26" s="109"/>
      <c r="B26" s="107" t="s">
        <v>216</v>
      </c>
      <c r="C26" s="108">
        <v>637</v>
      </c>
      <c r="D26" s="108">
        <v>962</v>
      </c>
      <c r="E26" s="108">
        <v>962</v>
      </c>
      <c r="F26" s="108"/>
      <c r="G26" s="108"/>
      <c r="H26" s="108"/>
      <c r="I26" s="108"/>
      <c r="J26" s="108"/>
      <c r="K26" s="108"/>
      <c r="L26" s="108">
        <f t="shared" si="1"/>
        <v>637</v>
      </c>
      <c r="M26" s="108">
        <f t="shared" si="1"/>
        <v>962</v>
      </c>
      <c r="N26" s="108">
        <f t="shared" si="1"/>
        <v>962</v>
      </c>
    </row>
    <row r="27" spans="1:14" ht="12.75">
      <c r="A27" s="109"/>
      <c r="B27" s="107" t="s">
        <v>217</v>
      </c>
      <c r="C27" s="108">
        <v>438</v>
      </c>
      <c r="D27" s="108">
        <v>845</v>
      </c>
      <c r="E27" s="108">
        <v>845</v>
      </c>
      <c r="F27" s="108"/>
      <c r="G27" s="108"/>
      <c r="H27" s="108"/>
      <c r="I27" s="108"/>
      <c r="J27" s="108"/>
      <c r="K27" s="108"/>
      <c r="L27" s="108">
        <f aca="true" t="shared" si="4" ref="L27:N28">SUM(C27+F27+I27)</f>
        <v>438</v>
      </c>
      <c r="M27" s="108">
        <f t="shared" si="4"/>
        <v>845</v>
      </c>
      <c r="N27" s="108">
        <f t="shared" si="4"/>
        <v>845</v>
      </c>
    </row>
    <row r="28" spans="1:14" ht="12.75">
      <c r="A28" s="109"/>
      <c r="B28" s="118" t="s">
        <v>227</v>
      </c>
      <c r="C28" s="119"/>
      <c r="D28" s="111">
        <v>271</v>
      </c>
      <c r="E28" s="111">
        <v>263</v>
      </c>
      <c r="F28" s="111"/>
      <c r="G28" s="111"/>
      <c r="H28" s="111"/>
      <c r="I28" s="111"/>
      <c r="J28" s="111"/>
      <c r="K28" s="111"/>
      <c r="L28" s="111">
        <f t="shared" si="4"/>
        <v>0</v>
      </c>
      <c r="M28" s="111">
        <f t="shared" si="4"/>
        <v>271</v>
      </c>
      <c r="N28" s="111">
        <f t="shared" si="4"/>
        <v>263</v>
      </c>
    </row>
    <row r="29" spans="1:14" ht="12.75">
      <c r="A29" s="109"/>
      <c r="B29" s="107" t="s">
        <v>228</v>
      </c>
      <c r="C29" s="108">
        <f>SUM(C25:C27)</f>
        <v>4399</v>
      </c>
      <c r="D29" s="108">
        <f>SUM(D25:D28)</f>
        <v>8278</v>
      </c>
      <c r="E29" s="108">
        <f>SUM(E25:E28)</f>
        <v>8250</v>
      </c>
      <c r="F29" s="108">
        <f aca="true" t="shared" si="5" ref="F29:K29">SUM(F25:F27)</f>
        <v>0</v>
      </c>
      <c r="G29" s="108">
        <f t="shared" si="5"/>
        <v>0</v>
      </c>
      <c r="H29" s="108">
        <f t="shared" si="5"/>
        <v>0</v>
      </c>
      <c r="I29" s="108">
        <f t="shared" si="5"/>
        <v>0</v>
      </c>
      <c r="J29" s="108">
        <f t="shared" si="5"/>
        <v>0</v>
      </c>
      <c r="K29" s="108">
        <f t="shared" si="5"/>
        <v>0</v>
      </c>
      <c r="L29" s="108">
        <f t="shared" si="1"/>
        <v>4399</v>
      </c>
      <c r="M29" s="108">
        <f t="shared" si="1"/>
        <v>8278</v>
      </c>
      <c r="N29" s="108">
        <f t="shared" si="1"/>
        <v>8250</v>
      </c>
    </row>
    <row r="30" spans="1:14" ht="12.75">
      <c r="A30" s="109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ht="12.75">
      <c r="A31" s="106" t="s">
        <v>229</v>
      </c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2.75">
      <c r="A32" s="109"/>
      <c r="B32" s="110" t="s">
        <v>217</v>
      </c>
      <c r="C32" s="111">
        <v>431</v>
      </c>
      <c r="D32" s="111">
        <v>195</v>
      </c>
      <c r="E32" s="111">
        <v>194</v>
      </c>
      <c r="F32" s="111"/>
      <c r="G32" s="111"/>
      <c r="H32" s="111"/>
      <c r="I32" s="111"/>
      <c r="J32" s="111"/>
      <c r="K32" s="111"/>
      <c r="L32" s="111">
        <f t="shared" si="1"/>
        <v>431</v>
      </c>
      <c r="M32" s="111">
        <f t="shared" si="1"/>
        <v>195</v>
      </c>
      <c r="N32" s="111">
        <f t="shared" si="1"/>
        <v>194</v>
      </c>
    </row>
    <row r="33" spans="1:14" ht="12.75">
      <c r="A33" s="109"/>
      <c r="B33" s="107" t="s">
        <v>230</v>
      </c>
      <c r="C33" s="108">
        <f>SUM(C32)</f>
        <v>431</v>
      </c>
      <c r="D33" s="108">
        <f aca="true" t="shared" si="6" ref="D33:K33">SUM(D32)</f>
        <v>195</v>
      </c>
      <c r="E33" s="108">
        <f t="shared" si="6"/>
        <v>194</v>
      </c>
      <c r="F33" s="108">
        <f t="shared" si="6"/>
        <v>0</v>
      </c>
      <c r="G33" s="108">
        <f t="shared" si="6"/>
        <v>0</v>
      </c>
      <c r="H33" s="108">
        <f t="shared" si="6"/>
        <v>0</v>
      </c>
      <c r="I33" s="108">
        <f t="shared" si="6"/>
        <v>0</v>
      </c>
      <c r="J33" s="108">
        <f t="shared" si="6"/>
        <v>0</v>
      </c>
      <c r="K33" s="108">
        <f t="shared" si="6"/>
        <v>0</v>
      </c>
      <c r="L33" s="108">
        <f t="shared" si="1"/>
        <v>431</v>
      </c>
      <c r="M33" s="108">
        <f t="shared" si="1"/>
        <v>195</v>
      </c>
      <c r="N33" s="108">
        <f t="shared" si="1"/>
        <v>194</v>
      </c>
    </row>
    <row r="34" spans="1:14" ht="11.25" customHeight="1">
      <c r="A34" s="109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12.75">
      <c r="A35" s="106" t="s">
        <v>231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4.25" customHeight="1">
      <c r="A36" s="109"/>
      <c r="B36" s="110" t="s">
        <v>217</v>
      </c>
      <c r="C36" s="111">
        <v>284</v>
      </c>
      <c r="D36" s="111">
        <v>325</v>
      </c>
      <c r="E36" s="111">
        <v>323</v>
      </c>
      <c r="F36" s="111"/>
      <c r="G36" s="111"/>
      <c r="H36" s="111"/>
      <c r="I36" s="111"/>
      <c r="J36" s="111"/>
      <c r="K36" s="111"/>
      <c r="L36" s="111">
        <f t="shared" si="1"/>
        <v>284</v>
      </c>
      <c r="M36" s="111">
        <f t="shared" si="1"/>
        <v>325</v>
      </c>
      <c r="N36" s="111">
        <f t="shared" si="1"/>
        <v>323</v>
      </c>
    </row>
    <row r="37" spans="1:14" ht="11.25" customHeight="1">
      <c r="A37" s="109"/>
      <c r="B37" s="107" t="s">
        <v>232</v>
      </c>
      <c r="C37" s="108">
        <f>SUM(C36)</f>
        <v>284</v>
      </c>
      <c r="D37" s="108">
        <f aca="true" t="shared" si="7" ref="D37:K37">SUM(D36)</f>
        <v>325</v>
      </c>
      <c r="E37" s="108">
        <f t="shared" si="7"/>
        <v>323</v>
      </c>
      <c r="F37" s="108">
        <f t="shared" si="7"/>
        <v>0</v>
      </c>
      <c r="G37" s="108">
        <f t="shared" si="7"/>
        <v>0</v>
      </c>
      <c r="H37" s="108">
        <f t="shared" si="7"/>
        <v>0</v>
      </c>
      <c r="I37" s="108">
        <f t="shared" si="7"/>
        <v>0</v>
      </c>
      <c r="J37" s="108">
        <f t="shared" si="7"/>
        <v>0</v>
      </c>
      <c r="K37" s="108">
        <f t="shared" si="7"/>
        <v>0</v>
      </c>
      <c r="L37" s="108">
        <f t="shared" si="1"/>
        <v>284</v>
      </c>
      <c r="M37" s="108">
        <f t="shared" si="1"/>
        <v>325</v>
      </c>
      <c r="N37" s="108">
        <f t="shared" si="1"/>
        <v>323</v>
      </c>
    </row>
    <row r="38" spans="1:14" ht="12.75" customHeight="1">
      <c r="A38" s="109"/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ht="15.75" customHeight="1">
      <c r="A39" s="106" t="s">
        <v>233</v>
      </c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1.25" customHeight="1">
      <c r="A40" s="109"/>
      <c r="B40" s="110" t="s">
        <v>217</v>
      </c>
      <c r="C40" s="111">
        <v>1160</v>
      </c>
      <c r="D40" s="111">
        <v>79</v>
      </c>
      <c r="E40" s="111">
        <v>79</v>
      </c>
      <c r="F40" s="111"/>
      <c r="G40" s="111"/>
      <c r="H40" s="111"/>
      <c r="I40" s="111"/>
      <c r="J40" s="111"/>
      <c r="K40" s="111"/>
      <c r="L40" s="111">
        <f t="shared" si="1"/>
        <v>1160</v>
      </c>
      <c r="M40" s="111">
        <f t="shared" si="1"/>
        <v>79</v>
      </c>
      <c r="N40" s="111">
        <f t="shared" si="1"/>
        <v>79</v>
      </c>
    </row>
    <row r="41" spans="1:14" ht="14.25" customHeight="1">
      <c r="A41" s="109"/>
      <c r="B41" s="107" t="s">
        <v>234</v>
      </c>
      <c r="C41" s="108">
        <f>SUM(C40)</f>
        <v>1160</v>
      </c>
      <c r="D41" s="108">
        <f aca="true" t="shared" si="8" ref="D41:K41">SUM(D40)</f>
        <v>79</v>
      </c>
      <c r="E41" s="108">
        <f t="shared" si="8"/>
        <v>79</v>
      </c>
      <c r="F41" s="108">
        <f t="shared" si="8"/>
        <v>0</v>
      </c>
      <c r="G41" s="108">
        <f t="shared" si="8"/>
        <v>0</v>
      </c>
      <c r="H41" s="108">
        <f t="shared" si="8"/>
        <v>0</v>
      </c>
      <c r="I41" s="108">
        <f t="shared" si="8"/>
        <v>0</v>
      </c>
      <c r="J41" s="108">
        <f t="shared" si="8"/>
        <v>0</v>
      </c>
      <c r="K41" s="108">
        <f t="shared" si="8"/>
        <v>0</v>
      </c>
      <c r="L41" s="108">
        <f t="shared" si="1"/>
        <v>1160</v>
      </c>
      <c r="M41" s="108">
        <f t="shared" si="1"/>
        <v>79</v>
      </c>
      <c r="N41" s="108">
        <f t="shared" si="1"/>
        <v>79</v>
      </c>
    </row>
    <row r="42" spans="1:14" ht="15" customHeight="1">
      <c r="A42" s="109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14" ht="12.75">
      <c r="A43" s="109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14" ht="12.75">
      <c r="A44" s="106" t="s">
        <v>235</v>
      </c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2.75">
      <c r="A45" s="106"/>
      <c r="B45" s="121" t="s">
        <v>34</v>
      </c>
      <c r="C45" s="120">
        <v>270</v>
      </c>
      <c r="D45" s="120">
        <v>154</v>
      </c>
      <c r="E45" s="120">
        <v>153</v>
      </c>
      <c r="F45" s="120"/>
      <c r="G45" s="120"/>
      <c r="H45" s="120"/>
      <c r="I45" s="120"/>
      <c r="J45" s="120"/>
      <c r="K45" s="120"/>
      <c r="L45" s="108">
        <f aca="true" t="shared" si="9" ref="L45:N48">SUM(C45+F45+I45)</f>
        <v>270</v>
      </c>
      <c r="M45" s="108">
        <f t="shared" si="9"/>
        <v>154</v>
      </c>
      <c r="N45" s="108">
        <f t="shared" si="9"/>
        <v>153</v>
      </c>
    </row>
    <row r="46" spans="1:14" ht="12.75">
      <c r="A46" s="106"/>
      <c r="B46" s="121" t="s">
        <v>216</v>
      </c>
      <c r="C46" s="120">
        <v>73</v>
      </c>
      <c r="D46" s="120">
        <v>37</v>
      </c>
      <c r="E46" s="120">
        <v>37</v>
      </c>
      <c r="F46" s="120"/>
      <c r="G46" s="120"/>
      <c r="H46" s="120"/>
      <c r="I46" s="120"/>
      <c r="J46" s="120"/>
      <c r="K46" s="120"/>
      <c r="L46" s="108">
        <f t="shared" si="9"/>
        <v>73</v>
      </c>
      <c r="M46" s="108">
        <f t="shared" si="9"/>
        <v>37</v>
      </c>
      <c r="N46" s="108">
        <f t="shared" si="9"/>
        <v>37</v>
      </c>
    </row>
    <row r="47" spans="1:14" ht="12.75">
      <c r="A47" s="106"/>
      <c r="B47" s="107" t="s">
        <v>217</v>
      </c>
      <c r="C47" s="120">
        <v>320</v>
      </c>
      <c r="D47" s="120">
        <v>430</v>
      </c>
      <c r="E47" s="120">
        <v>430</v>
      </c>
      <c r="F47" s="113"/>
      <c r="G47" s="113"/>
      <c r="H47" s="113"/>
      <c r="I47" s="113"/>
      <c r="J47" s="113"/>
      <c r="K47" s="113"/>
      <c r="L47" s="108">
        <f t="shared" si="9"/>
        <v>320</v>
      </c>
      <c r="M47" s="108">
        <f t="shared" si="9"/>
        <v>430</v>
      </c>
      <c r="N47" s="108">
        <f t="shared" si="9"/>
        <v>430</v>
      </c>
    </row>
    <row r="48" spans="1:14" ht="12.75">
      <c r="A48" s="109"/>
      <c r="B48" s="110" t="s">
        <v>236</v>
      </c>
      <c r="C48" s="111"/>
      <c r="D48" s="111">
        <v>310</v>
      </c>
      <c r="E48" s="111">
        <v>293</v>
      </c>
      <c r="F48" s="111"/>
      <c r="G48" s="111"/>
      <c r="H48" s="111"/>
      <c r="I48" s="111"/>
      <c r="J48" s="111"/>
      <c r="K48" s="111"/>
      <c r="L48" s="111">
        <f t="shared" si="9"/>
        <v>0</v>
      </c>
      <c r="M48" s="111">
        <f t="shared" si="9"/>
        <v>310</v>
      </c>
      <c r="N48" s="111">
        <f t="shared" si="9"/>
        <v>293</v>
      </c>
    </row>
    <row r="49" spans="1:14" ht="12.75">
      <c r="A49" s="109"/>
      <c r="B49" s="107" t="s">
        <v>237</v>
      </c>
      <c r="C49" s="108">
        <f>SUM(C45:C48)</f>
        <v>663</v>
      </c>
      <c r="D49" s="108">
        <f>SUM(D45:D48)</f>
        <v>931</v>
      </c>
      <c r="E49" s="108">
        <f>SUM(E45:E48)</f>
        <v>913</v>
      </c>
      <c r="F49" s="108">
        <f aca="true" t="shared" si="10" ref="F49:K49">SUM(F47:F48)</f>
        <v>0</v>
      </c>
      <c r="G49" s="108">
        <f t="shared" si="10"/>
        <v>0</v>
      </c>
      <c r="H49" s="108">
        <f t="shared" si="10"/>
        <v>0</v>
      </c>
      <c r="I49" s="108">
        <f t="shared" si="10"/>
        <v>0</v>
      </c>
      <c r="J49" s="108">
        <f t="shared" si="10"/>
        <v>0</v>
      </c>
      <c r="K49" s="108">
        <f t="shared" si="10"/>
        <v>0</v>
      </c>
      <c r="L49" s="108">
        <f>SUM(L45:L48)</f>
        <v>663</v>
      </c>
      <c r="M49" s="108">
        <f>SUM(M45:M48)</f>
        <v>931</v>
      </c>
      <c r="N49" s="108">
        <f>SUM(N45:N48)</f>
        <v>913</v>
      </c>
    </row>
    <row r="50" spans="1:14" ht="12.75">
      <c r="A50" s="109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1:14" ht="12.75">
      <c r="A51" s="109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1:14" ht="12.75">
      <c r="A52" s="109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1:14" ht="12.75">
      <c r="A53" s="109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1:14" ht="12.75">
      <c r="A54" s="109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ht="12.75">
      <c r="A55" s="109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1:14" ht="12.75">
      <c r="A56" s="109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1:14" ht="12.75">
      <c r="A57" s="109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2.75">
      <c r="A58" s="106" t="s">
        <v>238</v>
      </c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12.75">
      <c r="A59" s="109"/>
      <c r="B59" s="110" t="s">
        <v>239</v>
      </c>
      <c r="C59" s="111">
        <v>140</v>
      </c>
      <c r="D59" s="111"/>
      <c r="E59" s="111"/>
      <c r="F59" s="111"/>
      <c r="G59" s="111"/>
      <c r="H59" s="111"/>
      <c r="I59" s="111"/>
      <c r="J59" s="111"/>
      <c r="K59" s="111"/>
      <c r="L59" s="111">
        <f aca="true" t="shared" si="11" ref="L59:N64">SUM(C59+F59+I59)</f>
        <v>140</v>
      </c>
      <c r="M59" s="111">
        <f t="shared" si="11"/>
        <v>0</v>
      </c>
      <c r="N59" s="111">
        <f t="shared" si="11"/>
        <v>0</v>
      </c>
    </row>
    <row r="60" spans="1:14" ht="12.75">
      <c r="A60" s="109"/>
      <c r="B60" s="107" t="s">
        <v>240</v>
      </c>
      <c r="C60" s="108">
        <f>SUM(C59)</f>
        <v>140</v>
      </c>
      <c r="D60" s="108">
        <f aca="true" t="shared" si="12" ref="D60:K60">SUM(D59)</f>
        <v>0</v>
      </c>
      <c r="E60" s="108">
        <f t="shared" si="12"/>
        <v>0</v>
      </c>
      <c r="F60" s="108">
        <f t="shared" si="12"/>
        <v>0</v>
      </c>
      <c r="G60" s="108">
        <f t="shared" si="12"/>
        <v>0</v>
      </c>
      <c r="H60" s="108">
        <f t="shared" si="12"/>
        <v>0</v>
      </c>
      <c r="I60" s="108">
        <f t="shared" si="12"/>
        <v>0</v>
      </c>
      <c r="J60" s="108">
        <f t="shared" si="12"/>
        <v>0</v>
      </c>
      <c r="K60" s="108">
        <f t="shared" si="12"/>
        <v>0</v>
      </c>
      <c r="L60" s="108">
        <f t="shared" si="11"/>
        <v>140</v>
      </c>
      <c r="M60" s="108">
        <f t="shared" si="11"/>
        <v>0</v>
      </c>
      <c r="N60" s="108">
        <f t="shared" si="11"/>
        <v>0</v>
      </c>
    </row>
    <row r="61" spans="1:14" ht="12.75">
      <c r="A61" s="109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14" ht="12.75">
      <c r="A62" s="106" t="s">
        <v>241</v>
      </c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4" ht="12.75">
      <c r="A63" s="109"/>
      <c r="B63" s="110" t="s">
        <v>239</v>
      </c>
      <c r="C63" s="111">
        <v>100</v>
      </c>
      <c r="D63" s="111">
        <v>80</v>
      </c>
      <c r="E63" s="111">
        <v>80</v>
      </c>
      <c r="F63" s="111"/>
      <c r="G63" s="111"/>
      <c r="H63" s="111"/>
      <c r="I63" s="111"/>
      <c r="J63" s="111"/>
      <c r="K63" s="111"/>
      <c r="L63" s="111">
        <f t="shared" si="11"/>
        <v>100</v>
      </c>
      <c r="M63" s="111">
        <f t="shared" si="11"/>
        <v>80</v>
      </c>
      <c r="N63" s="111">
        <f t="shared" si="11"/>
        <v>80</v>
      </c>
    </row>
    <row r="64" spans="1:14" ht="12.75">
      <c r="A64" s="109"/>
      <c r="B64" s="107" t="s">
        <v>242</v>
      </c>
      <c r="C64" s="108">
        <f>SUM(C63)</f>
        <v>100</v>
      </c>
      <c r="D64" s="108">
        <f aca="true" t="shared" si="13" ref="D64:K64">SUM(D63)</f>
        <v>80</v>
      </c>
      <c r="E64" s="108">
        <f t="shared" si="13"/>
        <v>80</v>
      </c>
      <c r="F64" s="108">
        <f t="shared" si="13"/>
        <v>0</v>
      </c>
      <c r="G64" s="108">
        <f t="shared" si="13"/>
        <v>0</v>
      </c>
      <c r="H64" s="108">
        <f t="shared" si="13"/>
        <v>0</v>
      </c>
      <c r="I64" s="108">
        <f t="shared" si="13"/>
        <v>0</v>
      </c>
      <c r="J64" s="108">
        <f t="shared" si="13"/>
        <v>0</v>
      </c>
      <c r="K64" s="108">
        <f t="shared" si="13"/>
        <v>0</v>
      </c>
      <c r="L64" s="108">
        <f t="shared" si="11"/>
        <v>100</v>
      </c>
      <c r="M64" s="108">
        <f t="shared" si="11"/>
        <v>80</v>
      </c>
      <c r="N64" s="108">
        <f t="shared" si="11"/>
        <v>80</v>
      </c>
    </row>
    <row r="65" spans="1:14" ht="12.75">
      <c r="A65" s="109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1:14" ht="12.75">
      <c r="A66" s="106" t="s">
        <v>243</v>
      </c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ht="12.75">
      <c r="A67" s="109"/>
      <c r="B67" s="110" t="s">
        <v>239</v>
      </c>
      <c r="C67" s="111">
        <v>220</v>
      </c>
      <c r="D67" s="111">
        <v>355</v>
      </c>
      <c r="E67" s="111">
        <v>352</v>
      </c>
      <c r="F67" s="111"/>
      <c r="G67" s="111"/>
      <c r="H67" s="111"/>
      <c r="I67" s="111"/>
      <c r="J67" s="111"/>
      <c r="K67" s="111"/>
      <c r="L67" s="111">
        <f aca="true" t="shared" si="14" ref="L67:N68">SUM(C67+F67+I67)</f>
        <v>220</v>
      </c>
      <c r="M67" s="111">
        <f t="shared" si="14"/>
        <v>355</v>
      </c>
      <c r="N67" s="111">
        <f t="shared" si="14"/>
        <v>352</v>
      </c>
    </row>
    <row r="68" spans="1:14" ht="12.75">
      <c r="A68" s="109"/>
      <c r="B68" s="107" t="s">
        <v>244</v>
      </c>
      <c r="C68" s="108">
        <f>SUM(C67)</f>
        <v>220</v>
      </c>
      <c r="D68" s="108">
        <f aca="true" t="shared" si="15" ref="D68:K68">SUM(D67)</f>
        <v>355</v>
      </c>
      <c r="E68" s="108">
        <f t="shared" si="15"/>
        <v>352</v>
      </c>
      <c r="F68" s="108">
        <f t="shared" si="15"/>
        <v>0</v>
      </c>
      <c r="G68" s="108">
        <f t="shared" si="15"/>
        <v>0</v>
      </c>
      <c r="H68" s="108">
        <f t="shared" si="15"/>
        <v>0</v>
      </c>
      <c r="I68" s="108">
        <f t="shared" si="15"/>
        <v>0</v>
      </c>
      <c r="J68" s="108">
        <f t="shared" si="15"/>
        <v>0</v>
      </c>
      <c r="K68" s="108">
        <f t="shared" si="15"/>
        <v>0</v>
      </c>
      <c r="L68" s="108">
        <f t="shared" si="14"/>
        <v>220</v>
      </c>
      <c r="M68" s="108">
        <f t="shared" si="14"/>
        <v>355</v>
      </c>
      <c r="N68" s="108">
        <f t="shared" si="14"/>
        <v>352</v>
      </c>
    </row>
    <row r="69" spans="1:14" ht="12.75">
      <c r="A69" s="109"/>
      <c r="B69" s="107"/>
      <c r="C69" s="108"/>
      <c r="D69" s="108"/>
      <c r="E69" s="108" t="s">
        <v>268</v>
      </c>
      <c r="F69" s="108"/>
      <c r="G69" s="108"/>
      <c r="H69" s="108"/>
      <c r="I69" s="108"/>
      <c r="J69" s="108"/>
      <c r="K69" s="108"/>
      <c r="L69" s="108"/>
      <c r="M69" s="108"/>
      <c r="N69" s="108"/>
    </row>
    <row r="70" spans="1:14" ht="12.75">
      <c r="A70" s="106" t="s">
        <v>245</v>
      </c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1:14" ht="12.75">
      <c r="A71" s="109"/>
      <c r="B71" s="110" t="s">
        <v>239</v>
      </c>
      <c r="C71" s="111">
        <v>2285</v>
      </c>
      <c r="D71" s="111">
        <v>2592</v>
      </c>
      <c r="E71" s="111">
        <v>2592</v>
      </c>
      <c r="F71" s="111"/>
      <c r="G71" s="111"/>
      <c r="H71" s="111"/>
      <c r="I71" s="111"/>
      <c r="J71" s="111"/>
      <c r="K71" s="111"/>
      <c r="L71" s="111">
        <f aca="true" t="shared" si="16" ref="L71:N72">SUM(C71+F71+I71)</f>
        <v>2285</v>
      </c>
      <c r="M71" s="111">
        <f t="shared" si="16"/>
        <v>2592</v>
      </c>
      <c r="N71" s="111">
        <f t="shared" si="16"/>
        <v>2592</v>
      </c>
    </row>
    <row r="72" spans="1:14" ht="12.75">
      <c r="A72" s="109"/>
      <c r="B72" s="107" t="s">
        <v>246</v>
      </c>
      <c r="C72" s="108">
        <f>SUM(C71)</f>
        <v>2285</v>
      </c>
      <c r="D72" s="108">
        <f aca="true" t="shared" si="17" ref="D72:K72">SUM(D71)</f>
        <v>2592</v>
      </c>
      <c r="E72" s="108">
        <f t="shared" si="17"/>
        <v>2592</v>
      </c>
      <c r="F72" s="108">
        <f t="shared" si="17"/>
        <v>0</v>
      </c>
      <c r="G72" s="108">
        <f t="shared" si="17"/>
        <v>0</v>
      </c>
      <c r="H72" s="108">
        <f t="shared" si="17"/>
        <v>0</v>
      </c>
      <c r="I72" s="108">
        <f t="shared" si="17"/>
        <v>0</v>
      </c>
      <c r="J72" s="108">
        <f t="shared" si="17"/>
        <v>0</v>
      </c>
      <c r="K72" s="108">
        <f t="shared" si="17"/>
        <v>0</v>
      </c>
      <c r="L72" s="108">
        <f t="shared" si="16"/>
        <v>2285</v>
      </c>
      <c r="M72" s="108">
        <f t="shared" si="16"/>
        <v>2592</v>
      </c>
      <c r="N72" s="108">
        <f t="shared" si="16"/>
        <v>2592</v>
      </c>
    </row>
    <row r="73" spans="1:14" ht="12.75">
      <c r="A73" s="109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1:14" ht="12.75">
      <c r="A74" s="106" t="s">
        <v>247</v>
      </c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</row>
    <row r="75" spans="1:14" ht="12.75">
      <c r="A75" s="109"/>
      <c r="B75" s="110" t="s">
        <v>239</v>
      </c>
      <c r="C75" s="111">
        <v>710</v>
      </c>
      <c r="D75" s="111">
        <v>1087</v>
      </c>
      <c r="E75" s="111">
        <v>1087</v>
      </c>
      <c r="F75" s="111"/>
      <c r="G75" s="111"/>
      <c r="H75" s="111"/>
      <c r="I75" s="111"/>
      <c r="J75" s="111"/>
      <c r="K75" s="111"/>
      <c r="L75" s="111">
        <f aca="true" t="shared" si="18" ref="L75:N76">SUM(C75+F75+I75)</f>
        <v>710</v>
      </c>
      <c r="M75" s="111">
        <f t="shared" si="18"/>
        <v>1087</v>
      </c>
      <c r="N75" s="111">
        <f t="shared" si="18"/>
        <v>1087</v>
      </c>
    </row>
    <row r="76" spans="1:14" ht="12.75">
      <c r="A76" s="109"/>
      <c r="B76" s="107" t="s">
        <v>248</v>
      </c>
      <c r="C76" s="108">
        <f aca="true" t="shared" si="19" ref="C76:K76">SUM(C75)</f>
        <v>710</v>
      </c>
      <c r="D76" s="108">
        <f t="shared" si="19"/>
        <v>1087</v>
      </c>
      <c r="E76" s="108">
        <f t="shared" si="19"/>
        <v>1087</v>
      </c>
      <c r="F76" s="108">
        <f t="shared" si="19"/>
        <v>0</v>
      </c>
      <c r="G76" s="108">
        <f t="shared" si="19"/>
        <v>0</v>
      </c>
      <c r="H76" s="108">
        <f t="shared" si="19"/>
        <v>0</v>
      </c>
      <c r="I76" s="108">
        <f t="shared" si="19"/>
        <v>0</v>
      </c>
      <c r="J76" s="108">
        <f t="shared" si="19"/>
        <v>0</v>
      </c>
      <c r="K76" s="108">
        <f t="shared" si="19"/>
        <v>0</v>
      </c>
      <c r="L76" s="108">
        <f t="shared" si="18"/>
        <v>710</v>
      </c>
      <c r="M76" s="108">
        <f t="shared" si="18"/>
        <v>1087</v>
      </c>
      <c r="N76" s="108">
        <f t="shared" si="18"/>
        <v>1087</v>
      </c>
    </row>
    <row r="77" spans="1:14" ht="12.75">
      <c r="A77" s="109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2.75">
      <c r="A78" s="106" t="s">
        <v>249</v>
      </c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</row>
    <row r="79" spans="1:14" ht="12.75">
      <c r="A79" s="109"/>
      <c r="B79" s="110" t="s">
        <v>239</v>
      </c>
      <c r="C79" s="111">
        <v>1610</v>
      </c>
      <c r="D79" s="111">
        <v>2225</v>
      </c>
      <c r="E79" s="111">
        <v>2225</v>
      </c>
      <c r="F79" s="111"/>
      <c r="G79" s="111"/>
      <c r="H79" s="111"/>
      <c r="I79" s="111"/>
      <c r="J79" s="111"/>
      <c r="K79" s="111"/>
      <c r="L79" s="111">
        <f aca="true" t="shared" si="20" ref="L79:N80">SUM(C79+F79+I79)</f>
        <v>1610</v>
      </c>
      <c r="M79" s="111">
        <f t="shared" si="20"/>
        <v>2225</v>
      </c>
      <c r="N79" s="111">
        <f t="shared" si="20"/>
        <v>2225</v>
      </c>
    </row>
    <row r="80" spans="1:14" ht="12.75">
      <c r="A80" s="114"/>
      <c r="B80" s="110" t="s">
        <v>248</v>
      </c>
      <c r="C80" s="111">
        <f aca="true" t="shared" si="21" ref="C80:K80">SUM(C79)</f>
        <v>1610</v>
      </c>
      <c r="D80" s="111">
        <f t="shared" si="21"/>
        <v>2225</v>
      </c>
      <c r="E80" s="111">
        <f t="shared" si="21"/>
        <v>2225</v>
      </c>
      <c r="F80" s="111">
        <f t="shared" si="21"/>
        <v>0</v>
      </c>
      <c r="G80" s="111">
        <f t="shared" si="21"/>
        <v>0</v>
      </c>
      <c r="H80" s="111">
        <f t="shared" si="21"/>
        <v>0</v>
      </c>
      <c r="I80" s="111">
        <f t="shared" si="21"/>
        <v>0</v>
      </c>
      <c r="J80" s="111">
        <f t="shared" si="21"/>
        <v>0</v>
      </c>
      <c r="K80" s="111">
        <f t="shared" si="21"/>
        <v>0</v>
      </c>
      <c r="L80" s="111">
        <f t="shared" si="20"/>
        <v>1610</v>
      </c>
      <c r="M80" s="111">
        <f t="shared" si="20"/>
        <v>2225</v>
      </c>
      <c r="N80" s="111">
        <f t="shared" si="20"/>
        <v>2225</v>
      </c>
    </row>
    <row r="81" spans="1:14" ht="12.75">
      <c r="A81" s="115"/>
      <c r="B81" s="116" t="s">
        <v>212</v>
      </c>
      <c r="C81" s="117">
        <f>SUM(C17+C22+C29+C33+C37+C41+C49+C60+C64+C68+C72+C76+C80)</f>
        <v>19777</v>
      </c>
      <c r="D81" s="117">
        <f aca="true" t="shared" si="22" ref="D81:N81">SUM(D17+D22+D29+D33+D37+D41+D49+D60+D64+D68+D72+D76+D80)</f>
        <v>24751</v>
      </c>
      <c r="E81" s="117">
        <f t="shared" si="22"/>
        <v>24373</v>
      </c>
      <c r="F81" s="117">
        <f t="shared" si="22"/>
        <v>7405</v>
      </c>
      <c r="G81" s="117">
        <f t="shared" si="22"/>
        <v>7340</v>
      </c>
      <c r="H81" s="117">
        <f t="shared" si="22"/>
        <v>7340</v>
      </c>
      <c r="I81" s="117">
        <f t="shared" si="22"/>
        <v>0</v>
      </c>
      <c r="J81" s="117">
        <f t="shared" si="22"/>
        <v>0</v>
      </c>
      <c r="K81" s="117">
        <f t="shared" si="22"/>
        <v>0</v>
      </c>
      <c r="L81" s="117">
        <f t="shared" si="22"/>
        <v>27182</v>
      </c>
      <c r="M81" s="117">
        <f t="shared" si="22"/>
        <v>32091</v>
      </c>
      <c r="N81" s="117">
        <f t="shared" si="22"/>
        <v>31713</v>
      </c>
    </row>
  </sheetData>
  <sheetProtection/>
  <mergeCells count="7">
    <mergeCell ref="B1:N1"/>
    <mergeCell ref="B2:N2"/>
    <mergeCell ref="L4:N4"/>
    <mergeCell ref="A4:B5"/>
    <mergeCell ref="C4:E4"/>
    <mergeCell ref="F4:H4"/>
    <mergeCell ref="I4:K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2" r:id="rId1"/>
  <headerFooter alignWithMargins="0">
    <oddHeader>&amp;RBasal Község Önkormányzata
8/2015.(IV.30.) rendelet
2. számú melléklet</oddHeader>
    <oddFooter>&amp;C&amp;P. oldal</oddFooter>
  </headerFooter>
  <rowBreaks count="1" manualBreakCount="1">
    <brk id="1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view="pageLayout" workbookViewId="0" topLeftCell="A1">
      <selection activeCell="B2" sqref="B2:N2"/>
    </sheetView>
  </sheetViews>
  <sheetFormatPr defaultColWidth="9.140625" defaultRowHeight="12.75"/>
  <cols>
    <col min="1" max="1" width="5.8515625" style="0" customWidth="1"/>
    <col min="2" max="2" width="31.28125" style="0" customWidth="1"/>
    <col min="3" max="3" width="11.7109375" style="0" customWidth="1"/>
    <col min="4" max="4" width="10.00390625" style="0" customWidth="1"/>
    <col min="5" max="5" width="10.8515625" style="0" customWidth="1"/>
    <col min="7" max="7" width="10.8515625" style="0" customWidth="1"/>
    <col min="10" max="10" width="10.8515625" style="0" customWidth="1"/>
    <col min="13" max="13" width="10.57421875" style="0" customWidth="1"/>
  </cols>
  <sheetData>
    <row r="1" spans="2:14" ht="12.75">
      <c r="B1" s="161" t="s">
        <v>260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4" ht="20.25" customHeight="1">
      <c r="B2" s="161" t="s">
        <v>188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3:14" ht="12.7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 t="s">
        <v>189</v>
      </c>
    </row>
    <row r="4" spans="1:14" ht="12.75">
      <c r="A4" s="164" t="s">
        <v>190</v>
      </c>
      <c r="B4" s="165"/>
      <c r="C4" s="162" t="s">
        <v>191</v>
      </c>
      <c r="D4" s="163"/>
      <c r="E4" s="163"/>
      <c r="F4" s="162" t="s">
        <v>192</v>
      </c>
      <c r="G4" s="163"/>
      <c r="H4" s="163"/>
      <c r="I4" s="162" t="s">
        <v>193</v>
      </c>
      <c r="J4" s="163"/>
      <c r="K4" s="163"/>
      <c r="L4" s="162" t="s">
        <v>194</v>
      </c>
      <c r="M4" s="163"/>
      <c r="N4" s="163"/>
    </row>
    <row r="5" spans="1:14" ht="24" customHeight="1">
      <c r="A5" s="166"/>
      <c r="B5" s="167"/>
      <c r="C5" s="104" t="s">
        <v>183</v>
      </c>
      <c r="D5" s="104" t="s">
        <v>4</v>
      </c>
      <c r="E5" s="105" t="s">
        <v>5</v>
      </c>
      <c r="F5" s="104" t="s">
        <v>183</v>
      </c>
      <c r="G5" s="104" t="s">
        <v>4</v>
      </c>
      <c r="H5" s="105" t="s">
        <v>5</v>
      </c>
      <c r="I5" s="104" t="s">
        <v>183</v>
      </c>
      <c r="J5" s="104" t="s">
        <v>4</v>
      </c>
      <c r="K5" s="105" t="s">
        <v>5</v>
      </c>
      <c r="L5" s="104" t="s">
        <v>183</v>
      </c>
      <c r="M5" s="104" t="s">
        <v>4</v>
      </c>
      <c r="N5" s="105" t="s">
        <v>5</v>
      </c>
    </row>
    <row r="6" spans="1:14" ht="12.75">
      <c r="A6" s="106" t="s">
        <v>195</v>
      </c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2.75">
      <c r="A7" s="109"/>
      <c r="B7" s="107" t="s">
        <v>196</v>
      </c>
      <c r="C7" s="108"/>
      <c r="D7" s="108"/>
      <c r="E7" s="108"/>
      <c r="F7" s="108">
        <v>0</v>
      </c>
      <c r="G7" s="108">
        <v>0</v>
      </c>
      <c r="H7" s="108"/>
      <c r="I7" s="108"/>
      <c r="J7" s="108"/>
      <c r="K7" s="108"/>
      <c r="L7" s="108">
        <f aca="true" t="shared" si="0" ref="L7:N21">SUM(C7+F7+I7)</f>
        <v>0</v>
      </c>
      <c r="M7" s="108">
        <f t="shared" si="0"/>
        <v>0</v>
      </c>
      <c r="N7" s="108">
        <f t="shared" si="0"/>
        <v>0</v>
      </c>
    </row>
    <row r="8" spans="1:14" ht="12.75">
      <c r="A8" s="109"/>
      <c r="B8" s="107" t="s">
        <v>197</v>
      </c>
      <c r="C8" s="108">
        <v>7917</v>
      </c>
      <c r="D8" s="108">
        <v>7843</v>
      </c>
      <c r="E8" s="108">
        <v>7843</v>
      </c>
      <c r="F8" s="108">
        <v>0</v>
      </c>
      <c r="G8" s="108">
        <v>0</v>
      </c>
      <c r="H8" s="108"/>
      <c r="I8" s="108"/>
      <c r="J8" s="108"/>
      <c r="K8" s="108"/>
      <c r="L8" s="108">
        <f t="shared" si="0"/>
        <v>7917</v>
      </c>
      <c r="M8" s="108">
        <f t="shared" si="0"/>
        <v>7843</v>
      </c>
      <c r="N8" s="108">
        <f t="shared" si="0"/>
        <v>7843</v>
      </c>
    </row>
    <row r="9" spans="1:14" ht="12.75">
      <c r="A9" s="109"/>
      <c r="B9" s="107" t="s">
        <v>8</v>
      </c>
      <c r="C9" s="108">
        <v>130</v>
      </c>
      <c r="D9" s="108">
        <v>497</v>
      </c>
      <c r="E9" s="120">
        <v>391</v>
      </c>
      <c r="F9" s="108"/>
      <c r="G9" s="108"/>
      <c r="H9" s="108"/>
      <c r="I9" s="108"/>
      <c r="J9" s="108"/>
      <c r="K9" s="108"/>
      <c r="L9" s="108">
        <f t="shared" si="0"/>
        <v>130</v>
      </c>
      <c r="M9" s="108">
        <f t="shared" si="0"/>
        <v>497</v>
      </c>
      <c r="N9" s="108">
        <f t="shared" si="0"/>
        <v>391</v>
      </c>
    </row>
    <row r="10" spans="1:14" ht="12.75">
      <c r="A10" s="109"/>
      <c r="B10" s="107" t="s">
        <v>198</v>
      </c>
      <c r="C10" s="108">
        <v>1131</v>
      </c>
      <c r="D10" s="108">
        <v>1131</v>
      </c>
      <c r="E10" s="108">
        <v>1131</v>
      </c>
      <c r="F10" s="108"/>
      <c r="G10" s="108"/>
      <c r="H10" s="108"/>
      <c r="I10" s="108"/>
      <c r="J10" s="108"/>
      <c r="K10" s="108"/>
      <c r="L10" s="108">
        <f>SUM(C10+F10+I10)</f>
        <v>1131</v>
      </c>
      <c r="M10" s="108">
        <f>SUM(D10+G10+J10)</f>
        <v>1131</v>
      </c>
      <c r="N10" s="108">
        <f>SUM(E10+H10+K10)</f>
        <v>1131</v>
      </c>
    </row>
    <row r="11" spans="1:14" ht="12.75">
      <c r="A11" s="109"/>
      <c r="B11" s="107" t="s">
        <v>199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>
        <f t="shared" si="0"/>
        <v>0</v>
      </c>
      <c r="M11" s="108">
        <f t="shared" si="0"/>
        <v>0</v>
      </c>
      <c r="N11" s="108">
        <f t="shared" si="0"/>
        <v>0</v>
      </c>
    </row>
    <row r="12" spans="2:14" ht="12.75">
      <c r="B12" s="110" t="s">
        <v>213</v>
      </c>
      <c r="C12" s="111"/>
      <c r="D12" s="111">
        <v>444</v>
      </c>
      <c r="E12" s="111">
        <v>444</v>
      </c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12.75">
      <c r="A13" s="109"/>
      <c r="B13" s="107" t="s">
        <v>200</v>
      </c>
      <c r="C13" s="108">
        <f>SUM(C7:C12)</f>
        <v>9178</v>
      </c>
      <c r="D13" s="108">
        <f>SUM(D7:D12)</f>
        <v>9915</v>
      </c>
      <c r="E13" s="108">
        <f>SUM(E7:E12)</f>
        <v>9809</v>
      </c>
      <c r="F13" s="108">
        <f aca="true" t="shared" si="1" ref="F13:K13">SUM(F7:F11)</f>
        <v>0</v>
      </c>
      <c r="G13" s="108">
        <f t="shared" si="1"/>
        <v>0</v>
      </c>
      <c r="H13" s="108">
        <f t="shared" si="1"/>
        <v>0</v>
      </c>
      <c r="I13" s="108">
        <f t="shared" si="1"/>
        <v>0</v>
      </c>
      <c r="J13" s="108">
        <f t="shared" si="1"/>
        <v>0</v>
      </c>
      <c r="K13" s="108">
        <f t="shared" si="1"/>
        <v>0</v>
      </c>
      <c r="L13" s="108">
        <f t="shared" si="0"/>
        <v>9178</v>
      </c>
      <c r="M13" s="108">
        <f t="shared" si="0"/>
        <v>9915</v>
      </c>
      <c r="N13" s="108">
        <f t="shared" si="0"/>
        <v>9809</v>
      </c>
    </row>
    <row r="14" spans="1:14" ht="12.75">
      <c r="A14" s="109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12.75">
      <c r="A15" s="106" t="s">
        <v>201</v>
      </c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2.75">
      <c r="A16" s="109"/>
      <c r="B16" s="110" t="s">
        <v>202</v>
      </c>
      <c r="C16" s="111">
        <v>9031</v>
      </c>
      <c r="D16" s="111">
        <v>14351</v>
      </c>
      <c r="E16" s="111">
        <v>14351</v>
      </c>
      <c r="F16" s="111"/>
      <c r="G16" s="111"/>
      <c r="H16" s="111"/>
      <c r="I16" s="111"/>
      <c r="J16" s="111"/>
      <c r="K16" s="111"/>
      <c r="L16" s="111">
        <f t="shared" si="0"/>
        <v>9031</v>
      </c>
      <c r="M16" s="111">
        <f t="shared" si="0"/>
        <v>14351</v>
      </c>
      <c r="N16" s="111">
        <f t="shared" si="0"/>
        <v>14351</v>
      </c>
    </row>
    <row r="17" spans="1:14" ht="12.75">
      <c r="A17" s="109"/>
      <c r="B17" s="107" t="s">
        <v>203</v>
      </c>
      <c r="C17" s="108">
        <f>SUM(C16)</f>
        <v>9031</v>
      </c>
      <c r="D17" s="108">
        <f aca="true" t="shared" si="2" ref="D17:K17">SUM(D16)</f>
        <v>14351</v>
      </c>
      <c r="E17" s="108">
        <f t="shared" si="2"/>
        <v>14351</v>
      </c>
      <c r="F17" s="108">
        <f t="shared" si="2"/>
        <v>0</v>
      </c>
      <c r="G17" s="108">
        <f t="shared" si="2"/>
        <v>0</v>
      </c>
      <c r="H17" s="108">
        <f t="shared" si="2"/>
        <v>0</v>
      </c>
      <c r="I17" s="108">
        <f t="shared" si="2"/>
        <v>0</v>
      </c>
      <c r="J17" s="108">
        <f t="shared" si="2"/>
        <v>0</v>
      </c>
      <c r="K17" s="108">
        <f t="shared" si="2"/>
        <v>0</v>
      </c>
      <c r="L17" s="108">
        <f t="shared" si="0"/>
        <v>9031</v>
      </c>
      <c r="M17" s="108">
        <f t="shared" si="0"/>
        <v>14351</v>
      </c>
      <c r="N17" s="108">
        <f t="shared" si="0"/>
        <v>14351</v>
      </c>
    </row>
    <row r="18" spans="1:14" ht="12.75">
      <c r="A18" s="109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2.75">
      <c r="A19" s="106" t="s">
        <v>204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2.75">
      <c r="A20" s="109"/>
      <c r="B20" s="110" t="s">
        <v>205</v>
      </c>
      <c r="C20" s="111">
        <v>8049</v>
      </c>
      <c r="D20" s="111">
        <v>6881</v>
      </c>
      <c r="E20" s="111">
        <v>9507</v>
      </c>
      <c r="F20" s="111"/>
      <c r="G20" s="111"/>
      <c r="H20" s="111"/>
      <c r="I20" s="111"/>
      <c r="J20" s="111"/>
      <c r="K20" s="111"/>
      <c r="L20" s="111">
        <f t="shared" si="0"/>
        <v>8049</v>
      </c>
      <c r="M20" s="111">
        <f t="shared" si="0"/>
        <v>6881</v>
      </c>
      <c r="N20" s="111">
        <f t="shared" si="0"/>
        <v>9507</v>
      </c>
    </row>
    <row r="21" spans="1:14" ht="12.75">
      <c r="A21" s="109"/>
      <c r="B21" s="107" t="s">
        <v>206</v>
      </c>
      <c r="C21" s="108">
        <f aca="true" t="shared" si="3" ref="C21:K21">SUM(C20:C20)</f>
        <v>8049</v>
      </c>
      <c r="D21" s="108">
        <f t="shared" si="3"/>
        <v>6881</v>
      </c>
      <c r="E21" s="108">
        <f t="shared" si="3"/>
        <v>9507</v>
      </c>
      <c r="F21" s="108">
        <f t="shared" si="3"/>
        <v>0</v>
      </c>
      <c r="G21" s="108">
        <f t="shared" si="3"/>
        <v>0</v>
      </c>
      <c r="H21" s="108">
        <f t="shared" si="3"/>
        <v>0</v>
      </c>
      <c r="I21" s="108">
        <f t="shared" si="3"/>
        <v>0</v>
      </c>
      <c r="J21" s="108">
        <f t="shared" si="3"/>
        <v>0</v>
      </c>
      <c r="K21" s="108">
        <f t="shared" si="3"/>
        <v>0</v>
      </c>
      <c r="L21" s="108">
        <f t="shared" si="0"/>
        <v>8049</v>
      </c>
      <c r="M21" s="108">
        <f t="shared" si="0"/>
        <v>6881</v>
      </c>
      <c r="N21" s="108">
        <f t="shared" si="0"/>
        <v>9507</v>
      </c>
    </row>
    <row r="22" spans="1:14" ht="12.75">
      <c r="A22" s="109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12.75">
      <c r="A23" s="109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ht="12.75">
      <c r="A24" s="106" t="s">
        <v>207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2.75">
      <c r="A25" s="109"/>
      <c r="B25" s="110" t="s">
        <v>208</v>
      </c>
      <c r="C25" s="111">
        <v>240</v>
      </c>
      <c r="D25" s="111">
        <v>240</v>
      </c>
      <c r="E25" s="111">
        <v>238</v>
      </c>
      <c r="F25" s="111"/>
      <c r="G25" s="111"/>
      <c r="H25" s="111"/>
      <c r="I25" s="111"/>
      <c r="J25" s="111"/>
      <c r="K25" s="111"/>
      <c r="L25" s="111">
        <f aca="true" t="shared" si="4" ref="L25:N30">SUM(C25+F25+I25)</f>
        <v>240</v>
      </c>
      <c r="M25" s="111">
        <f t="shared" si="4"/>
        <v>240</v>
      </c>
      <c r="N25" s="111">
        <f t="shared" si="4"/>
        <v>238</v>
      </c>
    </row>
    <row r="26" spans="1:14" ht="14.25" customHeight="1">
      <c r="A26" s="109"/>
      <c r="B26" s="107" t="s">
        <v>209</v>
      </c>
      <c r="C26" s="108">
        <f>SUM(C25)</f>
        <v>240</v>
      </c>
      <c r="D26" s="108">
        <f aca="true" t="shared" si="5" ref="D26:K26">SUM(D25)</f>
        <v>240</v>
      </c>
      <c r="E26" s="108">
        <f t="shared" si="5"/>
        <v>238</v>
      </c>
      <c r="F26" s="108">
        <f t="shared" si="5"/>
        <v>0</v>
      </c>
      <c r="G26" s="108">
        <f t="shared" si="5"/>
        <v>0</v>
      </c>
      <c r="H26" s="108">
        <f t="shared" si="5"/>
        <v>0</v>
      </c>
      <c r="I26" s="108">
        <f t="shared" si="5"/>
        <v>0</v>
      </c>
      <c r="J26" s="108">
        <f t="shared" si="5"/>
        <v>0</v>
      </c>
      <c r="K26" s="108">
        <f t="shared" si="5"/>
        <v>0</v>
      </c>
      <c r="L26" s="108">
        <f t="shared" si="4"/>
        <v>240</v>
      </c>
      <c r="M26" s="108">
        <f t="shared" si="4"/>
        <v>240</v>
      </c>
      <c r="N26" s="108">
        <f t="shared" si="4"/>
        <v>238</v>
      </c>
    </row>
    <row r="27" spans="1:14" ht="16.5" customHeight="1">
      <c r="A27" s="109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ht="12.75">
      <c r="A28" s="106" t="s">
        <v>210</v>
      </c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2.75">
      <c r="A29" s="109"/>
      <c r="B29" s="110" t="s">
        <v>173</v>
      </c>
      <c r="C29" s="111">
        <v>684</v>
      </c>
      <c r="D29" s="111">
        <v>704</v>
      </c>
      <c r="E29" s="111">
        <v>781</v>
      </c>
      <c r="F29" s="111"/>
      <c r="G29" s="111"/>
      <c r="H29" s="111"/>
      <c r="I29" s="111"/>
      <c r="J29" s="111"/>
      <c r="K29" s="111"/>
      <c r="L29" s="111">
        <f t="shared" si="4"/>
        <v>684</v>
      </c>
      <c r="M29" s="111">
        <f t="shared" si="4"/>
        <v>704</v>
      </c>
      <c r="N29" s="111">
        <f t="shared" si="4"/>
        <v>781</v>
      </c>
    </row>
    <row r="30" spans="1:14" ht="12.75">
      <c r="A30" s="114"/>
      <c r="B30" s="110" t="s">
        <v>211</v>
      </c>
      <c r="C30" s="111">
        <f>SUM(C29)</f>
        <v>684</v>
      </c>
      <c r="D30" s="111">
        <f aca="true" t="shared" si="6" ref="D30:K30">SUM(D29)</f>
        <v>704</v>
      </c>
      <c r="E30" s="111">
        <f t="shared" si="6"/>
        <v>781</v>
      </c>
      <c r="F30" s="111">
        <f t="shared" si="6"/>
        <v>0</v>
      </c>
      <c r="G30" s="111">
        <f t="shared" si="6"/>
        <v>0</v>
      </c>
      <c r="H30" s="111">
        <f t="shared" si="6"/>
        <v>0</v>
      </c>
      <c r="I30" s="111">
        <f t="shared" si="6"/>
        <v>0</v>
      </c>
      <c r="J30" s="111">
        <f t="shared" si="6"/>
        <v>0</v>
      </c>
      <c r="K30" s="111">
        <f t="shared" si="6"/>
        <v>0</v>
      </c>
      <c r="L30" s="111">
        <f t="shared" si="4"/>
        <v>684</v>
      </c>
      <c r="M30" s="111">
        <f t="shared" si="4"/>
        <v>704</v>
      </c>
      <c r="N30" s="111">
        <f t="shared" si="4"/>
        <v>781</v>
      </c>
    </row>
    <row r="31" spans="1:14" ht="12.75">
      <c r="A31" s="115"/>
      <c r="B31" s="116" t="s">
        <v>212</v>
      </c>
      <c r="C31" s="117">
        <f>SUM(C13+C17+C21+C26+C30)</f>
        <v>27182</v>
      </c>
      <c r="D31" s="117">
        <f aca="true" t="shared" si="7" ref="D31:N31">SUM(D13+D17+D21+D26+D30)</f>
        <v>32091</v>
      </c>
      <c r="E31" s="117">
        <f t="shared" si="7"/>
        <v>34686</v>
      </c>
      <c r="F31" s="117">
        <f t="shared" si="7"/>
        <v>0</v>
      </c>
      <c r="G31" s="117">
        <f t="shared" si="7"/>
        <v>0</v>
      </c>
      <c r="H31" s="117">
        <f t="shared" si="7"/>
        <v>0</v>
      </c>
      <c r="I31" s="117">
        <f t="shared" si="7"/>
        <v>0</v>
      </c>
      <c r="J31" s="117">
        <f t="shared" si="7"/>
        <v>0</v>
      </c>
      <c r="K31" s="117">
        <f t="shared" si="7"/>
        <v>0</v>
      </c>
      <c r="L31" s="117">
        <f t="shared" si="7"/>
        <v>27182</v>
      </c>
      <c r="M31" s="117">
        <f t="shared" si="7"/>
        <v>32091</v>
      </c>
      <c r="N31" s="117">
        <f t="shared" si="7"/>
        <v>34686</v>
      </c>
    </row>
    <row r="60" spans="4:6" ht="12.75">
      <c r="D60" s="75"/>
      <c r="E60" s="75"/>
      <c r="F60" s="75"/>
    </row>
    <row r="66" ht="12.75" customHeight="1"/>
  </sheetData>
  <sheetProtection/>
  <mergeCells count="7">
    <mergeCell ref="B1:N1"/>
    <mergeCell ref="B2:N2"/>
    <mergeCell ref="L4:N4"/>
    <mergeCell ref="A4:B5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&amp;RBasal Község Önkormányzat 
8/2015.(IV.30.) rendelet
1. számú melléklete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4.140625" style="0" customWidth="1"/>
    <col min="2" max="2" width="13.00390625" style="0" customWidth="1"/>
    <col min="3" max="3" width="10.421875" style="0" customWidth="1"/>
    <col min="4" max="4" width="10.28125" style="0" customWidth="1"/>
    <col min="5" max="5" width="29.7109375" style="0" customWidth="1"/>
    <col min="6" max="6" width="12.57421875" style="0" customWidth="1"/>
    <col min="7" max="7" width="10.7109375" style="0" customWidth="1"/>
    <col min="8" max="8" width="11.28125" style="0" customWidth="1"/>
  </cols>
  <sheetData>
    <row r="1" spans="1:8" ht="14.25">
      <c r="A1" s="168"/>
      <c r="B1" s="168"/>
      <c r="C1" s="168"/>
      <c r="D1" s="168"/>
      <c r="E1" s="168"/>
      <c r="F1" s="168"/>
      <c r="G1" s="168"/>
      <c r="H1" s="168"/>
    </row>
    <row r="2" spans="1:8" ht="21.75" customHeight="1">
      <c r="A2" s="169" t="s">
        <v>259</v>
      </c>
      <c r="B2" s="169"/>
      <c r="C2" s="169"/>
      <c r="D2" s="169"/>
      <c r="E2" s="169"/>
      <c r="F2" s="169"/>
      <c r="G2" s="169"/>
      <c r="H2" s="169"/>
    </row>
    <row r="3" spans="1:8" ht="12.75">
      <c r="A3" s="42" t="s">
        <v>133</v>
      </c>
      <c r="B3" s="43" t="s">
        <v>31</v>
      </c>
      <c r="C3" s="44" t="s">
        <v>32</v>
      </c>
      <c r="D3" s="43" t="s">
        <v>5</v>
      </c>
      <c r="E3" s="45" t="s">
        <v>134</v>
      </c>
      <c r="F3" s="43" t="s">
        <v>31</v>
      </c>
      <c r="G3" s="44" t="s">
        <v>32</v>
      </c>
      <c r="H3" s="43" t="s">
        <v>135</v>
      </c>
    </row>
    <row r="4" spans="1:8" ht="12.75">
      <c r="A4" s="46" t="s">
        <v>8</v>
      </c>
      <c r="B4" s="28"/>
      <c r="C4" s="29"/>
      <c r="D4" s="28"/>
      <c r="E4" s="47" t="s">
        <v>22</v>
      </c>
      <c r="F4" s="28"/>
      <c r="G4" s="29"/>
      <c r="H4" s="28"/>
    </row>
    <row r="5" spans="1:8" ht="12.75">
      <c r="A5" s="48"/>
      <c r="B5" s="28"/>
      <c r="C5" s="29"/>
      <c r="D5" s="28"/>
      <c r="E5" s="49"/>
      <c r="F5" s="28"/>
      <c r="G5" s="29"/>
      <c r="H5" s="28"/>
    </row>
    <row r="6" spans="1:8" ht="12.75">
      <c r="A6" s="48" t="s">
        <v>33</v>
      </c>
      <c r="B6" s="28">
        <v>370</v>
      </c>
      <c r="C6" s="28">
        <v>702</v>
      </c>
      <c r="D6" s="28">
        <v>594</v>
      </c>
      <c r="E6" s="49" t="s">
        <v>34</v>
      </c>
      <c r="F6" s="28">
        <v>6318</v>
      </c>
      <c r="G6" s="28">
        <v>9094</v>
      </c>
      <c r="H6" s="28">
        <v>9064</v>
      </c>
    </row>
    <row r="7" spans="1:8" ht="12.75">
      <c r="A7" s="48" t="s">
        <v>173</v>
      </c>
      <c r="B7" s="28">
        <v>684</v>
      </c>
      <c r="C7" s="28">
        <v>704</v>
      </c>
      <c r="D7" s="28">
        <v>781</v>
      </c>
      <c r="E7" s="49" t="s">
        <v>35</v>
      </c>
      <c r="F7" s="28">
        <v>1364</v>
      </c>
      <c r="G7" s="28">
        <v>1620</v>
      </c>
      <c r="H7" s="28">
        <v>1620</v>
      </c>
    </row>
    <row r="8" spans="1:8" ht="12.75">
      <c r="A8" s="48" t="s">
        <v>179</v>
      </c>
      <c r="B8" s="28">
        <v>9031</v>
      </c>
      <c r="C8" s="28">
        <v>14351</v>
      </c>
      <c r="D8" s="28">
        <v>14351</v>
      </c>
      <c r="E8" s="49" t="s">
        <v>136</v>
      </c>
      <c r="F8" s="28">
        <v>4118</v>
      </c>
      <c r="G8" s="28">
        <v>3949</v>
      </c>
      <c r="H8" s="28">
        <v>3941</v>
      </c>
    </row>
    <row r="9" spans="1:8" ht="12.75">
      <c r="A9" s="48" t="s">
        <v>137</v>
      </c>
      <c r="B9" s="28">
        <v>8049</v>
      </c>
      <c r="C9" s="28">
        <v>6881</v>
      </c>
      <c r="D9" s="28">
        <v>9507</v>
      </c>
      <c r="E9" s="49" t="s">
        <v>138</v>
      </c>
      <c r="F9" s="28"/>
      <c r="G9" s="28"/>
      <c r="H9" s="28"/>
    </row>
    <row r="10" spans="1:8" ht="12.75">
      <c r="A10" s="48" t="s">
        <v>139</v>
      </c>
      <c r="B10" s="28"/>
      <c r="C10" s="28">
        <v>35</v>
      </c>
      <c r="D10" s="28">
        <v>35</v>
      </c>
      <c r="E10" s="50" t="s">
        <v>252</v>
      </c>
      <c r="F10" s="28">
        <v>1466</v>
      </c>
      <c r="G10" s="28">
        <v>1517</v>
      </c>
      <c r="H10" s="28">
        <v>1517</v>
      </c>
    </row>
    <row r="11" spans="1:8" ht="12.75">
      <c r="A11" s="48" t="s">
        <v>140</v>
      </c>
      <c r="B11" s="28"/>
      <c r="C11" s="28"/>
      <c r="D11" s="28"/>
      <c r="E11" s="50" t="s">
        <v>250</v>
      </c>
      <c r="F11" s="28">
        <v>5065</v>
      </c>
      <c r="G11" s="28">
        <v>6339</v>
      </c>
      <c r="H11" s="28">
        <v>6339</v>
      </c>
    </row>
    <row r="12" spans="1:8" ht="12.75">
      <c r="A12" s="48" t="s">
        <v>141</v>
      </c>
      <c r="B12" s="28"/>
      <c r="C12" s="28"/>
      <c r="D12" s="28"/>
      <c r="E12" s="49" t="s">
        <v>251</v>
      </c>
      <c r="F12" s="28"/>
      <c r="G12" s="28"/>
      <c r="H12" s="28"/>
    </row>
    <row r="13" spans="1:8" ht="12.75">
      <c r="A13" s="48" t="s">
        <v>142</v>
      </c>
      <c r="B13" s="28">
        <v>1131</v>
      </c>
      <c r="C13" s="28">
        <v>1131</v>
      </c>
      <c r="D13" s="28">
        <v>1131</v>
      </c>
      <c r="E13" s="50" t="s">
        <v>143</v>
      </c>
      <c r="F13" s="28">
        <v>200</v>
      </c>
      <c r="G13" s="28">
        <v>310</v>
      </c>
      <c r="H13" s="28"/>
    </row>
    <row r="14" spans="1:8" ht="12.75">
      <c r="A14" s="48" t="s">
        <v>254</v>
      </c>
      <c r="B14" s="28"/>
      <c r="C14" s="29">
        <v>444</v>
      </c>
      <c r="D14" s="28">
        <v>444</v>
      </c>
      <c r="E14" s="50" t="s">
        <v>184</v>
      </c>
      <c r="F14" s="28"/>
      <c r="G14" s="29">
        <v>327</v>
      </c>
      <c r="H14" s="35">
        <v>327</v>
      </c>
    </row>
    <row r="15" spans="1:8" ht="12.75">
      <c r="A15" s="51" t="s">
        <v>144</v>
      </c>
      <c r="B15" s="26">
        <f>SUM(B6:B13)</f>
        <v>19265</v>
      </c>
      <c r="C15" s="27">
        <f>SUM(C6:C14)</f>
        <v>24248</v>
      </c>
      <c r="D15" s="26">
        <f>SUM(D6:D14)</f>
        <v>26843</v>
      </c>
      <c r="E15" s="52" t="s">
        <v>145</v>
      </c>
      <c r="F15" s="26">
        <f>SUM(F6:F14)</f>
        <v>18531</v>
      </c>
      <c r="G15" s="27">
        <f>SUM(G6:G14)</f>
        <v>23156</v>
      </c>
      <c r="H15" s="26">
        <f>SUM(H6:H14)</f>
        <v>22808</v>
      </c>
    </row>
    <row r="16" spans="1:8" ht="12.75">
      <c r="A16" s="48"/>
      <c r="B16" s="28"/>
      <c r="C16" s="29"/>
      <c r="D16" s="28"/>
      <c r="E16" s="49"/>
      <c r="F16" s="28"/>
      <c r="G16" s="29"/>
      <c r="H16" s="28"/>
    </row>
    <row r="17" spans="1:8" ht="12.75">
      <c r="A17" s="48"/>
      <c r="B17" s="28"/>
      <c r="C17" s="29"/>
      <c r="D17" s="28"/>
      <c r="E17" s="49"/>
      <c r="F17" s="28"/>
      <c r="G17" s="29"/>
      <c r="H17" s="28"/>
    </row>
    <row r="18" spans="1:8" ht="12.75">
      <c r="A18" s="53" t="s">
        <v>146</v>
      </c>
      <c r="B18" s="28"/>
      <c r="C18" s="29"/>
      <c r="D18" s="28"/>
      <c r="E18" s="54" t="s">
        <v>147</v>
      </c>
      <c r="F18" s="28"/>
      <c r="G18" s="29"/>
      <c r="H18" s="28"/>
    </row>
    <row r="19" spans="1:8" ht="12.75">
      <c r="A19" s="55"/>
      <c r="B19" s="28"/>
      <c r="C19" s="29"/>
      <c r="D19" s="28"/>
      <c r="E19" s="54"/>
      <c r="F19" s="28"/>
      <c r="G19" s="29"/>
      <c r="H19" s="28"/>
    </row>
    <row r="20" spans="1:8" ht="12.75">
      <c r="A20" s="56" t="s">
        <v>148</v>
      </c>
      <c r="B20" s="28">
        <v>7917</v>
      </c>
      <c r="C20" s="29">
        <v>7843</v>
      </c>
      <c r="D20" s="28">
        <v>7843</v>
      </c>
      <c r="E20" s="25" t="s">
        <v>45</v>
      </c>
      <c r="F20" s="35">
        <v>924</v>
      </c>
      <c r="G20" s="28">
        <v>924</v>
      </c>
      <c r="H20" s="28">
        <v>923</v>
      </c>
    </row>
    <row r="21" spans="1:8" ht="24" customHeight="1">
      <c r="A21" s="64" t="s">
        <v>170</v>
      </c>
      <c r="B21" s="35" t="s">
        <v>182</v>
      </c>
      <c r="C21" s="29"/>
      <c r="D21" s="28"/>
      <c r="E21" s="25" t="s">
        <v>149</v>
      </c>
      <c r="F21" s="28"/>
      <c r="G21" s="28">
        <v>596</v>
      </c>
      <c r="H21" s="28">
        <v>571</v>
      </c>
    </row>
    <row r="22" spans="1:8" ht="12.75">
      <c r="A22" s="56" t="s">
        <v>150</v>
      </c>
      <c r="B22" s="28">
        <v>0</v>
      </c>
      <c r="C22" s="29">
        <v>0</v>
      </c>
      <c r="D22" s="28">
        <v>0</v>
      </c>
      <c r="E22" s="25" t="s">
        <v>151</v>
      </c>
      <c r="F22" s="28"/>
      <c r="G22" s="28"/>
      <c r="H22" s="28"/>
    </row>
    <row r="23" spans="1:8" ht="12.75">
      <c r="A23" s="56" t="s">
        <v>253</v>
      </c>
      <c r="B23" s="28">
        <v>0</v>
      </c>
      <c r="C23" s="29">
        <v>0</v>
      </c>
      <c r="D23" s="28">
        <v>0</v>
      </c>
      <c r="E23" s="25" t="s">
        <v>152</v>
      </c>
      <c r="F23" s="28"/>
      <c r="G23" s="28"/>
      <c r="H23" s="28"/>
    </row>
    <row r="24" spans="1:8" ht="12.75">
      <c r="A24" s="56" t="s">
        <v>153</v>
      </c>
      <c r="B24" s="28">
        <v>0</v>
      </c>
      <c r="C24" s="29">
        <v>0</v>
      </c>
      <c r="D24" s="28">
        <v>0</v>
      </c>
      <c r="E24" s="25" t="s">
        <v>154</v>
      </c>
      <c r="F24" s="28"/>
      <c r="G24" s="28"/>
      <c r="H24" s="28"/>
    </row>
    <row r="25" spans="1:8" ht="12.75">
      <c r="A25" s="56" t="s">
        <v>155</v>
      </c>
      <c r="B25" s="28">
        <v>0</v>
      </c>
      <c r="C25" s="29">
        <v>0</v>
      </c>
      <c r="D25" s="28">
        <v>0</v>
      </c>
      <c r="E25" s="57" t="s">
        <v>156</v>
      </c>
      <c r="F25" s="28"/>
      <c r="G25" s="28"/>
      <c r="H25" s="28"/>
    </row>
    <row r="26" spans="1:8" ht="12.75">
      <c r="A26" s="56" t="s">
        <v>157</v>
      </c>
      <c r="B26" s="28">
        <v>0</v>
      </c>
      <c r="C26" s="29">
        <v>0</v>
      </c>
      <c r="D26" s="28">
        <v>0</v>
      </c>
      <c r="E26" s="25" t="s">
        <v>158</v>
      </c>
      <c r="F26" s="28"/>
      <c r="G26" s="28"/>
      <c r="H26" s="28"/>
    </row>
    <row r="27" spans="1:8" ht="12.75">
      <c r="A27" s="56" t="s">
        <v>159</v>
      </c>
      <c r="B27" s="28">
        <v>0</v>
      </c>
      <c r="C27" s="29">
        <v>0</v>
      </c>
      <c r="D27" s="28">
        <v>0</v>
      </c>
      <c r="E27" s="57" t="s">
        <v>160</v>
      </c>
      <c r="F27" s="28"/>
      <c r="G27" s="35"/>
      <c r="H27" s="28"/>
    </row>
    <row r="28" spans="1:8" ht="12.75">
      <c r="A28" s="56" t="s">
        <v>161</v>
      </c>
      <c r="B28" s="28"/>
      <c r="C28" s="29"/>
      <c r="D28" s="28">
        <v>0</v>
      </c>
      <c r="E28" s="25" t="s">
        <v>162</v>
      </c>
      <c r="F28" s="28"/>
      <c r="G28" s="35"/>
      <c r="H28" s="28"/>
    </row>
    <row r="29" spans="1:8" ht="12.75">
      <c r="A29" s="56" t="s">
        <v>163</v>
      </c>
      <c r="B29" s="28">
        <v>0</v>
      </c>
      <c r="C29" s="29">
        <v>0</v>
      </c>
      <c r="D29" s="28">
        <v>0</v>
      </c>
      <c r="E29" s="25" t="s">
        <v>164</v>
      </c>
      <c r="F29" s="35">
        <v>7125</v>
      </c>
      <c r="G29" s="35">
        <v>7125</v>
      </c>
      <c r="H29" s="28">
        <v>7125</v>
      </c>
    </row>
    <row r="30" spans="1:8" ht="12.75">
      <c r="A30" s="56" t="s">
        <v>165</v>
      </c>
      <c r="B30" s="35"/>
      <c r="C30" s="81"/>
      <c r="D30" s="35"/>
      <c r="E30" s="57" t="s">
        <v>46</v>
      </c>
      <c r="F30" s="28">
        <v>280</v>
      </c>
      <c r="G30" s="81">
        <v>215</v>
      </c>
      <c r="H30" s="28">
        <v>215</v>
      </c>
    </row>
    <row r="31" spans="1:8" ht="12.75">
      <c r="A31" s="56"/>
      <c r="B31" s="28"/>
      <c r="C31" s="29"/>
      <c r="D31" s="28"/>
      <c r="E31" s="57" t="s">
        <v>47</v>
      </c>
      <c r="F31" s="28">
        <v>322</v>
      </c>
      <c r="G31" s="29">
        <v>75</v>
      </c>
      <c r="H31" s="28">
        <v>74</v>
      </c>
    </row>
    <row r="32" spans="1:8" ht="12.75">
      <c r="A32" s="58" t="s">
        <v>146</v>
      </c>
      <c r="B32" s="26">
        <f>SUM(B20:B31)</f>
        <v>7917</v>
      </c>
      <c r="C32" s="27">
        <f>SUM(C20:C31)</f>
        <v>7843</v>
      </c>
      <c r="D32" s="26">
        <f>SUM(D20:D31)</f>
        <v>7843</v>
      </c>
      <c r="E32" s="59" t="s">
        <v>147</v>
      </c>
      <c r="F32" s="26">
        <f>SUM(F20:F31)</f>
        <v>8651</v>
      </c>
      <c r="G32" s="27">
        <f>SUM(G20:G31)</f>
        <v>8935</v>
      </c>
      <c r="H32" s="26">
        <f>SUM(H20:H31)</f>
        <v>8908</v>
      </c>
    </row>
    <row r="33" spans="1:8" ht="12.75">
      <c r="A33" s="48"/>
      <c r="B33" s="28"/>
      <c r="C33" s="29"/>
      <c r="D33" s="60"/>
      <c r="E33" s="49"/>
      <c r="F33" s="28"/>
      <c r="G33" s="29"/>
      <c r="H33" s="60"/>
    </row>
    <row r="34" spans="1:8" ht="12.75">
      <c r="A34" s="48"/>
      <c r="B34" s="28"/>
      <c r="C34" s="29"/>
      <c r="D34" s="60"/>
      <c r="E34" s="49"/>
      <c r="F34" s="28"/>
      <c r="G34" s="29"/>
      <c r="H34" s="60"/>
    </row>
    <row r="35" spans="1:8" ht="14.25">
      <c r="A35" s="61" t="s">
        <v>166</v>
      </c>
      <c r="B35" s="62">
        <f>SUM(B15+B32)</f>
        <v>27182</v>
      </c>
      <c r="C35" s="68">
        <f>SUM(C15+C32)</f>
        <v>32091</v>
      </c>
      <c r="D35" s="68">
        <f>SUM(D15+D32)</f>
        <v>34686</v>
      </c>
      <c r="E35" s="63" t="s">
        <v>167</v>
      </c>
      <c r="F35" s="62">
        <f>SUM(F15+F32)</f>
        <v>27182</v>
      </c>
      <c r="G35" s="68">
        <f>SUM(G15+G32)</f>
        <v>32091</v>
      </c>
      <c r="H35" s="68">
        <f>SUM(H15+H32)</f>
        <v>31716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&amp;RBasal Község Önkormányzata
8/2015. (IV.30.) rendelet
3.számú melléklet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view="pageLayout" workbookViewId="0" topLeftCell="A1">
      <selection activeCell="F14" sqref="F14"/>
    </sheetView>
  </sheetViews>
  <sheetFormatPr defaultColWidth="9.140625" defaultRowHeight="12.75"/>
  <cols>
    <col min="2" max="2" width="10.140625" style="0" customWidth="1"/>
    <col min="5" max="5" width="25.57421875" style="0" customWidth="1"/>
  </cols>
  <sheetData>
    <row r="3" spans="1:9" ht="12.75">
      <c r="A3" s="170"/>
      <c r="B3" s="170"/>
      <c r="C3" s="170"/>
      <c r="D3" s="170"/>
      <c r="E3" s="170"/>
      <c r="F3" s="170"/>
      <c r="G3" s="170"/>
      <c r="H3" s="170"/>
      <c r="I3" s="170"/>
    </row>
    <row r="4" spans="1:5" ht="12.75">
      <c r="A4" s="77"/>
      <c r="B4" s="77"/>
      <c r="C4" s="77"/>
      <c r="D4" s="77"/>
      <c r="E4" s="77"/>
    </row>
    <row r="5" spans="1:9" ht="12.75">
      <c r="A5" s="170" t="s">
        <v>255</v>
      </c>
      <c r="B5" s="170"/>
      <c r="C5" s="170"/>
      <c r="D5" s="170"/>
      <c r="E5" s="170"/>
      <c r="F5" s="170"/>
      <c r="G5" s="170"/>
      <c r="H5" s="170"/>
      <c r="I5" s="170"/>
    </row>
    <row r="7" spans="1:9" ht="12.75">
      <c r="A7" s="37" t="s">
        <v>256</v>
      </c>
      <c r="B7" s="37"/>
      <c r="C7" s="37"/>
      <c r="D7" s="37"/>
      <c r="E7" s="37"/>
      <c r="F7" s="37"/>
      <c r="G7" s="38"/>
      <c r="H7" s="37"/>
      <c r="I7" s="78"/>
    </row>
    <row r="8" spans="1:9" ht="12.75">
      <c r="A8" s="37" t="s">
        <v>257</v>
      </c>
      <c r="B8" s="37"/>
      <c r="C8" s="37"/>
      <c r="D8" s="37"/>
      <c r="E8" s="37"/>
      <c r="F8" s="37"/>
      <c r="G8" s="37"/>
      <c r="H8" s="37"/>
      <c r="I8" s="78" t="s">
        <v>264</v>
      </c>
    </row>
    <row r="9" spans="1:9" ht="12.75">
      <c r="A9" s="37"/>
      <c r="B9" s="37"/>
      <c r="C9" s="37"/>
      <c r="D9" s="37"/>
      <c r="E9" s="37"/>
      <c r="F9" s="37"/>
      <c r="G9" s="37"/>
      <c r="H9" s="37"/>
      <c r="I9" s="79"/>
    </row>
    <row r="10" spans="1:9" ht="12.75">
      <c r="A10" s="40" t="s">
        <v>265</v>
      </c>
      <c r="B10" s="40"/>
      <c r="C10" s="40"/>
      <c r="D10" s="40"/>
      <c r="E10" s="40"/>
      <c r="F10" s="40"/>
      <c r="G10" s="40"/>
      <c r="H10" s="40"/>
      <c r="I10" s="80" t="s">
        <v>264</v>
      </c>
    </row>
  </sheetData>
  <sheetProtection/>
  <mergeCells count="2">
    <mergeCell ref="A3:I3"/>
    <mergeCell ref="A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&amp;RBasal Község Önkormányzata
8/2015. (IV.30.) rendelet
7. számú mellélklet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8"/>
  <sheetViews>
    <sheetView tabSelected="1" view="pageLayout" workbookViewId="0" topLeftCell="A1">
      <selection activeCell="B15" sqref="B14:B15"/>
    </sheetView>
  </sheetViews>
  <sheetFormatPr defaultColWidth="9.140625" defaultRowHeight="12.75"/>
  <cols>
    <col min="1" max="1" width="47.7109375" style="0" customWidth="1"/>
    <col min="5" max="5" width="11.00390625" style="0" customWidth="1"/>
    <col min="7" max="7" width="12.00390625" style="0" customWidth="1"/>
  </cols>
  <sheetData>
    <row r="2" spans="1:10" ht="12.75">
      <c r="A2" s="161"/>
      <c r="B2" s="161"/>
      <c r="C2" s="161"/>
      <c r="D2" s="161"/>
      <c r="E2" s="161"/>
      <c r="F2" s="39"/>
      <c r="G2" s="39"/>
      <c r="H2" s="39"/>
      <c r="I2" s="39"/>
      <c r="J2" s="39"/>
    </row>
    <row r="3" spans="1:10" ht="39" customHeight="1">
      <c r="A3" s="171" t="s">
        <v>258</v>
      </c>
      <c r="B3" s="171"/>
      <c r="C3" s="171"/>
      <c r="D3" s="171"/>
      <c r="E3" s="171"/>
      <c r="F3" s="39"/>
      <c r="G3" s="39"/>
      <c r="H3" s="39"/>
      <c r="I3" s="39"/>
      <c r="J3" s="39"/>
    </row>
    <row r="5" spans="3:8" ht="12.75">
      <c r="C5" s="66"/>
      <c r="D5" s="66"/>
      <c r="E5" s="66"/>
      <c r="F5" s="66"/>
      <c r="H5" s="39"/>
    </row>
    <row r="6" spans="3:7" ht="12.75">
      <c r="C6" s="65"/>
      <c r="D6" s="65"/>
      <c r="E6" s="39" t="s">
        <v>132</v>
      </c>
      <c r="F6" s="39"/>
      <c r="G6" s="39"/>
    </row>
    <row r="7" spans="1:5" ht="12.75">
      <c r="A7" s="38" t="s">
        <v>266</v>
      </c>
      <c r="B7" s="38"/>
      <c r="C7" s="38"/>
      <c r="D7" s="38"/>
      <c r="E7" s="130">
        <v>2973</v>
      </c>
    </row>
    <row r="8" spans="1:5" ht="12.75">
      <c r="A8" s="40" t="s">
        <v>48</v>
      </c>
      <c r="B8" s="40"/>
      <c r="C8" s="41"/>
      <c r="D8" s="41"/>
      <c r="E8" s="131">
        <v>2973</v>
      </c>
    </row>
  </sheetData>
  <sheetProtection/>
  <mergeCells count="2">
    <mergeCell ref="A3:E3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&amp;RBasal Község Önkormányzata
8/2015(IV.30.) rendelet
8. számú melléklet
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jegyzo</cp:lastModifiedBy>
  <cp:lastPrinted>2015-04-17T05:32:02Z</cp:lastPrinted>
  <dcterms:created xsi:type="dcterms:W3CDTF">2011-02-20T19:35:13Z</dcterms:created>
  <dcterms:modified xsi:type="dcterms:W3CDTF">2016-10-12T07:18:37Z</dcterms:modified>
  <cp:category/>
  <cp:version/>
  <cp:contentType/>
  <cp:contentStatus/>
</cp:coreProperties>
</file>