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0D767751-958A-4D12-BEC1-B398586B6237}" xr6:coauthVersionLast="36" xr6:coauthVersionMax="36" xr10:uidLastSave="{00000000-0000-0000-0000-000000000000}"/>
  <bookViews>
    <workbookView xWindow="0" yWindow="0" windowWidth="20490" windowHeight="7245" xr2:uid="{8AFAA0BC-E5E7-4C8A-BD4C-DDA9C706AA36}"/>
  </bookViews>
  <sheets>
    <sheet name="9.6. sz. mell Kornisné Kp." sheetId="1" r:id="rId1"/>
  </sheets>
  <definedNames>
    <definedName name="_xlnm.Print_Titles" localSheetId="0">'9.6.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40" i="1"/>
  <c r="C38" i="1"/>
  <c r="C37" i="1" s="1"/>
  <c r="C30" i="1"/>
  <c r="C26" i="1"/>
  <c r="C23" i="1"/>
  <c r="C20" i="1"/>
  <c r="C14" i="1"/>
  <c r="C13" i="1"/>
  <c r="C8" i="1" s="1"/>
  <c r="C36" i="1" s="1"/>
  <c r="C41" i="1" s="1"/>
  <c r="C10" i="1"/>
  <c r="C57" i="1" l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<sst xmlns="http://schemas.openxmlformats.org/spreadsheetml/2006/main" count="114" uniqueCount="100">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</sst>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_-* #,##0.0\ _F_t_-;\-* #,##0.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vertical="center" wrapText="1"/>
    </xf>
    <xf numFmtId="3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left" vertical="center" wrapText="1"/>
    </xf>
    <xf numFmtId="0" fontId="26" fillId="0" borderId="18" xfId="0" applyFont="1" applyFill="1" applyBorder="1" applyAlignment="1" applyProtection="1">
      <alignment horizontal="left" vertical="center" wrapText="1"/>
    </xf>
    <xf numFmtId="165" fontId="26" fillId="0" borderId="19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166" fontId="26" fillId="0" borderId="27" xfId="2" applyNumberFormat="1" applyFont="1" applyFill="1" applyBorder="1" applyAlignment="1" applyProtection="1">
      <alignment horizontal="right" vertical="center" wrapText="1" indent="1"/>
    </xf>
    <xf numFmtId="0" fontId="26" fillId="2" borderId="32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7" fontId="26" fillId="2" borderId="33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DEFB2754-5126-4F23-AD56-03223BCAC532}"/>
    <cellStyle name="Normál" xfId="0" builtinId="0"/>
    <cellStyle name="Normál_KVRENMUNKA" xfId="1" xr:uid="{103F705D-4F77-44A7-8263-373D013B5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4959-658E-4C82-84AE-F4A757304925}">
  <sheetPr codeName="Munka22">
    <tabColor rgb="FF92D050"/>
  </sheetPr>
  <dimension ref="A1:C63"/>
  <sheetViews>
    <sheetView tabSelected="1" view="pageLayout" zoomScaleNormal="115" workbookViewId="0">
      <selection activeCell="C2" sqref="C2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8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185172773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10239158+2371063</f>
        <v>12610221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12700000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157919035-4000000</f>
        <v>153919035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 x14ac:dyDescent="0.2">
      <c r="A15" s="32" t="s">
        <v>28</v>
      </c>
      <c r="B15" s="35" t="s">
        <v>29</v>
      </c>
      <c r="C15" s="36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6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v>1595250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15159060</v>
      </c>
    </row>
    <row r="21" spans="1:3" s="38" customFormat="1" ht="12" customHeight="1" x14ac:dyDescent="0.2">
      <c r="A21" s="32" t="s">
        <v>40</v>
      </c>
      <c r="B21" s="41" t="s">
        <v>41</v>
      </c>
      <c r="C21" s="36"/>
    </row>
    <row r="22" spans="1:3" s="38" customFormat="1" ht="12" customHeight="1" x14ac:dyDescent="0.2">
      <c r="A22" s="32" t="s">
        <v>42</v>
      </c>
      <c r="B22" s="33" t="s">
        <v>43</v>
      </c>
      <c r="C22" s="36"/>
    </row>
    <row r="23" spans="1:3" s="38" customFormat="1" ht="12" customHeight="1" x14ac:dyDescent="0.2">
      <c r="A23" s="32" t="s">
        <v>44</v>
      </c>
      <c r="B23" s="33" t="s">
        <v>45</v>
      </c>
      <c r="C23" s="42">
        <f>19512535-4353475</f>
        <v>15159060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6">
        <v>399535</v>
      </c>
    </row>
    <row r="25" spans="1:3" s="38" customFormat="1" ht="12" customHeight="1" thickBot="1" x14ac:dyDescent="0.25">
      <c r="A25" s="43" t="s">
        <v>48</v>
      </c>
      <c r="B25" s="44" t="s">
        <v>49</v>
      </c>
      <c r="C25" s="45"/>
    </row>
    <row r="26" spans="1:3" s="38" customFormat="1" ht="12" customHeight="1" thickBot="1" x14ac:dyDescent="0.25">
      <c r="A26" s="43" t="s">
        <v>50</v>
      </c>
      <c r="B26" s="44" t="s">
        <v>51</v>
      </c>
      <c r="C26" s="27">
        <f>+C27+C28</f>
        <v>4353475</v>
      </c>
    </row>
    <row r="27" spans="1:3" s="38" customFormat="1" ht="12" customHeight="1" x14ac:dyDescent="0.2">
      <c r="A27" s="46" t="s">
        <v>52</v>
      </c>
      <c r="B27" s="47" t="s">
        <v>43</v>
      </c>
      <c r="C27" s="48"/>
    </row>
    <row r="28" spans="1:3" s="38" customFormat="1" ht="12" customHeight="1" x14ac:dyDescent="0.2">
      <c r="A28" s="46" t="s">
        <v>53</v>
      </c>
      <c r="B28" s="49" t="s">
        <v>54</v>
      </c>
      <c r="C28" s="50">
        <v>4353475</v>
      </c>
    </row>
    <row r="29" spans="1:3" s="38" customFormat="1" ht="12" customHeight="1" thickBot="1" x14ac:dyDescent="0.25">
      <c r="A29" s="32" t="s">
        <v>55</v>
      </c>
      <c r="B29" s="51" t="s">
        <v>56</v>
      </c>
      <c r="C29" s="52"/>
    </row>
    <row r="30" spans="1:3" s="38" customFormat="1" ht="12" customHeight="1" thickBot="1" x14ac:dyDescent="0.25">
      <c r="A30" s="43" t="s">
        <v>57</v>
      </c>
      <c r="B30" s="44" t="s">
        <v>58</v>
      </c>
      <c r="C30" s="27">
        <f>+C31+C32+C33</f>
        <v>0</v>
      </c>
    </row>
    <row r="31" spans="1:3" s="38" customFormat="1" ht="12" customHeight="1" x14ac:dyDescent="0.2">
      <c r="A31" s="46" t="s">
        <v>59</v>
      </c>
      <c r="B31" s="47" t="s">
        <v>60</v>
      </c>
      <c r="C31" s="48"/>
    </row>
    <row r="32" spans="1:3" s="38" customFormat="1" ht="12" customHeight="1" x14ac:dyDescent="0.2">
      <c r="A32" s="46" t="s">
        <v>61</v>
      </c>
      <c r="B32" s="49" t="s">
        <v>62</v>
      </c>
      <c r="C32" s="53"/>
    </row>
    <row r="33" spans="1:3" s="38" customFormat="1" ht="12" customHeight="1" thickBot="1" x14ac:dyDescent="0.25">
      <c r="A33" s="32" t="s">
        <v>63</v>
      </c>
      <c r="B33" s="51" t="s">
        <v>64</v>
      </c>
      <c r="C33" s="52"/>
    </row>
    <row r="34" spans="1:3" s="28" customFormat="1" ht="12" customHeight="1" thickBot="1" x14ac:dyDescent="0.25">
      <c r="A34" s="43" t="s">
        <v>65</v>
      </c>
      <c r="B34" s="44" t="s">
        <v>66</v>
      </c>
      <c r="C34" s="45"/>
    </row>
    <row r="35" spans="1:3" s="28" customFormat="1" ht="12" customHeight="1" thickBot="1" x14ac:dyDescent="0.25">
      <c r="A35" s="43" t="s">
        <v>67</v>
      </c>
      <c r="B35" s="44" t="s">
        <v>68</v>
      </c>
      <c r="C35" s="54"/>
    </row>
    <row r="36" spans="1:3" s="28" customFormat="1" ht="12" customHeight="1" thickBot="1" x14ac:dyDescent="0.25">
      <c r="A36" s="19" t="s">
        <v>69</v>
      </c>
      <c r="B36" s="44" t="s">
        <v>70</v>
      </c>
      <c r="C36" s="55">
        <f>+C8+C20+C25+C26+C30+C34+C35</f>
        <v>204685308</v>
      </c>
    </row>
    <row r="37" spans="1:3" s="28" customFormat="1" ht="12" customHeight="1" thickBot="1" x14ac:dyDescent="0.25">
      <c r="A37" s="56" t="s">
        <v>71</v>
      </c>
      <c r="B37" s="44" t="s">
        <v>72</v>
      </c>
      <c r="C37" s="57">
        <f>+C38+C39+C40</f>
        <v>543678418</v>
      </c>
    </row>
    <row r="38" spans="1:3" s="28" customFormat="1" ht="12" customHeight="1" x14ac:dyDescent="0.2">
      <c r="A38" s="46" t="s">
        <v>73</v>
      </c>
      <c r="B38" s="47" t="s">
        <v>74</v>
      </c>
      <c r="C38" s="48">
        <f>20415305-28</f>
        <v>20415277</v>
      </c>
    </row>
    <row r="39" spans="1:3" s="28" customFormat="1" ht="12" customHeight="1" x14ac:dyDescent="0.2">
      <c r="A39" s="46" t="s">
        <v>75</v>
      </c>
      <c r="B39" s="49" t="s">
        <v>76</v>
      </c>
      <c r="C39" s="53"/>
    </row>
    <row r="40" spans="1:3" s="38" customFormat="1" ht="12" customHeight="1" thickBot="1" x14ac:dyDescent="0.25">
      <c r="A40" s="32" t="s">
        <v>77</v>
      </c>
      <c r="B40" s="51" t="s">
        <v>78</v>
      </c>
      <c r="C40" s="58">
        <f>498171287+500631+6485645+446930-639436+1462000+12047801+1791747+200244+2796292</f>
        <v>523263141</v>
      </c>
    </row>
    <row r="41" spans="1:3" s="38" customFormat="1" ht="15" customHeight="1" thickBot="1" x14ac:dyDescent="0.25">
      <c r="A41" s="56" t="s">
        <v>79</v>
      </c>
      <c r="B41" s="59" t="s">
        <v>80</v>
      </c>
      <c r="C41" s="57">
        <f>+C36+C37</f>
        <v>748363726</v>
      </c>
    </row>
    <row r="42" spans="1:3" s="38" customFormat="1" ht="15" customHeight="1" x14ac:dyDescent="0.2">
      <c r="A42" s="60"/>
      <c r="B42" s="61"/>
      <c r="C42" s="62"/>
    </row>
    <row r="43" spans="1:3" ht="13.5" thickBot="1" x14ac:dyDescent="0.25">
      <c r="A43" s="63"/>
      <c r="B43" s="64"/>
      <c r="C43" s="65"/>
    </row>
    <row r="44" spans="1:3" s="22" customFormat="1" ht="16.5" customHeight="1" thickBot="1" x14ac:dyDescent="0.25">
      <c r="A44" s="66"/>
      <c r="B44" s="67" t="s">
        <v>81</v>
      </c>
      <c r="C44" s="55"/>
    </row>
    <row r="45" spans="1:3" s="69" customFormat="1" ht="12" customHeight="1" thickBot="1" x14ac:dyDescent="0.25">
      <c r="A45" s="43" t="s">
        <v>14</v>
      </c>
      <c r="B45" s="44" t="s">
        <v>82</v>
      </c>
      <c r="C45" s="68">
        <f>SUM(C46:C50)</f>
        <v>733412526</v>
      </c>
    </row>
    <row r="46" spans="1:3" ht="12" customHeight="1" x14ac:dyDescent="0.2">
      <c r="A46" s="32" t="s">
        <v>16</v>
      </c>
      <c r="B46" s="41" t="s">
        <v>83</v>
      </c>
      <c r="C46" s="70">
        <f>432587281+258000+4907657+673383+374000+1000000+1499370-602934</f>
        <v>440696757</v>
      </c>
    </row>
    <row r="47" spans="1:3" ht="12" customHeight="1" x14ac:dyDescent="0.2">
      <c r="A47" s="32" t="s">
        <v>18</v>
      </c>
      <c r="B47" s="33" t="s">
        <v>84</v>
      </c>
      <c r="C47" s="71">
        <f>91161523+50310+949388+132042+72930+175500+292377-117572</f>
        <v>92716498</v>
      </c>
    </row>
    <row r="48" spans="1:3" ht="12" customHeight="1" x14ac:dyDescent="0.2">
      <c r="A48" s="32" t="s">
        <v>20</v>
      </c>
      <c r="B48" s="33" t="s">
        <v>85</v>
      </c>
      <c r="C48" s="71">
        <f>186217978+192293+628600+1606688+955814-528975-179000+1462000+8047801+400000-83820+863600+416292</f>
        <v>199999271</v>
      </c>
    </row>
    <row r="49" spans="1:3" ht="12" customHeight="1" x14ac:dyDescent="0.2">
      <c r="A49" s="32" t="s">
        <v>22</v>
      </c>
      <c r="B49" s="33" t="s">
        <v>86</v>
      </c>
      <c r="C49" s="72"/>
    </row>
    <row r="50" spans="1:3" ht="12" customHeight="1" thickBot="1" x14ac:dyDescent="0.25">
      <c r="A50" s="32" t="s">
        <v>24</v>
      </c>
      <c r="B50" s="33" t="s">
        <v>87</v>
      </c>
      <c r="C50" s="72"/>
    </row>
    <row r="51" spans="1:3" ht="12" customHeight="1" thickBot="1" x14ac:dyDescent="0.25">
      <c r="A51" s="43" t="s">
        <v>38</v>
      </c>
      <c r="B51" s="44" t="s">
        <v>88</v>
      </c>
      <c r="C51" s="68">
        <f>SUM(C52:C54)</f>
        <v>14951200</v>
      </c>
    </row>
    <row r="52" spans="1:3" s="69" customFormat="1" ht="12" customHeight="1" x14ac:dyDescent="0.2">
      <c r="A52" s="32" t="s">
        <v>40</v>
      </c>
      <c r="B52" s="41" t="s">
        <v>89</v>
      </c>
      <c r="C52" s="70">
        <f>12698618+599137-646525+179000-400000+83820+57150+2380000</f>
        <v>14951200</v>
      </c>
    </row>
    <row r="53" spans="1:3" ht="12" customHeight="1" x14ac:dyDescent="0.2">
      <c r="A53" s="32" t="s">
        <v>42</v>
      </c>
      <c r="B53" s="33" t="s">
        <v>90</v>
      </c>
      <c r="C53" s="72"/>
    </row>
    <row r="54" spans="1:3" ht="12" customHeight="1" x14ac:dyDescent="0.2">
      <c r="A54" s="32" t="s">
        <v>44</v>
      </c>
      <c r="B54" s="33" t="s">
        <v>91</v>
      </c>
      <c r="C54" s="72"/>
    </row>
    <row r="55" spans="1:3" ht="12" customHeight="1" thickBot="1" x14ac:dyDescent="0.25">
      <c r="A55" s="32" t="s">
        <v>46</v>
      </c>
      <c r="B55" s="33" t="s">
        <v>92</v>
      </c>
      <c r="C55" s="72"/>
    </row>
    <row r="56" spans="1:3" ht="15" customHeight="1" thickBot="1" x14ac:dyDescent="0.25">
      <c r="A56" s="43" t="s">
        <v>48</v>
      </c>
      <c r="B56" s="44" t="s">
        <v>93</v>
      </c>
      <c r="C56" s="73"/>
    </row>
    <row r="57" spans="1:3" ht="13.5" thickBot="1" x14ac:dyDescent="0.25">
      <c r="A57" s="43" t="s">
        <v>50</v>
      </c>
      <c r="B57" s="74" t="s">
        <v>94</v>
      </c>
      <c r="C57" s="68">
        <f>+C45+C51+C56</f>
        <v>748363726</v>
      </c>
    </row>
    <row r="58" spans="1:3" ht="15" customHeight="1" thickBot="1" x14ac:dyDescent="0.25">
      <c r="C58" s="76"/>
    </row>
    <row r="59" spans="1:3" ht="14.25" customHeight="1" x14ac:dyDescent="0.2">
      <c r="A59" s="77" t="s">
        <v>95</v>
      </c>
      <c r="B59" s="78"/>
      <c r="C59" s="79">
        <f>143.4+0.67</f>
        <v>144.07</v>
      </c>
    </row>
    <row r="60" spans="1:3" x14ac:dyDescent="0.2">
      <c r="A60" s="80" t="s">
        <v>96</v>
      </c>
      <c r="B60" s="81"/>
      <c r="C60" s="82">
        <v>61</v>
      </c>
    </row>
    <row r="61" spans="1:3" s="86" customFormat="1" ht="13.9" customHeight="1" x14ac:dyDescent="0.2">
      <c r="A61" s="83" t="s">
        <v>97</v>
      </c>
      <c r="B61" s="84"/>
      <c r="C61" s="85">
        <v>2</v>
      </c>
    </row>
    <row r="62" spans="1:3" s="86" customFormat="1" ht="13.9" customHeight="1" thickBot="1" x14ac:dyDescent="0.25">
      <c r="A62" s="87" t="s">
        <v>98</v>
      </c>
      <c r="B62" s="88"/>
      <c r="C62" s="89">
        <v>1.3</v>
      </c>
    </row>
    <row r="63" spans="1:3" s="86" customFormat="1" ht="19.899999999999999" customHeight="1" thickBot="1" x14ac:dyDescent="0.25">
      <c r="A63" s="90" t="s">
        <v>99</v>
      </c>
      <c r="B63" s="91"/>
      <c r="C63" s="92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2018-09-28T10:36:01Z</dcterms:created>
  <dcterms:modified xsi:type="dcterms:W3CDTF">2018-09-28T10:36:01Z</dcterms:modified>
</cp:coreProperties>
</file>