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28" windowWidth="20112" windowHeight="7812" activeTab="2"/>
  </bookViews>
  <sheets>
    <sheet name="1.sz.mell." sheetId="1" r:id="rId1"/>
    <sheet name="2.mell" sheetId="7" r:id="rId2"/>
    <sheet name="3.mell." sheetId="6" r:id="rId3"/>
    <sheet name="4a" sheetId="8" r:id="rId4"/>
    <sheet name="4b" sheetId="9" r:id="rId5"/>
    <sheet name="5.sz. mell." sheetId="5" r:id="rId6"/>
    <sheet name="6. mell." sheetId="3" r:id="rId7"/>
    <sheet name="7.MELL." sheetId="4" r:id="rId8"/>
    <sheet name="8.MELL." sheetId="2" r:id="rId9"/>
  </sheets>
  <externalReferences>
    <externalReference r:id="rId10"/>
  </externalReferences>
  <calcPr calcId="145621"/>
</workbook>
</file>

<file path=xl/calcChain.xml><?xml version="1.0" encoding="utf-8"?>
<calcChain xmlns="http://schemas.openxmlformats.org/spreadsheetml/2006/main">
  <c r="D87" i="6" l="1"/>
  <c r="D114" i="6"/>
  <c r="K11" i="8" l="1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10" i="8"/>
  <c r="D17" i="8"/>
  <c r="H9" i="6" l="1"/>
  <c r="H14" i="6" s="1"/>
  <c r="E10" i="9" l="1"/>
  <c r="K19" i="9"/>
  <c r="K23" i="9"/>
  <c r="E16" i="9"/>
  <c r="K16" i="9" s="1"/>
  <c r="K11" i="9"/>
  <c r="K12" i="9"/>
  <c r="K13" i="9"/>
  <c r="K14" i="9"/>
  <c r="K15" i="9"/>
  <c r="K17" i="9"/>
  <c r="K18" i="9"/>
  <c r="K20" i="9"/>
  <c r="K21" i="9"/>
  <c r="K22" i="9"/>
  <c r="K25" i="9"/>
  <c r="K26" i="9"/>
  <c r="K27" i="9"/>
  <c r="K28" i="9"/>
  <c r="D29" i="9"/>
  <c r="H29" i="9"/>
  <c r="I29" i="9"/>
  <c r="J29" i="9"/>
  <c r="C29" i="9"/>
  <c r="G10" i="9"/>
  <c r="G29" i="9" s="1"/>
  <c r="F24" i="9"/>
  <c r="F29" i="9" s="1"/>
  <c r="D29" i="8"/>
  <c r="E29" i="8"/>
  <c r="C29" i="8"/>
  <c r="F29" i="8"/>
  <c r="G29" i="8"/>
  <c r="H29" i="8"/>
  <c r="I29" i="8"/>
  <c r="J29" i="8"/>
  <c r="K24" i="9" l="1"/>
  <c r="E29" i="9"/>
  <c r="K10" i="9"/>
  <c r="K29" i="9" s="1"/>
  <c r="E100" i="7"/>
  <c r="D93" i="7"/>
  <c r="D28" i="7"/>
  <c r="D20" i="7"/>
  <c r="D21" i="7" s="1"/>
  <c r="D49" i="7"/>
  <c r="D56" i="7" s="1"/>
  <c r="D41" i="7"/>
  <c r="D43" i="7" s="1"/>
  <c r="D15" i="7"/>
  <c r="H59" i="6"/>
  <c r="H48" i="6"/>
  <c r="H39" i="6"/>
  <c r="H35" i="6"/>
  <c r="H22" i="6"/>
  <c r="H28" i="6" s="1"/>
  <c r="F59" i="6"/>
  <c r="F48" i="6"/>
  <c r="F52" i="6"/>
  <c r="F35" i="6"/>
  <c r="F39" i="6"/>
  <c r="F9" i="6"/>
  <c r="F22" i="6" s="1"/>
  <c r="G14" i="6"/>
  <c r="G15" i="6"/>
  <c r="G21" i="6"/>
  <c r="D78" i="7" l="1"/>
  <c r="D108" i="7" s="1"/>
  <c r="F28" i="6"/>
  <c r="G22" i="6"/>
  <c r="H60" i="6"/>
  <c r="F60" i="6"/>
  <c r="D27" i="6"/>
  <c r="D133" i="6"/>
  <c r="D70" i="6"/>
  <c r="D41" i="6"/>
  <c r="D48" i="6" s="1"/>
  <c r="D33" i="6"/>
  <c r="D35" i="6" s="1"/>
  <c r="D59" i="6"/>
  <c r="D47" i="6"/>
  <c r="D39" i="6"/>
  <c r="D119" i="6"/>
  <c r="D30" i="6"/>
  <c r="D9" i="6"/>
  <c r="D22" i="6" s="1"/>
  <c r="D28" i="6" s="1"/>
  <c r="D141" i="6" l="1"/>
  <c r="F114" i="6"/>
  <c r="D60" i="6"/>
  <c r="D142" i="6" s="1"/>
  <c r="E11" i="5" l="1"/>
  <c r="D11" i="5"/>
  <c r="C11" i="5"/>
  <c r="F10" i="5"/>
  <c r="F9" i="5"/>
  <c r="F8" i="5"/>
  <c r="F7" i="5"/>
  <c r="F6" i="5"/>
  <c r="F11" i="5" s="1"/>
  <c r="C11" i="3"/>
  <c r="C3" i="3"/>
  <c r="K12" i="4" l="1"/>
  <c r="L10" i="4"/>
  <c r="L11" i="4"/>
  <c r="L9" i="4"/>
  <c r="F12" i="4"/>
  <c r="E12" i="4"/>
  <c r="D12" i="4"/>
  <c r="C12" i="4"/>
  <c r="L12" i="4" l="1"/>
  <c r="A20" i="2"/>
  <c r="F16" i="2"/>
  <c r="E16" i="2"/>
  <c r="D16" i="2"/>
  <c r="C16" i="2"/>
  <c r="G16" i="2" s="1"/>
  <c r="G15" i="2"/>
  <c r="G14" i="2"/>
  <c r="G13" i="2"/>
  <c r="G12" i="2"/>
  <c r="G11" i="2"/>
  <c r="G10" i="2"/>
  <c r="P30" i="1" l="1"/>
  <c r="M29" i="1"/>
  <c r="P29" i="1" s="1"/>
  <c r="M28" i="1"/>
  <c r="M36" i="1" s="1"/>
  <c r="M41" i="1" s="1"/>
  <c r="P28" i="1" l="1"/>
  <c r="I36" i="1"/>
  <c r="I41" i="1" s="1"/>
  <c r="E36" i="1"/>
  <c r="P20" i="1"/>
  <c r="P19" i="1"/>
  <c r="P36" i="1" l="1"/>
  <c r="E41" i="1"/>
  <c r="P41" i="1" s="1"/>
  <c r="E15" i="1"/>
  <c r="G15" i="1" s="1"/>
  <c r="G10" i="1"/>
  <c r="G11" i="1"/>
  <c r="G13" i="1"/>
  <c r="G14" i="1"/>
  <c r="E21" i="1" l="1"/>
  <c r="P21" i="1" s="1"/>
  <c r="K29" i="8" l="1"/>
</calcChain>
</file>

<file path=xl/sharedStrings.xml><?xml version="1.0" encoding="utf-8"?>
<sst xmlns="http://schemas.openxmlformats.org/spreadsheetml/2006/main" count="990" uniqueCount="816">
  <si>
    <t>adatok ezer Ft-ban</t>
  </si>
  <si>
    <t>Sor-szám</t>
  </si>
  <si>
    <t>Megnevezés</t>
  </si>
  <si>
    <t>Rovat-szám</t>
  </si>
  <si>
    <t>Számla-szám</t>
  </si>
  <si>
    <t>2015. évi eredeti előirányzat</t>
  </si>
  <si>
    <t>Mind-összesen</t>
  </si>
  <si>
    <t>Önkormányzat</t>
  </si>
  <si>
    <t>Kötelező feladat</t>
  </si>
  <si>
    <t>Összesen</t>
  </si>
  <si>
    <t>1.</t>
  </si>
  <si>
    <t>Műk. célú támog. áht-n belülről</t>
  </si>
  <si>
    <t>B1</t>
  </si>
  <si>
    <t>091.</t>
  </si>
  <si>
    <t>2.</t>
  </si>
  <si>
    <t>Felhalm. célú támog. áht-n belülről</t>
  </si>
  <si>
    <t>B2</t>
  </si>
  <si>
    <t>092.</t>
  </si>
  <si>
    <t>3.</t>
  </si>
  <si>
    <t>Közhatalmi bevételek</t>
  </si>
  <si>
    <t>B3</t>
  </si>
  <si>
    <t>093.</t>
  </si>
  <si>
    <t>4.</t>
  </si>
  <si>
    <t>Működési bevételek</t>
  </si>
  <si>
    <t>B4</t>
  </si>
  <si>
    <t>094.</t>
  </si>
  <si>
    <t>5.</t>
  </si>
  <si>
    <t>Felhalmozási bevételek</t>
  </si>
  <si>
    <t>B5</t>
  </si>
  <si>
    <t>095.</t>
  </si>
  <si>
    <t>6.</t>
  </si>
  <si>
    <t>Műk. célú átvett pénzeszközök</t>
  </si>
  <si>
    <t>B6</t>
  </si>
  <si>
    <t>096.</t>
  </si>
  <si>
    <t>7.</t>
  </si>
  <si>
    <t>Felhalm. célú átvett pénzeszközök</t>
  </si>
  <si>
    <t>B7</t>
  </si>
  <si>
    <t>097.</t>
  </si>
  <si>
    <t>8.</t>
  </si>
  <si>
    <t>Költségvetési bevételek összesen</t>
  </si>
  <si>
    <t>9.</t>
  </si>
  <si>
    <t>Hitel-, kölcsönfelvétel áht-n kívülről - felhalm.</t>
  </si>
  <si>
    <t>B811</t>
  </si>
  <si>
    <t>98.</t>
  </si>
  <si>
    <t>10.</t>
  </si>
  <si>
    <t>Maradvány igénybevétele - működési</t>
  </si>
  <si>
    <t>B813</t>
  </si>
  <si>
    <t>11.</t>
  </si>
  <si>
    <t>Maradvány igénybevétele - felhalmozási</t>
  </si>
  <si>
    <t>098.</t>
  </si>
  <si>
    <t>12.</t>
  </si>
  <si>
    <t>Intézményfinanszírozás</t>
  </si>
  <si>
    <t>B816</t>
  </si>
  <si>
    <t>13.</t>
  </si>
  <si>
    <t>Intézményfinanszírozás kiszűrése</t>
  </si>
  <si>
    <t>BEVÉTELEK ÖSSZESEN</t>
  </si>
  <si>
    <t>Személyi juttatások</t>
  </si>
  <si>
    <t>K1</t>
  </si>
  <si>
    <t>051.</t>
  </si>
  <si>
    <t>Munkaadókat terh. jár. és szoc. hozzájár. adó</t>
  </si>
  <si>
    <t>K2</t>
  </si>
  <si>
    <t>052.</t>
  </si>
  <si>
    <t>Dologi kiadások</t>
  </si>
  <si>
    <t>K3</t>
  </si>
  <si>
    <t>053.</t>
  </si>
  <si>
    <t>Ellátottak pénzbeli juttatásai</t>
  </si>
  <si>
    <t>K4</t>
  </si>
  <si>
    <t>054.</t>
  </si>
  <si>
    <t>Egyéb működési célú kiadások</t>
  </si>
  <si>
    <t>K5</t>
  </si>
  <si>
    <t>055.</t>
  </si>
  <si>
    <t>Beruházások</t>
  </si>
  <si>
    <t>K6</t>
  </si>
  <si>
    <t>056.</t>
  </si>
  <si>
    <t>Felújítások</t>
  </si>
  <si>
    <t>K7</t>
  </si>
  <si>
    <t>057.</t>
  </si>
  <si>
    <t>Egyéb felhalmozási célú kiadások</t>
  </si>
  <si>
    <t>K8</t>
  </si>
  <si>
    <t>058.</t>
  </si>
  <si>
    <t>Költségvetési kiadások összesen</t>
  </si>
  <si>
    <t xml:space="preserve">Hitel-, kölcsöntörlesztés áht-n kívülre </t>
  </si>
  <si>
    <t>K911</t>
  </si>
  <si>
    <t>Belföldi finanszírozás kiadásai</t>
  </si>
  <si>
    <t>K91</t>
  </si>
  <si>
    <t>K9</t>
  </si>
  <si>
    <t>059.</t>
  </si>
  <si>
    <t>KIADÁSOK ÖSSZESEN</t>
  </si>
  <si>
    <t xml:space="preserve">VAJDÁCSKA KÖZSÉG ÖNKORMÁNYZATA 2015. ÉVI KÖLTSÉGVETÉSE </t>
  </si>
  <si>
    <t>Közös Hivatal</t>
  </si>
  <si>
    <t>Vajdácska Óvoda</t>
  </si>
  <si>
    <t>Létszámkeret</t>
  </si>
  <si>
    <t>fő</t>
  </si>
  <si>
    <t>2015. évi engedélyezett létszám</t>
  </si>
  <si>
    <t>Közfoglk.</t>
  </si>
  <si>
    <t>Mindösszesen</t>
  </si>
  <si>
    <t>Adatszolgáltatás 
az elismert tartozásállományról</t>
  </si>
  <si>
    <t>Költségvetési szerv neve:</t>
  </si>
  <si>
    <t>VAJDÁCSKA KÖZSÉG ÖNKORMÁNYZATA</t>
  </si>
  <si>
    <t>Költségvetési szerv számlaszáma:</t>
  </si>
  <si>
    <t>55500029-11023153</t>
  </si>
  <si>
    <t>Éves eredeti kiadási előirányzat: 273 272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</si>
  <si>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</si>
  <si>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</si>
  <si>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</si>
  <si>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</si>
  <si>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</si>
  <si>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</si>
  <si>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Összesen: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</si>
  <si>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</si>
  <si>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</si>
  <si>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</si>
  <si>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</si>
  <si>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</si>
  <si>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</si>
  <si>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</si>
  <si>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 xml:space="preserve"> VAJDÁCSKA KÖZSÉG ÖNKORMÁNYZATA 2015. ÉVI KÖLTSÉGVETÉSE</t>
  </si>
  <si>
    <t>Intézmény</t>
  </si>
  <si>
    <t>Vajdácka Óvoda</t>
  </si>
  <si>
    <t>Polgármester</t>
  </si>
  <si>
    <t>Közalkalmazott</t>
  </si>
  <si>
    <t xml:space="preserve">Munka tv.könyv./megbízási </t>
  </si>
  <si>
    <t>Köztisztviselő</t>
  </si>
  <si>
    <t>Vajdácska Község Önkormányzata saját bevételeinek részletezése az adósságot keletkeztető ügyletből származó tárgyévi fizetési kötelezettség megállapításához</t>
  </si>
  <si>
    <t>Ezer forintban !</t>
  </si>
  <si>
    <t>Bevételi jogcímek</t>
  </si>
  <si>
    <t>Az önkormányzati vagyon és az önkormányzatot megillető vagyoni értékű jog értékesítéséből és hasznosításából származó bevétel</t>
  </si>
  <si>
    <t>Tárgyi eszköz és az immateriális jószág, részvény, részesedés, vállalat értékesítéséből vagy privatizációból származó bevétel</t>
  </si>
  <si>
    <t>Bírság-, pótlék- és díjbevétel</t>
  </si>
  <si>
    <t>SAJÁT BEVÉTELEK ÖSSZESEN*</t>
  </si>
  <si>
    <t>*Az adósságot keletkeztető ügyletekhez történő hozzájárulás részletes szabályairól szóló 353/2011. (XII.31.) Korm. Rendelet 2.§ (1) bekezdése alapján.</t>
  </si>
  <si>
    <t>A</t>
  </si>
  <si>
    <t>B</t>
  </si>
  <si>
    <t>C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</si>
  <si>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</si>
  <si>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</si>
  <si>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</si>
  <si>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Vajdácska Község Önkormányzata adósságot keletkeztető ügyletekből és kezességvállalásokból fennálló kötelezettségei</t>
  </si>
  <si>
    <t>MEGNEVEZÉS</t>
  </si>
  <si>
    <t>Évek</t>
  </si>
  <si>
    <t>Összesen
(F=C+D+E)</t>
  </si>
  <si>
    <t>2015.</t>
  </si>
  <si>
    <t>2016.</t>
  </si>
  <si>
    <t>2017.</t>
  </si>
  <si>
    <t>D</t>
  </si>
  <si>
    <t>E</t>
  </si>
  <si>
    <t>F</t>
  </si>
  <si>
    <t>Folyószámlahitel</t>
  </si>
  <si>
    <t>ÖSSZES KÖTELEZETTSÉG</t>
  </si>
  <si>
    <t>Foglalkoztatottak személyi juttatásai</t>
  </si>
  <si>
    <t>K1101</t>
  </si>
  <si>
    <t>0511011.</t>
  </si>
  <si>
    <t xml:space="preserve">Törvény szerinti illetmények, munkabérek </t>
  </si>
  <si>
    <t>K1102</t>
  </si>
  <si>
    <t>0511021.</t>
  </si>
  <si>
    <t xml:space="preserve">Normatív jutalmak </t>
  </si>
  <si>
    <t>K1103</t>
  </si>
  <si>
    <t>0511031.</t>
  </si>
  <si>
    <t xml:space="preserve">Céljuttatás, projektprémium </t>
  </si>
  <si>
    <t>K1104</t>
  </si>
  <si>
    <t>0511041.</t>
  </si>
  <si>
    <t xml:space="preserve">Készenléti, ügyeleti, helyett. díj, túlóra, túlszolg. </t>
  </si>
  <si>
    <t>K1105</t>
  </si>
  <si>
    <t>0511051.</t>
  </si>
  <si>
    <t xml:space="preserve">Végkielégítés </t>
  </si>
  <si>
    <t>K1106</t>
  </si>
  <si>
    <t>0511061.</t>
  </si>
  <si>
    <t xml:space="preserve">Jubileumi jutalom </t>
  </si>
  <si>
    <t>K1107</t>
  </si>
  <si>
    <t>0511071.</t>
  </si>
  <si>
    <t xml:space="preserve">Béren kívüli juttatások </t>
  </si>
  <si>
    <t>K1108</t>
  </si>
  <si>
    <t>0511081.</t>
  </si>
  <si>
    <t xml:space="preserve">Ruházati költségtérítés </t>
  </si>
  <si>
    <t>K1109</t>
  </si>
  <si>
    <t>0511091.</t>
  </si>
  <si>
    <t xml:space="preserve">Közlekedési költségtérítés </t>
  </si>
  <si>
    <t>K1110</t>
  </si>
  <si>
    <t>0511101.</t>
  </si>
  <si>
    <t xml:space="preserve">Egyéb költségtérítések </t>
  </si>
  <si>
    <t>K1111</t>
  </si>
  <si>
    <t>0511111.</t>
  </si>
  <si>
    <t xml:space="preserve">Lakhatási támogatások </t>
  </si>
  <si>
    <t>K1112</t>
  </si>
  <si>
    <t>0511121.</t>
  </si>
  <si>
    <t xml:space="preserve">Szociális támogatások </t>
  </si>
  <si>
    <t>K1113</t>
  </si>
  <si>
    <t>0511131.</t>
  </si>
  <si>
    <t xml:space="preserve">Foglalkoztatottak egyéb személyi juttatásai </t>
  </si>
  <si>
    <t>K11</t>
  </si>
  <si>
    <t>0511.</t>
  </si>
  <si>
    <t>Foglalkoztatottak személyi juttatásai összesen</t>
  </si>
  <si>
    <t>Külső személyi juttatások</t>
  </si>
  <si>
    <t>K121</t>
  </si>
  <si>
    <t>051211.</t>
  </si>
  <si>
    <t xml:space="preserve">Választott tisztségviselők juttatásai </t>
  </si>
  <si>
    <t>K122</t>
  </si>
  <si>
    <t>051221.</t>
  </si>
  <si>
    <t xml:space="preserve">Mvégz. ir. egyéb jogv. nem saját fogl. fiz. jutt. </t>
  </si>
  <si>
    <t>K123</t>
  </si>
  <si>
    <t>051231.</t>
  </si>
  <si>
    <t xml:space="preserve">Egyéb külső személyi juttatások </t>
  </si>
  <si>
    <t>K12</t>
  </si>
  <si>
    <t>0512.</t>
  </si>
  <si>
    <t>Külső személyi juttatások összsen</t>
  </si>
  <si>
    <t>SZEMÉLYI JUTTATÁSOK ÖSSZESEN</t>
  </si>
  <si>
    <t>Munkaadókat terhelő járulékok és szociális hozzájárulási adó</t>
  </si>
  <si>
    <t>0521.</t>
  </si>
  <si>
    <t xml:space="preserve">MADÓKAT TERH. JÁR. ÉS SZOC. HJ. ADÓ </t>
  </si>
  <si>
    <t>Készletbeszerzés</t>
  </si>
  <si>
    <t>K311</t>
  </si>
  <si>
    <t>053111.</t>
  </si>
  <si>
    <t xml:space="preserve">Szakmai anyagok beszerzése </t>
  </si>
  <si>
    <t>K312</t>
  </si>
  <si>
    <t>053121.</t>
  </si>
  <si>
    <t xml:space="preserve">Üzemeltetési anyagok beszerzése </t>
  </si>
  <si>
    <t>K313</t>
  </si>
  <si>
    <t>053131.</t>
  </si>
  <si>
    <t xml:space="preserve">Árubeszerzés </t>
  </si>
  <si>
    <t>K31</t>
  </si>
  <si>
    <t>Készletbeszerzés összesen</t>
  </si>
  <si>
    <t xml:space="preserve">Kommunikációs szolgáltatások </t>
  </si>
  <si>
    <t>K321</t>
  </si>
  <si>
    <t>053211.</t>
  </si>
  <si>
    <t xml:space="preserve">Informatikai szolgáltatások igénybevétele </t>
  </si>
  <si>
    <t>K322</t>
  </si>
  <si>
    <t>053221.</t>
  </si>
  <si>
    <t xml:space="preserve">Egyéb kommunikációs szolgáltatások </t>
  </si>
  <si>
    <t>K32</t>
  </si>
  <si>
    <t>Kommunikációs szolgáltatások összesen</t>
  </si>
  <si>
    <t>Szolgáltatási kiadások</t>
  </si>
  <si>
    <t>K331</t>
  </si>
  <si>
    <t>053311.</t>
  </si>
  <si>
    <t xml:space="preserve">Közüzemi díjak </t>
  </si>
  <si>
    <t>K332</t>
  </si>
  <si>
    <t>053321.</t>
  </si>
  <si>
    <t xml:space="preserve">Vásárolt élelmezés </t>
  </si>
  <si>
    <t>K333</t>
  </si>
  <si>
    <t>053331.</t>
  </si>
  <si>
    <t xml:space="preserve">Bérleti és lízing díjak </t>
  </si>
  <si>
    <t>K334</t>
  </si>
  <si>
    <t>053341.</t>
  </si>
  <si>
    <t xml:space="preserve">Karbantartási, kisjavítási szolgáltatások </t>
  </si>
  <si>
    <t>K335</t>
  </si>
  <si>
    <t>053351.</t>
  </si>
  <si>
    <t xml:space="preserve">Közvetített szolgáltatások </t>
  </si>
  <si>
    <t>K336</t>
  </si>
  <si>
    <t>053361.</t>
  </si>
  <si>
    <t xml:space="preserve">Szakmai tevékenységet segítő szolgáltatások </t>
  </si>
  <si>
    <t>K337</t>
  </si>
  <si>
    <t>053371.</t>
  </si>
  <si>
    <t xml:space="preserve">Egyéb szolgáltatások </t>
  </si>
  <si>
    <t>K33</t>
  </si>
  <si>
    <t>Szolgáltatási kiadások összesen</t>
  </si>
  <si>
    <t>Kiküldetések, reklám- és propaganda kiadások</t>
  </si>
  <si>
    <t>K341</t>
  </si>
  <si>
    <t>053411.</t>
  </si>
  <si>
    <t xml:space="preserve">Kiküldetések kiadásai </t>
  </si>
  <si>
    <t>K342</t>
  </si>
  <si>
    <t>053421.</t>
  </si>
  <si>
    <t xml:space="preserve">Reklám- és propagandakiadások </t>
  </si>
  <si>
    <t>K34</t>
  </si>
  <si>
    <t>Kiküld., reklám- és propaganda kiad. összesen</t>
  </si>
  <si>
    <t>Különféle befizetések és egyéb dologi kiadások</t>
  </si>
  <si>
    <t>K351</t>
  </si>
  <si>
    <t>053511.</t>
  </si>
  <si>
    <t xml:space="preserve">Műk. célú előzetesen felsz. ÁFA </t>
  </si>
  <si>
    <t>K352</t>
  </si>
  <si>
    <t>053521.</t>
  </si>
  <si>
    <t xml:space="preserve">Fizetendő általános forgalmi adó </t>
  </si>
  <si>
    <t>K353</t>
  </si>
  <si>
    <t>053531.</t>
  </si>
  <si>
    <t xml:space="preserve">Kamatkiadások </t>
  </si>
  <si>
    <t>K354</t>
  </si>
  <si>
    <t>053541.</t>
  </si>
  <si>
    <t xml:space="preserve">Egyéb pénzügyi műveletek kiadásai </t>
  </si>
  <si>
    <t>K355</t>
  </si>
  <si>
    <t>053551.</t>
  </si>
  <si>
    <t xml:space="preserve">Egyéb dologi kiadások </t>
  </si>
  <si>
    <t>K35</t>
  </si>
  <si>
    <t>Különféle befiz. és egyéb dologi kiad. összesen</t>
  </si>
  <si>
    <t>DOLOGI KIADÁSOK ÖSSZESEN</t>
  </si>
  <si>
    <t>K41</t>
  </si>
  <si>
    <t>05411.</t>
  </si>
  <si>
    <t xml:space="preserve">Társadalombiztosítási ellátások </t>
  </si>
  <si>
    <t>K42</t>
  </si>
  <si>
    <t>05421.</t>
  </si>
  <si>
    <t xml:space="preserve">Családi támogatások   </t>
  </si>
  <si>
    <t>K43</t>
  </si>
  <si>
    <t>05431.</t>
  </si>
  <si>
    <t xml:space="preserve">Pénzbeli kárpótlások, kártérítések </t>
  </si>
  <si>
    <t>K44</t>
  </si>
  <si>
    <t>05441.</t>
  </si>
  <si>
    <t xml:space="preserve">Betegséggel kapcs. (nem TB-i) ellátások </t>
  </si>
  <si>
    <t>K45</t>
  </si>
  <si>
    <t>05451.</t>
  </si>
  <si>
    <t xml:space="preserve">Foglalk., munkanélküliséggel kapcs. ellátások </t>
  </si>
  <si>
    <t>K46</t>
  </si>
  <si>
    <t>05461.</t>
  </si>
  <si>
    <t xml:space="preserve">Lakhatással kapcsolatos ellátások </t>
  </si>
  <si>
    <t>K47</t>
  </si>
  <si>
    <t>05471.</t>
  </si>
  <si>
    <t xml:space="preserve">Intézményi ellátottak pénzbeli juttatásai </t>
  </si>
  <si>
    <t>K48</t>
  </si>
  <si>
    <t>05481.</t>
  </si>
  <si>
    <t xml:space="preserve">Egyéb nem intézményi ellátások   </t>
  </si>
  <si>
    <t>ELLÁTOTTAK PÉNZBELI JUTT. ÖSSZESEN</t>
  </si>
  <si>
    <t>K501</t>
  </si>
  <si>
    <t>055011.</t>
  </si>
  <si>
    <t xml:space="preserve">Nemzetközi kötelezettségek </t>
  </si>
  <si>
    <t>K5021</t>
  </si>
  <si>
    <t>055021.</t>
  </si>
  <si>
    <t>A helyi önkorm. előző évi elsz. származó kiad.</t>
  </si>
  <si>
    <t>K5022</t>
  </si>
  <si>
    <t>055022.</t>
  </si>
  <si>
    <t>A helyi önkorm. törvényi előir. alapuló befiz.</t>
  </si>
  <si>
    <t>K5023</t>
  </si>
  <si>
    <t>055023.</t>
  </si>
  <si>
    <t>Egyéb elvonások, befizetések</t>
  </si>
  <si>
    <t>K503</t>
  </si>
  <si>
    <t>055031.</t>
  </si>
  <si>
    <t xml:space="preserve">Műk. c. garancia- és kez. szárm. kifiz. áht-n belülre </t>
  </si>
  <si>
    <t>K504</t>
  </si>
  <si>
    <t>055041.</t>
  </si>
  <si>
    <t xml:space="preserve">Műk. c. visszatér. tám., kölcs. nyújt. áht-n belülre  </t>
  </si>
  <si>
    <t>K505</t>
  </si>
  <si>
    <t>055051.</t>
  </si>
  <si>
    <t xml:space="preserve">Műk. c. visszatér. tám., kölcs. törl. áht-n belülre  </t>
  </si>
  <si>
    <t>K506</t>
  </si>
  <si>
    <t>055061.</t>
  </si>
  <si>
    <t xml:space="preserve">Egyéb műk. célú tám. áht-n belülre  </t>
  </si>
  <si>
    <t>K507</t>
  </si>
  <si>
    <t>055071.</t>
  </si>
  <si>
    <t xml:space="preserve">Műk. c. gar.- és kez.váll. szárm. kifiz. áht-n kívülre </t>
  </si>
  <si>
    <t>K508</t>
  </si>
  <si>
    <t>055081.</t>
  </si>
  <si>
    <t xml:space="preserve">Műk. c. visszatér. tám., kölcs. nyújt. áht-n kívülre  </t>
  </si>
  <si>
    <t>K509</t>
  </si>
  <si>
    <t>055091.</t>
  </si>
  <si>
    <t xml:space="preserve">Árkiegészítések, ártámogatások </t>
  </si>
  <si>
    <t>K510</t>
  </si>
  <si>
    <t>055101.</t>
  </si>
  <si>
    <t xml:space="preserve">Kamattámogatások </t>
  </si>
  <si>
    <t>K511</t>
  </si>
  <si>
    <t>055111.</t>
  </si>
  <si>
    <t>Működési célú támogatások az Európai Uniónak</t>
  </si>
  <si>
    <t>K512</t>
  </si>
  <si>
    <t>055121.</t>
  </si>
  <si>
    <t xml:space="preserve">Egyéb működési célú tám. áht-n kívülre  </t>
  </si>
  <si>
    <t>K513</t>
  </si>
  <si>
    <t>055131.</t>
  </si>
  <si>
    <t xml:space="preserve">Tartalékok </t>
  </si>
  <si>
    <t>EGYÉB MŰKÖDÉSI CÉLÚ KIAD. ÖSSZESEN</t>
  </si>
  <si>
    <t>K61</t>
  </si>
  <si>
    <t>05611.</t>
  </si>
  <si>
    <t xml:space="preserve">Immateriális javak beszerzése, létesítése </t>
  </si>
  <si>
    <t>K62</t>
  </si>
  <si>
    <t>05621.</t>
  </si>
  <si>
    <t xml:space="preserve">Ingatlanok beszerzése, létesítése </t>
  </si>
  <si>
    <t>K63</t>
  </si>
  <si>
    <t>05631.</t>
  </si>
  <si>
    <t xml:space="preserve">Informatikai eszközök beszerzése, létesítése </t>
  </si>
  <si>
    <t>K64</t>
  </si>
  <si>
    <t>05641.</t>
  </si>
  <si>
    <t xml:space="preserve">Egyéb tárgyi eszközök beszerzése, létesítése </t>
  </si>
  <si>
    <t>K65</t>
  </si>
  <si>
    <t>05651.</t>
  </si>
  <si>
    <t xml:space="preserve">Részesedések beszerzése </t>
  </si>
  <si>
    <t>K66</t>
  </si>
  <si>
    <t>05661.</t>
  </si>
  <si>
    <t xml:space="preserve">Meglévő részesedések növeléséhez kapcs. kiad. </t>
  </si>
  <si>
    <t>K67</t>
  </si>
  <si>
    <t>05671.</t>
  </si>
  <si>
    <t>Beruházási célú előzetesen felszámított ÁFA</t>
  </si>
  <si>
    <t>BERUHÁZÁSOK ÖSSZESEN</t>
  </si>
  <si>
    <t>K71</t>
  </si>
  <si>
    <t>05711.</t>
  </si>
  <si>
    <t xml:space="preserve">Ingatlanok felújítása </t>
  </si>
  <si>
    <t>K72</t>
  </si>
  <si>
    <t>05721.</t>
  </si>
  <si>
    <t xml:space="preserve">Informatikai eszközök felújítása </t>
  </si>
  <si>
    <t>K73</t>
  </si>
  <si>
    <t>05731.</t>
  </si>
  <si>
    <t xml:space="preserve">Egyéb tárgyi eszközök felújítása </t>
  </si>
  <si>
    <t>K74</t>
  </si>
  <si>
    <t>05741.</t>
  </si>
  <si>
    <t>Felújítási célú előzetesen felszámított ÁFA</t>
  </si>
  <si>
    <t>FELÚJÍTÁSOK ÖSSZESEN</t>
  </si>
  <si>
    <t>K81</t>
  </si>
  <si>
    <t>05811.</t>
  </si>
  <si>
    <t xml:space="preserve">Felh. c. garancia- és kez. szárm. kifiz. áht-n belülre </t>
  </si>
  <si>
    <t>K82</t>
  </si>
  <si>
    <t>05821.</t>
  </si>
  <si>
    <t xml:space="preserve">Felh. c. visszatér. tám., kölcs. nyújt. áht-n belülre  </t>
  </si>
  <si>
    <t>K83</t>
  </si>
  <si>
    <t>05831.</t>
  </si>
  <si>
    <t xml:space="preserve">Felh. c. visszatér. tám., kölcs. törl. áht-n belülre  </t>
  </si>
  <si>
    <t>K84</t>
  </si>
  <si>
    <t>05841.</t>
  </si>
  <si>
    <t xml:space="preserve">Egyéb felhalm. célú tám. áht-n belülre  </t>
  </si>
  <si>
    <t>K85</t>
  </si>
  <si>
    <t>05851.</t>
  </si>
  <si>
    <t xml:space="preserve">Felh. c. gar.- és kez.váll. szárm. kifiz. áht-n kívülre </t>
  </si>
  <si>
    <t>K86</t>
  </si>
  <si>
    <t>05861.</t>
  </si>
  <si>
    <t xml:space="preserve">Felh. c. visszatér. tám., kölcs. nyújt. áht-n kívülre  </t>
  </si>
  <si>
    <t>K87</t>
  </si>
  <si>
    <t>05871.</t>
  </si>
  <si>
    <t xml:space="preserve">Lakástámogatás </t>
  </si>
  <si>
    <t>K88</t>
  </si>
  <si>
    <t>05881.</t>
  </si>
  <si>
    <t>Felhalmozási célú támog. az Európai Uniónak</t>
  </si>
  <si>
    <t>K89</t>
  </si>
  <si>
    <t>05891.</t>
  </si>
  <si>
    <t xml:space="preserve">Egyéb felhalm. célú támogatások áht-n kívülre  </t>
  </si>
  <si>
    <t>EGYÉB FELHALM. CÉLÚ KIAD. ÖSSZESEN</t>
  </si>
  <si>
    <t>KÖLTSÉGVETÉSI KIADÁSOK ÖSSZESEN</t>
  </si>
  <si>
    <t>Hitel-, kölcsöntörlesztés államháztartáson kívülre</t>
  </si>
  <si>
    <t>K9111</t>
  </si>
  <si>
    <t>0591111.</t>
  </si>
  <si>
    <t xml:space="preserve">Hosszú lejáratú hitelek, kölcsönök törl. pü. váll. </t>
  </si>
  <si>
    <t>K9112</t>
  </si>
  <si>
    <t>0591121.</t>
  </si>
  <si>
    <t xml:space="preserve">Likvid. c. hitelek, kölcsönök törl. pénzügyi váll. </t>
  </si>
  <si>
    <t>K9113</t>
  </si>
  <si>
    <t>0591131.</t>
  </si>
  <si>
    <t>Rövid lejáratú hitelek, kölcsönök törl. pü. váll.</t>
  </si>
  <si>
    <t>Hitel-, kölcsöntörlesztés áht-n kívülre összesen</t>
  </si>
  <si>
    <t>Belföldi értékpapírok kiadásai</t>
  </si>
  <si>
    <t>K9121</t>
  </si>
  <si>
    <t>0591211.</t>
  </si>
  <si>
    <t xml:space="preserve">Forgatási célú belföldi értékpapírok vásárlása </t>
  </si>
  <si>
    <t>K9122</t>
  </si>
  <si>
    <t>0591221.</t>
  </si>
  <si>
    <t xml:space="preserve">Befektetési célú belföldi értékpapírok vásárlása </t>
  </si>
  <si>
    <t>K9123</t>
  </si>
  <si>
    <t>0591231.</t>
  </si>
  <si>
    <t>Kincstári jegyek beváltása</t>
  </si>
  <si>
    <t>K9124</t>
  </si>
  <si>
    <t>0591241.</t>
  </si>
  <si>
    <t>Éven belüli lejáratú belföldi értékpapírok bevált.</t>
  </si>
  <si>
    <t>K912</t>
  </si>
  <si>
    <t>Belföldi értékpapírok kiadásai összesen</t>
  </si>
  <si>
    <t>K913</t>
  </si>
  <si>
    <t>059131.</t>
  </si>
  <si>
    <t xml:space="preserve">Áht-n belüli megelőlegezések folyósítása </t>
  </si>
  <si>
    <t>K914</t>
  </si>
  <si>
    <t>059141.</t>
  </si>
  <si>
    <t xml:space="preserve">Áht-n belüli megelőlegezések visszafizetése </t>
  </si>
  <si>
    <t>K915</t>
  </si>
  <si>
    <t>059151.</t>
  </si>
  <si>
    <t xml:space="preserve">Központi, irányító szervi támogatás folyósítása </t>
  </si>
  <si>
    <t>K916</t>
  </si>
  <si>
    <t>059161.</t>
  </si>
  <si>
    <t xml:space="preserve">Pénzeszközök lekötött bankbetétként elhelyezése </t>
  </si>
  <si>
    <t>K917</t>
  </si>
  <si>
    <t>059171.</t>
  </si>
  <si>
    <t xml:space="preserve">Pénzügyi lízing kiadásai </t>
  </si>
  <si>
    <t>K918</t>
  </si>
  <si>
    <t>059181.</t>
  </si>
  <si>
    <t xml:space="preserve">Központi költségvetés sajátos finanszírozási kiad. </t>
  </si>
  <si>
    <t>K919</t>
  </si>
  <si>
    <t>059191.</t>
  </si>
  <si>
    <t>Tulajdonosi kölcsönök kiadásai</t>
  </si>
  <si>
    <t>Belföldi finanszírozás kiadásai összesen</t>
  </si>
  <si>
    <t>Külföldi finanszírozás kiadásai</t>
  </si>
  <si>
    <t>K921</t>
  </si>
  <si>
    <t>059211.</t>
  </si>
  <si>
    <t xml:space="preserve">Forgatási célú külföldi értékpapírok vásárlása </t>
  </si>
  <si>
    <t>K922</t>
  </si>
  <si>
    <t>059221.</t>
  </si>
  <si>
    <t xml:space="preserve">Befektetési célú külföldi értékpapírok vásárlása </t>
  </si>
  <si>
    <t>K923</t>
  </si>
  <si>
    <t>059231.</t>
  </si>
  <si>
    <t xml:space="preserve">Külföldi értékpapírok beváltása </t>
  </si>
  <si>
    <t>K924</t>
  </si>
  <si>
    <t>059241.</t>
  </si>
  <si>
    <t>Hitelek, kölcsönök törl. külf. korm. és nemz. szerv.</t>
  </si>
  <si>
    <t>K92</t>
  </si>
  <si>
    <t>Külföldi finanszírozás kiadásai összesen</t>
  </si>
  <si>
    <t>K93</t>
  </si>
  <si>
    <t>05931.</t>
  </si>
  <si>
    <t xml:space="preserve">Adóssághoz nem kapcs. szárm. ügyletek kiad. </t>
  </si>
  <si>
    <t>FINANSZÍROZÁSI KIADÁSOK ÖSSZESEN</t>
  </si>
  <si>
    <t>VAJDÁCSKA KÖZSÉG ÖNKORMÁNYZATA 2015. ÉVI KÖLTSÉGVETÉSE - KIADÁSOK</t>
  </si>
  <si>
    <t>Önkormányzatok működési támogatásai</t>
  </si>
  <si>
    <t>B111</t>
  </si>
  <si>
    <t>091111.</t>
  </si>
  <si>
    <t xml:space="preserve">Helyi önkorm. működésének ált. tám. </t>
  </si>
  <si>
    <t>B112</t>
  </si>
  <si>
    <t>091121.</t>
  </si>
  <si>
    <t xml:space="preserve">Tel. önk. egyes köznevelési feladatainak tám. </t>
  </si>
  <si>
    <t>B113</t>
  </si>
  <si>
    <t>091131.</t>
  </si>
  <si>
    <t xml:space="preserve">Tel. önk.szoc., gyermekjóléti és gy.étk.fel.tám.ei.  </t>
  </si>
  <si>
    <t>B114</t>
  </si>
  <si>
    <t>091141.</t>
  </si>
  <si>
    <t xml:space="preserve">Tel. önk. kulturális feladatainak tám. </t>
  </si>
  <si>
    <t>B115</t>
  </si>
  <si>
    <t>091151.</t>
  </si>
  <si>
    <t>Működési célú költségvet. támog. és kieg. támog.</t>
  </si>
  <si>
    <t>B116</t>
  </si>
  <si>
    <t>091161.</t>
  </si>
  <si>
    <t>Elszámolásból származó bevételek</t>
  </si>
  <si>
    <t>B11</t>
  </si>
  <si>
    <t>Önk. működési támogatásai összesen</t>
  </si>
  <si>
    <t>B12</t>
  </si>
  <si>
    <t>09121.</t>
  </si>
  <si>
    <t xml:space="preserve">Elvonások és befizetések bevételei </t>
  </si>
  <si>
    <t>B13</t>
  </si>
  <si>
    <t>09131.</t>
  </si>
  <si>
    <t xml:space="preserve">Műk. c. gar.- és kez. szárm. megtér. áht-n belülről </t>
  </si>
  <si>
    <t>B14</t>
  </si>
  <si>
    <t>09141.</t>
  </si>
  <si>
    <t xml:space="preserve">Műk. c. visszatér. tám., kölcs. visszatér. áht-n bel. </t>
  </si>
  <si>
    <t>B15</t>
  </si>
  <si>
    <t>09151.</t>
  </si>
  <si>
    <t xml:space="preserve">Műk. c. visszatér. tám., kölcs. igénybev. áht-n bel. </t>
  </si>
  <si>
    <t>B16</t>
  </si>
  <si>
    <t>09161.</t>
  </si>
  <si>
    <t xml:space="preserve">Egyéb műk. célú támog. bevételei áht-n belülről </t>
  </si>
  <si>
    <t>MŰK. CÉLÚ TÁMOG. ÁHT-N BELÜLRŐL</t>
  </si>
  <si>
    <t>Felhalmozási célú támogatások államháztartáson belülről</t>
  </si>
  <si>
    <t>B21</t>
  </si>
  <si>
    <t>09211.</t>
  </si>
  <si>
    <t xml:space="preserve">Felhalmozási célú önkormányzati támogatások </t>
  </si>
  <si>
    <t>B22</t>
  </si>
  <si>
    <t>09221.</t>
  </si>
  <si>
    <t xml:space="preserve">Felh. c. gar.- és kez. szárm. megtér. áht-n belülről </t>
  </si>
  <si>
    <t>B23</t>
  </si>
  <si>
    <t>09231.</t>
  </si>
  <si>
    <t xml:space="preserve">Felh. c. visszatér. tám., kölcs. visszatér. áht-n bel. </t>
  </si>
  <si>
    <t>B24</t>
  </si>
  <si>
    <t>09241.</t>
  </si>
  <si>
    <t xml:space="preserve">Felh. c. visszatér. tám., kölcs. igénybev. áht-n bel. </t>
  </si>
  <si>
    <t>B25</t>
  </si>
  <si>
    <t>09251.</t>
  </si>
  <si>
    <t xml:space="preserve">Egyéb felh. célú támog. bevételei áht-n belülről </t>
  </si>
  <si>
    <t>FELHALM. CÉLÚ TÁM. ÁHT-N BELÜLRŐL</t>
  </si>
  <si>
    <t>B311</t>
  </si>
  <si>
    <t>093111.</t>
  </si>
  <si>
    <t xml:space="preserve">Magánszemélyek jövedelemadói </t>
  </si>
  <si>
    <t>B312</t>
  </si>
  <si>
    <t>093121.</t>
  </si>
  <si>
    <t xml:space="preserve">Társaságok jövedelemadói </t>
  </si>
  <si>
    <t>B31</t>
  </si>
  <si>
    <t>Jövedelemadók összesen</t>
  </si>
  <si>
    <t>B32</t>
  </si>
  <si>
    <t>09321.</t>
  </si>
  <si>
    <t xml:space="preserve">Szociális hozzájárulási adó és járulékok </t>
  </si>
  <si>
    <t>B33</t>
  </si>
  <si>
    <t>09331.</t>
  </si>
  <si>
    <t xml:space="preserve">Bérhez és foglalkoztatáshoz kapcsolódó adók </t>
  </si>
  <si>
    <t>B34</t>
  </si>
  <si>
    <t>09341.</t>
  </si>
  <si>
    <t xml:space="preserve">Vagyoni típusú adók </t>
  </si>
  <si>
    <t>B351</t>
  </si>
  <si>
    <t>093511.</t>
  </si>
  <si>
    <t xml:space="preserve">Értékesítési és forgalmi adók </t>
  </si>
  <si>
    <t>B352</t>
  </si>
  <si>
    <t>093521.</t>
  </si>
  <si>
    <t xml:space="preserve">Fogyasztási adók </t>
  </si>
  <si>
    <t>B353</t>
  </si>
  <si>
    <t>093531.</t>
  </si>
  <si>
    <t xml:space="preserve">Pénzügyi monopóliumok nyereségét terhelő adók </t>
  </si>
  <si>
    <t>B354</t>
  </si>
  <si>
    <t>093541.</t>
  </si>
  <si>
    <t xml:space="preserve">Gépjárműadók </t>
  </si>
  <si>
    <t>B355</t>
  </si>
  <si>
    <t>093551.</t>
  </si>
  <si>
    <t xml:space="preserve">Egyéb áruhasználati és szolgáltatási adók </t>
  </si>
  <si>
    <t>B35</t>
  </si>
  <si>
    <t>Termékek és szolgáltatások adói összesen</t>
  </si>
  <si>
    <t>B36</t>
  </si>
  <si>
    <t>09361.</t>
  </si>
  <si>
    <t xml:space="preserve">Egyéb közhatalmi bevételek </t>
  </si>
  <si>
    <t>KÖZHATALMI BEVÉTELEK ÖSSZESEN</t>
  </si>
  <si>
    <t>B401</t>
  </si>
  <si>
    <t>094011.</t>
  </si>
  <si>
    <t xml:space="preserve">Készletértékesítés ellenértéke   </t>
  </si>
  <si>
    <t>B402</t>
  </si>
  <si>
    <t>094021.</t>
  </si>
  <si>
    <t xml:space="preserve">Szolgáltatások ellenértéke </t>
  </si>
  <si>
    <t>B403</t>
  </si>
  <si>
    <t>094031.</t>
  </si>
  <si>
    <t xml:space="preserve">Közvetített szolgáltatások ellenértéke </t>
  </si>
  <si>
    <t>B404</t>
  </si>
  <si>
    <t>094041.</t>
  </si>
  <si>
    <t xml:space="preserve">Tulajdonosi bevételek </t>
  </si>
  <si>
    <t>B405</t>
  </si>
  <si>
    <t>094051.</t>
  </si>
  <si>
    <t xml:space="preserve">Ellátási díjak </t>
  </si>
  <si>
    <t>B406</t>
  </si>
  <si>
    <t>094061.</t>
  </si>
  <si>
    <t xml:space="preserve">Kiszámlázott általános forgalmi adó </t>
  </si>
  <si>
    <t>B407</t>
  </si>
  <si>
    <t>094071.</t>
  </si>
  <si>
    <t xml:space="preserve">Általános forgalmi adó visszatérítése </t>
  </si>
  <si>
    <t>B408</t>
  </si>
  <si>
    <t>094081.</t>
  </si>
  <si>
    <t xml:space="preserve">Kamatbevételek </t>
  </si>
  <si>
    <t>B409</t>
  </si>
  <si>
    <t>094091.</t>
  </si>
  <si>
    <t xml:space="preserve">Egyéb pénzügyi műveletek bevételei </t>
  </si>
  <si>
    <t>B410</t>
  </si>
  <si>
    <t>094101.</t>
  </si>
  <si>
    <t>Biztosító által fizetett kártérítés</t>
  </si>
  <si>
    <t>B411</t>
  </si>
  <si>
    <t>094111.</t>
  </si>
  <si>
    <t xml:space="preserve">Egyéb működési bevételek </t>
  </si>
  <si>
    <t>MŰKÖDÉSI BEVÉTELEK ÖSSZESEN</t>
  </si>
  <si>
    <t>B51</t>
  </si>
  <si>
    <t>09511.</t>
  </si>
  <si>
    <t>Immateriális javak értékesítése</t>
  </si>
  <si>
    <t>B52</t>
  </si>
  <si>
    <t>09521.</t>
  </si>
  <si>
    <t xml:space="preserve">Ingatlanok értékesítése </t>
  </si>
  <si>
    <t>B53</t>
  </si>
  <si>
    <t>09531.</t>
  </si>
  <si>
    <t xml:space="preserve">Egyéb tárgyi eszközök értékesítése </t>
  </si>
  <si>
    <t>B54</t>
  </si>
  <si>
    <t>09541.</t>
  </si>
  <si>
    <t xml:space="preserve">Részesedések értékesítése </t>
  </si>
  <si>
    <t>B55</t>
  </si>
  <si>
    <t>09551.</t>
  </si>
  <si>
    <t xml:space="preserve">Részesedések megszűnéséhez kapcs. bevételek </t>
  </si>
  <si>
    <t>FELHALMOZÁSI BEVÉTELEK ÖSSZESEN</t>
  </si>
  <si>
    <t>Működési célú átvett pénzeszközök</t>
  </si>
  <si>
    <t>B61</t>
  </si>
  <si>
    <t>09611.</t>
  </si>
  <si>
    <t xml:space="preserve">Műk. c. gar.- és kez. szárm. megtér. áht-n kívülről </t>
  </si>
  <si>
    <t>B62</t>
  </si>
  <si>
    <t>09621.</t>
  </si>
  <si>
    <t>Műk. c. visszatér. tám., kölcs. visszatér. az EU-ból</t>
  </si>
  <si>
    <t>B63</t>
  </si>
  <si>
    <t>09631.</t>
  </si>
  <si>
    <t>Műk. célú visszatér. tám., kölcs. visszatér. korm. és nemz. szerv.-től</t>
  </si>
  <si>
    <t>B64</t>
  </si>
  <si>
    <t>09641.</t>
  </si>
  <si>
    <t xml:space="preserve">Műk. c. visszatér. tám., kölcs. visszatér. áht-n kív. </t>
  </si>
  <si>
    <t>B65</t>
  </si>
  <si>
    <t>09651.</t>
  </si>
  <si>
    <t xml:space="preserve">Egyéb működési célú átvett pénzeszközök </t>
  </si>
  <si>
    <t>MŰK. CÉLÚ ÁTVETT PÉNZESZKÖZÖK ÖSSZ.</t>
  </si>
  <si>
    <t>Felhalmozási célú átvett pénzeszközök</t>
  </si>
  <si>
    <t>B71</t>
  </si>
  <si>
    <t>09711.</t>
  </si>
  <si>
    <t xml:space="preserve">Felh. c. gar.- és kez. szárm. megtér. áht-n kívülről </t>
  </si>
  <si>
    <t>B72</t>
  </si>
  <si>
    <t>09721.</t>
  </si>
  <si>
    <t>Felh. c. visszatér. tám., kölcs. visszatér. az EU-ból</t>
  </si>
  <si>
    <t>B73</t>
  </si>
  <si>
    <t>09731.</t>
  </si>
  <si>
    <t>Felh. célú visszatér. tám., kölcs. visszatér. korm. és nemz. szerv.-től</t>
  </si>
  <si>
    <t>B74</t>
  </si>
  <si>
    <t>09741.</t>
  </si>
  <si>
    <t xml:space="preserve">Felh. c. visszatér. tám., kölcs. visszatér. áht-n kív. </t>
  </si>
  <si>
    <t>B75</t>
  </si>
  <si>
    <t>09751.</t>
  </si>
  <si>
    <t xml:space="preserve">Egyéb felhalmozási célú átvett pénzeszközök </t>
  </si>
  <si>
    <t>FELH. CÉLÚ ÁTVETT PÉNZESZK. ÖSSZESEN</t>
  </si>
  <si>
    <t>KÖLTSÉGVETÉSI BEVÉTELEK ÖSSZESEN</t>
  </si>
  <si>
    <t>Hitel-, kölcsönfelvétel államháztartáson kívülről</t>
  </si>
  <si>
    <t>B8111</t>
  </si>
  <si>
    <t>0981111.</t>
  </si>
  <si>
    <t>Hosszú lej. hitelek, kölcsönök felvétele pü. váll.-tól</t>
  </si>
  <si>
    <t>B8112</t>
  </si>
  <si>
    <t>0981121.</t>
  </si>
  <si>
    <t xml:space="preserve">Likvid. célú hitelek, kölcs. felvétele pénzügyi váll. </t>
  </si>
  <si>
    <t>B8113</t>
  </si>
  <si>
    <t>0981131.</t>
  </si>
  <si>
    <t>Rövid lej. hitelek, kölcsönök felvétele pü. váll.-tól</t>
  </si>
  <si>
    <t>Hitel-, kölcsönfelvétel áht-n kívülről összesen</t>
  </si>
  <si>
    <t>Belföldi értékpapírok bevételei</t>
  </si>
  <si>
    <t>B8121</t>
  </si>
  <si>
    <t>0981211.</t>
  </si>
  <si>
    <t xml:space="preserve">Forgatási célú belföldi értékpapírok beváltása, ért. </t>
  </si>
  <si>
    <t>B8122</t>
  </si>
  <si>
    <t>0981221.</t>
  </si>
  <si>
    <t>Éven belüli lej. belf. értékpapír kibocsátása</t>
  </si>
  <si>
    <t>B8123</t>
  </si>
  <si>
    <t>0981231.</t>
  </si>
  <si>
    <t xml:space="preserve">Befektetési célú belföldi értékpapírok bevált., ért. </t>
  </si>
  <si>
    <t>B8124</t>
  </si>
  <si>
    <t>0981241.</t>
  </si>
  <si>
    <t>Éven túli lej. belf. értékpapír kibocsátása</t>
  </si>
  <si>
    <t>B812</t>
  </si>
  <si>
    <t>Belföldi értékpapírok bevételei összesen</t>
  </si>
  <si>
    <t>Maradvány igénybevétele</t>
  </si>
  <si>
    <t>B8131</t>
  </si>
  <si>
    <t>0981311.</t>
  </si>
  <si>
    <t xml:space="preserve">Előző év költségvetési maradványának igénybev. </t>
  </si>
  <si>
    <t>B8132</t>
  </si>
  <si>
    <t>0981321.</t>
  </si>
  <si>
    <t>Előző év vállalkozási maradványának igénybev.</t>
  </si>
  <si>
    <t>Maradvány igénybevétele összesen</t>
  </si>
  <si>
    <t>B814</t>
  </si>
  <si>
    <t>098141.</t>
  </si>
  <si>
    <t xml:space="preserve">Áht-n belüli megelőlegezések </t>
  </si>
  <si>
    <t>B815</t>
  </si>
  <si>
    <t>098151.</t>
  </si>
  <si>
    <t xml:space="preserve">Áht-n belüli megelőlegezések törlesztése </t>
  </si>
  <si>
    <t>098161.</t>
  </si>
  <si>
    <t xml:space="preserve">Központi, irányító szervi támogatás </t>
  </si>
  <si>
    <t>B817</t>
  </si>
  <si>
    <t>098171.</t>
  </si>
  <si>
    <t xml:space="preserve">Lekötött bankbetét megszüntetése </t>
  </si>
  <si>
    <t>B818</t>
  </si>
  <si>
    <t>098181.</t>
  </si>
  <si>
    <t>Központi költségvetés sajátos finanszírozási bev.</t>
  </si>
  <si>
    <t>B819</t>
  </si>
  <si>
    <t>098191.</t>
  </si>
  <si>
    <t>Tulajdonosi kölcsönök bevételei</t>
  </si>
  <si>
    <t>B81</t>
  </si>
  <si>
    <t>Belföldi finanszírozás bevételei összesen</t>
  </si>
  <si>
    <t>B821</t>
  </si>
  <si>
    <t>098211.</t>
  </si>
  <si>
    <t xml:space="preserve">Forgatási célú külföldi értékpapírok beváltása, ért. </t>
  </si>
  <si>
    <t>B822</t>
  </si>
  <si>
    <t>098221.</t>
  </si>
  <si>
    <t>Befektetési célú külföldi értékpapírok bevált., ért.</t>
  </si>
  <si>
    <t>B823</t>
  </si>
  <si>
    <t>098231.</t>
  </si>
  <si>
    <t xml:space="preserve">Külföldi értékpapírok kibocsátása </t>
  </si>
  <si>
    <t>B824</t>
  </si>
  <si>
    <t>098241.</t>
  </si>
  <si>
    <t xml:space="preserve">Külföldi hitelek, kölcsönök felvétele </t>
  </si>
  <si>
    <t>B82</t>
  </si>
  <si>
    <t>Külföldi finanszírozás bevételei összesen</t>
  </si>
  <si>
    <t>B83</t>
  </si>
  <si>
    <t>09831.</t>
  </si>
  <si>
    <t xml:space="preserve">Adóssághoz nem kapcs. szárm. ügyletek bev. </t>
  </si>
  <si>
    <t>B8</t>
  </si>
  <si>
    <t>FINANSZÍROZÁSI BEVÉTELEK ÖSSZESEN</t>
  </si>
  <si>
    <t>Kormányzti funkciók - Bevételek - Önkormányzat</t>
  </si>
  <si>
    <t>e Ft-ban</t>
  </si>
  <si>
    <t>COFOG kód</t>
  </si>
  <si>
    <t xml:space="preserve">Megnevezés     </t>
  </si>
  <si>
    <t>Műk.c.támÁht-n bel.</t>
  </si>
  <si>
    <t>Felh.c.támÁht-n bel.</t>
  </si>
  <si>
    <t>Közhatal. bevételek</t>
  </si>
  <si>
    <t>Működési  bev.</t>
  </si>
  <si>
    <t>Felhalm. bev.</t>
  </si>
  <si>
    <t>Műk. célú. Átvett .pe.</t>
  </si>
  <si>
    <t>Felh. célú. Átvett .pe.</t>
  </si>
  <si>
    <t>Finansz. bev.</t>
  </si>
  <si>
    <t>Kötelező feladat összesen</t>
  </si>
  <si>
    <t>011130</t>
  </si>
  <si>
    <t>Önk. és önk. hiv. jogalk. és ált. ig. tev.</t>
  </si>
  <si>
    <t>011220</t>
  </si>
  <si>
    <t>Adó-, vám- és jövedéki igazgatás</t>
  </si>
  <si>
    <t>018010</t>
  </si>
  <si>
    <t>Önkorm. elszámolásai a közp. költségvetéssel</t>
  </si>
  <si>
    <t>018030</t>
  </si>
  <si>
    <t>Támogatási célú finanszírozási műveletek</t>
  </si>
  <si>
    <t>041231</t>
  </si>
  <si>
    <t>Rövid időtartamú közfoglalkoztatás</t>
  </si>
  <si>
    <t>041232</t>
  </si>
  <si>
    <t>Start-munka program - Téli közfoglalkoztatás</t>
  </si>
  <si>
    <t>041233</t>
  </si>
  <si>
    <t>Hosszabb időtartamú közfoglalkoztatás</t>
  </si>
  <si>
    <t>041237</t>
  </si>
  <si>
    <t>Közfoglalkoztatási mintaprogram</t>
  </si>
  <si>
    <t>045160</t>
  </si>
  <si>
    <t>Közutak, hidak, alagutak üzmelt., fenntart.</t>
  </si>
  <si>
    <t>064010</t>
  </si>
  <si>
    <t>Közvilágítás</t>
  </si>
  <si>
    <t>066020</t>
  </si>
  <si>
    <t>Város-, községgazdálkodási egyéb szolg.</t>
  </si>
  <si>
    <t>072112</t>
  </si>
  <si>
    <t>Háziorvosi ügyeleti ellátás</t>
  </si>
  <si>
    <t>081030</t>
  </si>
  <si>
    <t>Sportlétesítmények működtetése és fejleszt.</t>
  </si>
  <si>
    <t>091140</t>
  </si>
  <si>
    <t>Óvodai nevelés, ellátás működtetési feladatai</t>
  </si>
  <si>
    <t>106020</t>
  </si>
  <si>
    <t>Lakásfenntart., lakhatással összefüggő ell.</t>
  </si>
  <si>
    <t>107060</t>
  </si>
  <si>
    <t>Egyéb szociális pénzbeli és term. ellátás., tám.</t>
  </si>
  <si>
    <t>900060</t>
  </si>
  <si>
    <t>Forgatási és befektetési célú finansz. műv.</t>
  </si>
  <si>
    <t>900070</t>
  </si>
  <si>
    <t>Fejezeti és általános tartalék elszámolása</t>
  </si>
  <si>
    <t>KORMÁNYZTI FUNKCIÓK ÖSSZESEN</t>
  </si>
  <si>
    <t>VAJDÁCSKA KÖZSÉG ÖNKORMÁNYZATA 2015. ÉVI KÖLTSÉGVETÉSE</t>
  </si>
  <si>
    <t>e Ft</t>
  </si>
  <si>
    <t xml:space="preserve"> VAJDÁCSKA KÖZSÉG ÖNKORMÁNYZAT 2015. ÉVI KÖLTSÉGVETÉSE - BEVÉTELEK</t>
  </si>
  <si>
    <t>96010</t>
  </si>
  <si>
    <t>Óvodai itézményi étkeztetés</t>
  </si>
  <si>
    <t>96020</t>
  </si>
  <si>
    <t>Iskolai Intézményi étkeztetés</t>
  </si>
  <si>
    <t>107051</t>
  </si>
  <si>
    <t>Szociális étkeztetés</t>
  </si>
  <si>
    <t>Kormányzati funkciók - Kiadások - Önkormányzat</t>
  </si>
  <si>
    <t>Személyi juttatás</t>
  </si>
  <si>
    <t>M.ad. jár. szoc.hj.adó</t>
  </si>
  <si>
    <t>Ellátottak pénzb. jutt.</t>
  </si>
  <si>
    <t>Egyéb műk c. kiad.</t>
  </si>
  <si>
    <t>Beru-házások</t>
  </si>
  <si>
    <t>Egyéb felh. c. kiad.</t>
  </si>
  <si>
    <t>Finansz. kiad.</t>
  </si>
  <si>
    <t>KORMÁNYZATI FUNKCIÓK ÖSSZESEN</t>
  </si>
  <si>
    <t>82044</t>
  </si>
  <si>
    <t>82091</t>
  </si>
  <si>
    <t>Könyvtári szolgáltatások</t>
  </si>
  <si>
    <t>Közművelődés</t>
  </si>
  <si>
    <t>107052</t>
  </si>
  <si>
    <t>Házi segítségnyújtás</t>
  </si>
  <si>
    <t>Óvodai étkeztetés</t>
  </si>
  <si>
    <t>096020</t>
  </si>
  <si>
    <t>096010</t>
  </si>
  <si>
    <t>Iskolai étkeztetés</t>
  </si>
  <si>
    <t>107054</t>
  </si>
  <si>
    <t>Családsegítés</t>
  </si>
  <si>
    <t>084070</t>
  </si>
  <si>
    <t>Ifjúsági kezdeményezések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</si>
</sst>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34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0"/>
      <color indexed="62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b/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19" fillId="0" borderId="0"/>
  </cellStyleXfs>
  <cellXfs count="531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2" borderId="14" xfId="1" applyNumberFormat="1" applyFont="1" applyFill="1" applyBorder="1" applyAlignment="1">
      <alignment horizontal="center" vertical="center" wrapText="1"/>
    </xf>
    <xf numFmtId="3" fontId="1" fillId="2" borderId="15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vertical="center" wrapText="1"/>
    </xf>
    <xf numFmtId="3" fontId="1" fillId="0" borderId="18" xfId="0" applyNumberFormat="1" applyFont="1" applyFill="1" applyBorder="1" applyAlignment="1">
      <alignment vertical="center" wrapText="1"/>
    </xf>
    <xf numFmtId="3" fontId="1" fillId="0" borderId="4" xfId="0" applyNumberFormat="1" applyFont="1" applyFill="1" applyBorder="1" applyAlignment="1">
      <alignment vertical="center" wrapText="1"/>
    </xf>
    <xf numFmtId="3" fontId="1" fillId="0" borderId="4" xfId="0" applyNumberFormat="1" applyFont="1" applyFill="1" applyBorder="1" applyAlignment="1">
      <alignment vertical="center"/>
    </xf>
    <xf numFmtId="3" fontId="1" fillId="0" borderId="20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vertical="center" wrapText="1"/>
    </xf>
    <xf numFmtId="3" fontId="2" fillId="0" borderId="7" xfId="0" applyNumberFormat="1" applyFont="1" applyFill="1" applyBorder="1" applyAlignment="1">
      <alignment vertical="center" wrapText="1"/>
    </xf>
    <xf numFmtId="3" fontId="1" fillId="0" borderId="8" xfId="0" applyNumberFormat="1" applyFont="1" applyFill="1" applyBorder="1" applyAlignment="1">
      <alignment vertical="center" wrapText="1"/>
    </xf>
    <xf numFmtId="3" fontId="1" fillId="0" borderId="9" xfId="0" applyNumberFormat="1" applyFont="1" applyFill="1" applyBorder="1" applyAlignment="1">
      <alignment vertical="center" wrapText="1"/>
    </xf>
    <xf numFmtId="3" fontId="2" fillId="0" borderId="10" xfId="0" applyNumberFormat="1" applyFont="1" applyFill="1" applyBorder="1" applyAlignment="1">
      <alignment vertical="center" wrapText="1"/>
    </xf>
    <xf numFmtId="3" fontId="2" fillId="0" borderId="7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1" fillId="0" borderId="21" xfId="0" applyNumberFormat="1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3" fontId="2" fillId="0" borderId="22" xfId="0" applyNumberFormat="1" applyFont="1" applyFill="1" applyBorder="1" applyAlignment="1">
      <alignment vertical="center" wrapText="1"/>
    </xf>
    <xf numFmtId="3" fontId="2" fillId="0" borderId="23" xfId="0" applyNumberFormat="1" applyFont="1" applyFill="1" applyBorder="1" applyAlignment="1">
      <alignment vertical="center" wrapText="1"/>
    </xf>
    <xf numFmtId="3" fontId="1" fillId="0" borderId="25" xfId="0" applyNumberFormat="1" applyFont="1" applyFill="1" applyBorder="1" applyAlignment="1">
      <alignment vertical="center" wrapText="1"/>
    </xf>
    <xf numFmtId="3" fontId="1" fillId="0" borderId="24" xfId="0" applyNumberFormat="1" applyFont="1" applyFill="1" applyBorder="1" applyAlignment="1">
      <alignment vertical="center" wrapText="1"/>
    </xf>
    <xf numFmtId="3" fontId="2" fillId="0" borderId="26" xfId="0" applyNumberFormat="1" applyFont="1" applyFill="1" applyBorder="1" applyAlignment="1">
      <alignment vertical="center" wrapText="1"/>
    </xf>
    <xf numFmtId="3" fontId="2" fillId="0" borderId="23" xfId="0" applyNumberFormat="1" applyFont="1" applyFill="1" applyBorder="1" applyAlignment="1">
      <alignment vertical="center"/>
    </xf>
    <xf numFmtId="0" fontId="2" fillId="1" borderId="27" xfId="0" applyFont="1" applyFill="1" applyBorder="1" applyAlignment="1">
      <alignment horizontal="center" vertical="center"/>
    </xf>
    <xf numFmtId="0" fontId="1" fillId="1" borderId="28" xfId="0" applyFont="1" applyFill="1" applyBorder="1" applyAlignment="1">
      <alignment horizontal="left" vertical="center"/>
    </xf>
    <xf numFmtId="0" fontId="1" fillId="1" borderId="29" xfId="0" applyFont="1" applyFill="1" applyBorder="1" applyAlignment="1">
      <alignment horizontal="left" vertical="center"/>
    </xf>
    <xf numFmtId="3" fontId="1" fillId="1" borderId="27" xfId="0" applyNumberFormat="1" applyFont="1" applyFill="1" applyBorder="1" applyAlignment="1">
      <alignment horizontal="right" vertical="center"/>
    </xf>
    <xf numFmtId="3" fontId="1" fillId="1" borderId="30" xfId="0" applyNumberFormat="1" applyFont="1" applyFill="1" applyBorder="1" applyAlignment="1">
      <alignment horizontal="right" vertical="center"/>
    </xf>
    <xf numFmtId="3" fontId="1" fillId="1" borderId="31" xfId="0" applyNumberFormat="1" applyFont="1" applyFill="1" applyBorder="1" applyAlignment="1">
      <alignment horizontal="right" vertical="center"/>
    </xf>
    <xf numFmtId="3" fontId="1" fillId="1" borderId="32" xfId="0" applyNumberFormat="1" applyFont="1" applyFill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vertical="center"/>
    </xf>
    <xf numFmtId="0" fontId="2" fillId="0" borderId="34" xfId="0" applyFont="1" applyFill="1" applyBorder="1" applyAlignment="1">
      <alignment horizontal="center" vertical="center"/>
    </xf>
    <xf numFmtId="3" fontId="2" fillId="0" borderId="35" xfId="0" applyNumberFormat="1" applyFont="1" applyBorder="1" applyAlignment="1">
      <alignment vertical="center"/>
    </xf>
    <xf numFmtId="3" fontId="1" fillId="0" borderId="8" xfId="0" applyNumberFormat="1" applyFont="1" applyFill="1" applyBorder="1" applyAlignment="1">
      <alignment vertical="center"/>
    </xf>
    <xf numFmtId="3" fontId="2" fillId="0" borderId="33" xfId="0" applyNumberFormat="1" applyFont="1" applyFill="1" applyBorder="1" applyAlignment="1">
      <alignment vertical="center"/>
    </xf>
    <xf numFmtId="3" fontId="2" fillId="0" borderId="34" xfId="0" applyNumberFormat="1" applyFont="1" applyFill="1" applyBorder="1" applyAlignment="1">
      <alignment vertical="center"/>
    </xf>
    <xf numFmtId="3" fontId="2" fillId="0" borderId="9" xfId="0" applyNumberFormat="1" applyFont="1" applyFill="1" applyBorder="1" applyAlignment="1">
      <alignment vertical="center"/>
    </xf>
    <xf numFmtId="3" fontId="2" fillId="0" borderId="36" xfId="0" applyNumberFormat="1" applyFont="1" applyFill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3" fontId="2" fillId="0" borderId="10" xfId="0" applyNumberFormat="1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3" fontId="2" fillId="0" borderId="22" xfId="0" applyNumberFormat="1" applyFont="1" applyFill="1" applyBorder="1" applyAlignment="1">
      <alignment vertical="center"/>
    </xf>
    <xf numFmtId="3" fontId="2" fillId="0" borderId="26" xfId="0" applyNumberFormat="1" applyFont="1" applyFill="1" applyBorder="1" applyAlignment="1">
      <alignment vertical="center"/>
    </xf>
    <xf numFmtId="3" fontId="1" fillId="0" borderId="37" xfId="0" applyNumberFormat="1" applyFont="1" applyFill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3" fontId="2" fillId="0" borderId="24" xfId="0" applyNumberFormat="1" applyFont="1" applyFill="1" applyBorder="1" applyAlignment="1">
      <alignment vertical="center"/>
    </xf>
    <xf numFmtId="3" fontId="1" fillId="0" borderId="39" xfId="0" applyNumberFormat="1" applyFont="1" applyBorder="1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3" fontId="1" fillId="2" borderId="27" xfId="0" applyNumberFormat="1" applyFont="1" applyFill="1" applyBorder="1" applyAlignment="1">
      <alignment vertical="center"/>
    </xf>
    <xf numFmtId="3" fontId="1" fillId="2" borderId="30" xfId="0" applyNumberFormat="1" applyFont="1" applyFill="1" applyBorder="1" applyAlignment="1">
      <alignment vertical="center"/>
    </xf>
    <xf numFmtId="3" fontId="1" fillId="2" borderId="29" xfId="0" applyNumberFormat="1" applyFont="1" applyFill="1" applyBorder="1" applyAlignment="1">
      <alignment vertical="center"/>
    </xf>
    <xf numFmtId="3" fontId="1" fillId="2" borderId="28" xfId="0" applyNumberFormat="1" applyFont="1" applyFill="1" applyBorder="1" applyAlignment="1">
      <alignment vertical="center"/>
    </xf>
    <xf numFmtId="3" fontId="1" fillId="2" borderId="32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3" fontId="2" fillId="0" borderId="13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 wrapText="1"/>
    </xf>
    <xf numFmtId="3" fontId="1" fillId="0" borderId="5" xfId="0" applyNumberFormat="1" applyFont="1" applyFill="1" applyBorder="1" applyAlignment="1">
      <alignment vertical="center"/>
    </xf>
    <xf numFmtId="3" fontId="1" fillId="0" borderId="11" xfId="0" applyNumberFormat="1" applyFont="1" applyFill="1" applyBorder="1" applyAlignment="1">
      <alignment vertical="center"/>
    </xf>
    <xf numFmtId="3" fontId="1" fillId="0" borderId="37" xfId="0" applyNumberFormat="1" applyFont="1" applyFill="1" applyBorder="1" applyAlignment="1">
      <alignment vertical="center" wrapText="1"/>
    </xf>
    <xf numFmtId="3" fontId="1" fillId="0" borderId="24" xfId="0" applyNumberFormat="1" applyFont="1" applyFill="1" applyBorder="1" applyAlignment="1">
      <alignment vertical="center"/>
    </xf>
    <xf numFmtId="3" fontId="1" fillId="0" borderId="39" xfId="0" applyNumberFormat="1" applyFont="1" applyFill="1" applyBorder="1" applyAlignment="1">
      <alignment vertical="center"/>
    </xf>
    <xf numFmtId="0" fontId="2" fillId="1" borderId="44" xfId="0" applyFont="1" applyFill="1" applyBorder="1" applyAlignment="1">
      <alignment horizontal="center" vertical="center"/>
    </xf>
    <xf numFmtId="0" fontId="1" fillId="1" borderId="45" xfId="0" applyFont="1" applyFill="1" applyBorder="1" applyAlignment="1">
      <alignment horizontal="left" vertical="center"/>
    </xf>
    <xf numFmtId="0" fontId="1" fillId="1" borderId="46" xfId="0" applyFont="1" applyFill="1" applyBorder="1" applyAlignment="1">
      <alignment horizontal="left" vertical="center"/>
    </xf>
    <xf numFmtId="3" fontId="1" fillId="1" borderId="47" xfId="0" applyNumberFormat="1" applyFont="1" applyFill="1" applyBorder="1" applyAlignment="1">
      <alignment horizontal="right" vertical="center"/>
    </xf>
    <xf numFmtId="3" fontId="1" fillId="1" borderId="48" xfId="0" applyNumberFormat="1" applyFont="1" applyFill="1" applyBorder="1" applyAlignment="1">
      <alignment horizontal="right" vertical="center"/>
    </xf>
    <xf numFmtId="3" fontId="1" fillId="1" borderId="20" xfId="0" applyNumberFormat="1" applyFont="1" applyFill="1" applyBorder="1" applyAlignment="1">
      <alignment horizontal="right" vertical="center"/>
    </xf>
    <xf numFmtId="0" fontId="2" fillId="0" borderId="4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1" fillId="0" borderId="42" xfId="0" applyNumberFormat="1" applyFont="1" applyBorder="1" applyAlignment="1">
      <alignment vertical="center"/>
    </xf>
    <xf numFmtId="0" fontId="4" fillId="0" borderId="35" xfId="0" applyFont="1" applyFill="1" applyBorder="1" applyAlignment="1">
      <alignment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3" fontId="2" fillId="0" borderId="49" xfId="0" applyNumberFormat="1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vertical="center"/>
    </xf>
    <xf numFmtId="3" fontId="1" fillId="0" borderId="50" xfId="0" applyNumberFormat="1" applyFont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3" fontId="1" fillId="2" borderId="51" xfId="0" applyNumberFormat="1" applyFont="1" applyFill="1" applyBorder="1" applyAlignment="1">
      <alignment vertical="center"/>
    </xf>
    <xf numFmtId="3" fontId="1" fillId="2" borderId="52" xfId="0" applyNumberFormat="1" applyFont="1" applyFill="1" applyBorder="1" applyAlignment="1">
      <alignment vertical="center"/>
    </xf>
    <xf numFmtId="3" fontId="1" fillId="2" borderId="53" xfId="0" applyNumberFormat="1" applyFont="1" applyFill="1" applyBorder="1" applyAlignment="1">
      <alignment vertical="center"/>
    </xf>
    <xf numFmtId="3" fontId="1" fillId="2" borderId="7" xfId="1" applyNumberFormat="1" applyFont="1" applyFill="1" applyBorder="1" applyAlignment="1">
      <alignment horizontal="center" vertical="center" wrapText="1"/>
    </xf>
    <xf numFmtId="3" fontId="1" fillId="2" borderId="8" xfId="1" applyNumberFormat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1" fillId="0" borderId="0" xfId="1" applyFont="1" applyAlignment="1">
      <alignment horizontal="right" vertical="center"/>
    </xf>
    <xf numFmtId="43" fontId="1" fillId="2" borderId="66" xfId="1" applyNumberFormat="1" applyFont="1" applyFill="1" applyBorder="1" applyAlignment="1">
      <alignment horizontal="center" vertical="center" wrapText="1"/>
    </xf>
    <xf numFmtId="49" fontId="1" fillId="0" borderId="71" xfId="1" applyNumberFormat="1" applyFont="1" applyBorder="1" applyAlignment="1">
      <alignment horizontal="left" vertical="center" indent="1"/>
    </xf>
    <xf numFmtId="0" fontId="1" fillId="0" borderId="72" xfId="1" applyFont="1" applyBorder="1" applyAlignment="1">
      <alignment horizontal="left" vertical="center" wrapText="1"/>
    </xf>
    <xf numFmtId="4" fontId="1" fillId="0" borderId="73" xfId="1" applyNumberFormat="1" applyFont="1" applyFill="1" applyBorder="1" applyAlignment="1">
      <alignment vertical="center" wrapText="1"/>
    </xf>
    <xf numFmtId="4" fontId="1" fillId="0" borderId="10" xfId="1" applyNumberFormat="1" applyFont="1" applyFill="1" applyBorder="1" applyAlignment="1">
      <alignment vertical="center" wrapText="1"/>
    </xf>
    <xf numFmtId="4" fontId="1" fillId="0" borderId="11" xfId="1" applyNumberFormat="1" applyFont="1" applyFill="1" applyBorder="1" applyAlignment="1">
      <alignment vertical="center" wrapText="1"/>
    </xf>
    <xf numFmtId="4" fontId="1" fillId="0" borderId="6" xfId="1" applyNumberFormat="1" applyFont="1" applyFill="1" applyBorder="1" applyAlignment="1">
      <alignment vertical="center" wrapText="1"/>
    </xf>
    <xf numFmtId="4" fontId="1" fillId="0" borderId="9" xfId="1" applyNumberFormat="1" applyFont="1" applyFill="1" applyBorder="1" applyAlignment="1">
      <alignment vertical="center" wrapText="1"/>
    </xf>
    <xf numFmtId="4" fontId="1" fillId="0" borderId="21" xfId="1" applyNumberFormat="1" applyFont="1" applyFill="1" applyBorder="1" applyAlignment="1">
      <alignment vertical="center" wrapText="1"/>
    </xf>
    <xf numFmtId="4" fontId="1" fillId="0" borderId="74" xfId="1" applyNumberFormat="1" applyFont="1" applyFill="1" applyBorder="1" applyAlignment="1">
      <alignment vertical="center" wrapText="1"/>
    </xf>
    <xf numFmtId="0" fontId="1" fillId="0" borderId="75" xfId="1" applyFont="1" applyFill="1" applyBorder="1" applyAlignment="1">
      <alignment horizontal="left" vertical="center" wrapText="1"/>
    </xf>
    <xf numFmtId="4" fontId="6" fillId="0" borderId="76" xfId="1" applyNumberFormat="1" applyFont="1" applyFill="1" applyBorder="1" applyAlignment="1">
      <alignment vertical="center" wrapText="1"/>
    </xf>
    <xf numFmtId="4" fontId="6" fillId="0" borderId="7" xfId="1" applyNumberFormat="1" applyFont="1" applyFill="1" applyBorder="1" applyAlignment="1">
      <alignment vertical="center" wrapText="1"/>
    </xf>
    <xf numFmtId="4" fontId="6" fillId="0" borderId="38" xfId="1" applyNumberFormat="1" applyFont="1" applyFill="1" applyBorder="1" applyAlignment="1">
      <alignment vertical="center" wrapText="1"/>
    </xf>
    <xf numFmtId="4" fontId="6" fillId="0" borderId="9" xfId="1" applyNumberFormat="1" applyFont="1" applyFill="1" applyBorder="1" applyAlignment="1">
      <alignment vertical="center" wrapText="1"/>
    </xf>
    <xf numFmtId="3" fontId="1" fillId="0" borderId="75" xfId="1" applyNumberFormat="1" applyFont="1" applyBorder="1" applyAlignment="1">
      <alignment horizontal="left" vertical="center"/>
    </xf>
    <xf numFmtId="4" fontId="6" fillId="0" borderId="73" xfId="1" applyNumberFormat="1" applyFont="1" applyBorder="1" applyAlignment="1">
      <alignment vertical="center" wrapText="1"/>
    </xf>
    <xf numFmtId="4" fontId="6" fillId="0" borderId="10" xfId="1" applyNumberFormat="1" applyFont="1" applyBorder="1" applyAlignment="1">
      <alignment vertical="center" wrapText="1"/>
    </xf>
    <xf numFmtId="4" fontId="6" fillId="0" borderId="11" xfId="1" applyNumberFormat="1" applyFont="1" applyBorder="1" applyAlignment="1">
      <alignment vertical="center" wrapText="1"/>
    </xf>
    <xf numFmtId="4" fontId="6" fillId="0" borderId="6" xfId="1" applyNumberFormat="1" applyFont="1" applyBorder="1" applyAlignment="1">
      <alignment vertical="center" wrapText="1"/>
    </xf>
    <xf numFmtId="0" fontId="1" fillId="0" borderId="0" xfId="1" applyFont="1" applyAlignment="1">
      <alignment vertical="center"/>
    </xf>
    <xf numFmtId="4" fontId="1" fillId="2" borderId="80" xfId="1" applyNumberFormat="1" applyFont="1" applyFill="1" applyBorder="1" applyAlignment="1">
      <alignment vertical="center" wrapText="1"/>
    </xf>
    <xf numFmtId="4" fontId="1" fillId="2" borderId="81" xfId="1" applyNumberFormat="1" applyFont="1" applyFill="1" applyBorder="1" applyAlignment="1">
      <alignment vertical="center" wrapText="1"/>
    </xf>
    <xf numFmtId="4" fontId="1" fillId="2" borderId="82" xfId="1" applyNumberFormat="1" applyFont="1" applyFill="1" applyBorder="1" applyAlignment="1">
      <alignment vertical="center" wrapText="1"/>
    </xf>
    <xf numFmtId="4" fontId="1" fillId="2" borderId="84" xfId="1" applyNumberFormat="1" applyFont="1" applyFill="1" applyBorder="1" applyAlignment="1">
      <alignment vertical="center" wrapText="1"/>
    </xf>
    <xf numFmtId="0" fontId="2" fillId="0" borderId="0" xfId="1" applyFont="1" applyBorder="1" applyAlignment="1">
      <alignment vertical="center"/>
    </xf>
    <xf numFmtId="49" fontId="2" fillId="0" borderId="0" xfId="1" applyNumberFormat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1" fillId="0" borderId="0" xfId="1" applyFont="1" applyBorder="1" applyAlignment="1">
      <alignment vertical="center"/>
    </xf>
    <xf numFmtId="0" fontId="0" fillId="0" borderId="0" xfId="0" applyFill="1"/>
    <xf numFmtId="0" fontId="9" fillId="0" borderId="0" xfId="0" applyFont="1" applyFill="1" applyProtection="1"/>
    <xf numFmtId="0" fontId="10" fillId="0" borderId="0" xfId="0" applyFont="1" applyFill="1" applyProtection="1"/>
    <xf numFmtId="0" fontId="10" fillId="0" borderId="0" xfId="0" applyFont="1" applyFill="1" applyProtection="1">
      <protection locked="0"/>
    </xf>
    <xf numFmtId="0" fontId="0" fillId="0" borderId="0" xfId="0" applyFill="1" applyProtection="1"/>
    <xf numFmtId="0" fontId="0" fillId="0" borderId="0" xfId="0" applyFill="1" applyProtection="1">
      <protection locked="0"/>
    </xf>
    <xf numFmtId="0" fontId="11" fillId="0" borderId="0" xfId="0" applyFont="1" applyFill="1" applyProtection="1">
      <protection locked="0"/>
    </xf>
    <xf numFmtId="0" fontId="12" fillId="0" borderId="0" xfId="0" applyFont="1" applyFill="1" applyProtection="1">
      <protection locked="0"/>
    </xf>
    <xf numFmtId="0" fontId="12" fillId="0" borderId="0" xfId="0" applyFont="1" applyFill="1" applyProtection="1"/>
    <xf numFmtId="0" fontId="12" fillId="0" borderId="0" xfId="0" applyFont="1" applyFill="1"/>
    <xf numFmtId="0" fontId="13" fillId="0" borderId="27" xfId="0" applyFont="1" applyFill="1" applyBorder="1" applyAlignment="1" applyProtection="1">
      <alignment horizontal="center" vertical="center" wrapText="1"/>
    </xf>
    <xf numFmtId="0" fontId="13" fillId="0" borderId="28" xfId="0" applyFont="1" applyFill="1" applyBorder="1" applyAlignment="1" applyProtection="1">
      <alignment horizontal="center" vertical="center" wrapText="1"/>
    </xf>
    <xf numFmtId="0" fontId="13" fillId="0" borderId="29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49" xfId="0" applyFont="1" applyFill="1" applyBorder="1" applyAlignment="1" applyProtection="1">
      <alignment horizontal="center" vertical="center"/>
    </xf>
    <xf numFmtId="0" fontId="15" fillId="0" borderId="35" xfId="0" applyFont="1" applyFill="1" applyBorder="1" applyAlignment="1" applyProtection="1">
      <alignment vertical="center" wrapText="1"/>
    </xf>
    <xf numFmtId="164" fontId="15" fillId="0" borderId="35" xfId="0" applyNumberFormat="1" applyFont="1" applyFill="1" applyBorder="1" applyAlignment="1" applyProtection="1">
      <alignment vertical="center"/>
      <protection locked="0"/>
    </xf>
    <xf numFmtId="164" fontId="16" fillId="0" borderId="85" xfId="0" applyNumberFormat="1" applyFont="1" applyFill="1" applyBorder="1" applyAlignment="1" applyProtection="1">
      <alignment vertical="center"/>
    </xf>
    <xf numFmtId="0" fontId="15" fillId="0" borderId="6" xfId="0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vertical="center" wrapText="1"/>
    </xf>
    <xf numFmtId="164" fontId="15" fillId="0" borderId="7" xfId="0" applyNumberFormat="1" applyFont="1" applyFill="1" applyBorder="1" applyAlignment="1" applyProtection="1">
      <alignment vertical="center"/>
      <protection locked="0"/>
    </xf>
    <xf numFmtId="164" fontId="16" fillId="0" borderId="9" xfId="0" applyNumberFormat="1" applyFont="1" applyFill="1" applyBorder="1" applyAlignment="1" applyProtection="1">
      <alignment vertical="center"/>
    </xf>
    <xf numFmtId="0" fontId="15" fillId="0" borderId="22" xfId="0" applyFont="1" applyFill="1" applyBorder="1" applyAlignment="1" applyProtection="1">
      <alignment horizontal="center" vertical="center"/>
    </xf>
    <xf numFmtId="0" fontId="15" fillId="0" borderId="23" xfId="0" applyFont="1" applyFill="1" applyBorder="1" applyAlignment="1" applyProtection="1">
      <alignment vertical="center" wrapText="1"/>
    </xf>
    <xf numFmtId="164" fontId="15" fillId="0" borderId="23" xfId="0" applyNumberFormat="1" applyFont="1" applyFill="1" applyBorder="1" applyAlignment="1" applyProtection="1">
      <alignment vertical="center"/>
      <protection locked="0"/>
    </xf>
    <xf numFmtId="164" fontId="16" fillId="0" borderId="24" xfId="0" applyNumberFormat="1" applyFont="1" applyFill="1" applyBorder="1" applyAlignment="1" applyProtection="1">
      <alignment vertical="center"/>
    </xf>
    <xf numFmtId="0" fontId="16" fillId="0" borderId="27" xfId="0" applyFont="1" applyFill="1" applyBorder="1" applyAlignment="1" applyProtection="1">
      <alignment horizontal="center" vertical="center"/>
    </xf>
    <xf numFmtId="0" fontId="17" fillId="0" borderId="28" xfId="0" applyFont="1" applyFill="1" applyBorder="1" applyAlignment="1" applyProtection="1">
      <alignment vertical="center" wrapText="1"/>
    </xf>
    <xf numFmtId="164" fontId="16" fillId="0" borderId="28" xfId="0" applyNumberFormat="1" applyFont="1" applyFill="1" applyBorder="1" applyAlignment="1" applyProtection="1">
      <alignment vertical="center"/>
    </xf>
    <xf numFmtId="164" fontId="16" fillId="0" borderId="29" xfId="0" applyNumberFormat="1" applyFont="1" applyFill="1" applyBorder="1" applyAlignment="1" applyProtection="1">
      <alignment vertical="center"/>
    </xf>
    <xf numFmtId="0" fontId="14" fillId="0" borderId="0" xfId="0" applyFont="1" applyFill="1"/>
    <xf numFmtId="0" fontId="0" fillId="0" borderId="86" xfId="0" applyFill="1" applyBorder="1" applyProtection="1"/>
    <xf numFmtId="0" fontId="18" fillId="0" borderId="86" xfId="0" applyFont="1" applyFill="1" applyBorder="1" applyAlignment="1" applyProtection="1">
      <alignment horizontal="center"/>
    </xf>
    <xf numFmtId="0" fontId="0" fillId="0" borderId="0" xfId="0" applyFill="1" applyBorder="1"/>
    <xf numFmtId="0" fontId="18" fillId="0" borderId="0" xfId="0" applyFont="1" applyFill="1" applyBorder="1" applyAlignment="1">
      <alignment horizontal="center"/>
    </xf>
    <xf numFmtId="43" fontId="1" fillId="2" borderId="88" xfId="1" applyNumberFormat="1" applyFont="1" applyFill="1" applyBorder="1" applyAlignment="1">
      <alignment vertical="center" wrapText="1"/>
    </xf>
    <xf numFmtId="43" fontId="1" fillId="2" borderId="89" xfId="1" applyNumberFormat="1" applyFont="1" applyFill="1" applyBorder="1" applyAlignment="1">
      <alignment vertical="center" wrapText="1"/>
    </xf>
    <xf numFmtId="43" fontId="1" fillId="2" borderId="90" xfId="1" applyNumberFormat="1" applyFont="1" applyFill="1" applyBorder="1" applyAlignment="1">
      <alignment horizontal="center" vertical="center" wrapText="1"/>
    </xf>
    <xf numFmtId="0" fontId="21" fillId="0" borderId="0" xfId="3" applyFont="1" applyFill="1"/>
    <xf numFmtId="164" fontId="20" fillId="0" borderId="0" xfId="3" applyNumberFormat="1" applyFont="1" applyFill="1" applyBorder="1" applyAlignment="1" applyProtection="1">
      <alignment horizontal="centerContinuous" vertical="center"/>
    </xf>
    <xf numFmtId="0" fontId="22" fillId="0" borderId="0" xfId="0" applyFont="1" applyFill="1" applyBorder="1" applyAlignment="1" applyProtection="1">
      <alignment horizontal="right"/>
    </xf>
    <xf numFmtId="0" fontId="23" fillId="0" borderId="0" xfId="0" applyFont="1" applyFill="1" applyBorder="1" applyAlignment="1" applyProtection="1"/>
    <xf numFmtId="0" fontId="16" fillId="0" borderId="1" xfId="3" applyFont="1" applyFill="1" applyBorder="1" applyAlignment="1" applyProtection="1">
      <alignment horizontal="center" vertical="center" wrapText="1"/>
    </xf>
    <xf numFmtId="0" fontId="16" fillId="0" borderId="2" xfId="3" applyFont="1" applyFill="1" applyBorder="1" applyAlignment="1" applyProtection="1">
      <alignment horizontal="center" vertical="center" wrapText="1"/>
    </xf>
    <xf numFmtId="0" fontId="16" fillId="0" borderId="4" xfId="3" applyFont="1" applyFill="1" applyBorder="1" applyAlignment="1" applyProtection="1">
      <alignment horizontal="center" vertical="center" wrapText="1"/>
    </xf>
    <xf numFmtId="0" fontId="15" fillId="0" borderId="27" xfId="3" applyFont="1" applyFill="1" applyBorder="1" applyAlignment="1" applyProtection="1">
      <alignment horizontal="center" vertical="center"/>
    </xf>
    <xf numFmtId="0" fontId="15" fillId="0" borderId="28" xfId="3" applyFont="1" applyFill="1" applyBorder="1" applyAlignment="1" applyProtection="1">
      <alignment horizontal="center" vertical="center"/>
    </xf>
    <xf numFmtId="0" fontId="15" fillId="0" borderId="29" xfId="3" applyFont="1" applyFill="1" applyBorder="1" applyAlignment="1" applyProtection="1">
      <alignment horizontal="center" vertical="center"/>
    </xf>
    <xf numFmtId="0" fontId="15" fillId="0" borderId="1" xfId="3" applyFont="1" applyFill="1" applyBorder="1" applyAlignment="1" applyProtection="1">
      <alignment horizontal="center" vertical="center"/>
    </xf>
    <xf numFmtId="0" fontId="15" fillId="0" borderId="35" xfId="3" applyFont="1" applyFill="1" applyBorder="1" applyProtection="1"/>
    <xf numFmtId="165" fontId="15" fillId="0" borderId="5" xfId="2" applyNumberFormat="1" applyFont="1" applyFill="1" applyBorder="1" applyProtection="1">
      <protection locked="0"/>
    </xf>
    <xf numFmtId="0" fontId="15" fillId="0" borderId="6" xfId="3" applyFont="1" applyFill="1" applyBorder="1" applyAlignment="1" applyProtection="1">
      <alignment horizontal="center" vertical="center"/>
    </xf>
    <xf numFmtId="0" fontId="24" fillId="0" borderId="7" xfId="0" applyFont="1" applyBorder="1" applyAlignment="1">
      <alignment horizontal="justify" wrapText="1"/>
    </xf>
    <xf numFmtId="165" fontId="15" fillId="0" borderId="11" xfId="2" applyNumberFormat="1" applyFont="1" applyFill="1" applyBorder="1" applyProtection="1">
      <protection locked="0"/>
    </xf>
    <xf numFmtId="0" fontId="24" fillId="0" borderId="7" xfId="0" applyFont="1" applyBorder="1" applyAlignment="1">
      <alignment wrapText="1"/>
    </xf>
    <xf numFmtId="0" fontId="15" fillId="0" borderId="22" xfId="3" applyFont="1" applyFill="1" applyBorder="1" applyAlignment="1" applyProtection="1">
      <alignment horizontal="center" vertical="center"/>
    </xf>
    <xf numFmtId="165" fontId="15" fillId="0" borderId="39" xfId="2" applyNumberFormat="1" applyFont="1" applyFill="1" applyBorder="1" applyProtection="1">
      <protection locked="0"/>
    </xf>
    <xf numFmtId="0" fontId="24" fillId="0" borderId="13" xfId="0" applyFont="1" applyBorder="1" applyAlignment="1">
      <alignment wrapText="1"/>
    </xf>
    <xf numFmtId="165" fontId="16" fillId="0" borderId="29" xfId="2" applyNumberFormat="1" applyFont="1" applyFill="1" applyBorder="1" applyProtection="1"/>
    <xf numFmtId="166" fontId="27" fillId="0" borderId="23" xfId="3" applyNumberFormat="1" applyFont="1" applyFill="1" applyBorder="1" applyAlignment="1">
      <alignment horizontal="center" vertical="center" wrapText="1"/>
    </xf>
    <xf numFmtId="0" fontId="28" fillId="0" borderId="27" xfId="3" applyFont="1" applyFill="1" applyBorder="1" applyAlignment="1">
      <alignment horizontal="center" vertical="center"/>
    </xf>
    <xf numFmtId="0" fontId="28" fillId="0" borderId="28" xfId="3" applyFont="1" applyFill="1" applyBorder="1" applyAlignment="1">
      <alignment horizontal="center" vertical="center"/>
    </xf>
    <xf numFmtId="0" fontId="28" fillId="0" borderId="29" xfId="3" applyFont="1" applyFill="1" applyBorder="1" applyAlignment="1">
      <alignment horizontal="center" vertical="center"/>
    </xf>
    <xf numFmtId="0" fontId="28" fillId="0" borderId="49" xfId="3" applyFont="1" applyFill="1" applyBorder="1" applyAlignment="1">
      <alignment horizontal="center" vertical="center"/>
    </xf>
    <xf numFmtId="0" fontId="28" fillId="0" borderId="35" xfId="3" applyFont="1" applyFill="1" applyBorder="1" applyProtection="1">
      <protection locked="0"/>
    </xf>
    <xf numFmtId="165" fontId="28" fillId="0" borderId="35" xfId="2" applyNumberFormat="1" applyFont="1" applyFill="1" applyBorder="1" applyProtection="1">
      <protection locked="0"/>
    </xf>
    <xf numFmtId="165" fontId="28" fillId="0" borderId="85" xfId="2" applyNumberFormat="1" applyFont="1" applyFill="1" applyBorder="1"/>
    <xf numFmtId="0" fontId="28" fillId="0" borderId="6" xfId="3" applyFont="1" applyFill="1" applyBorder="1" applyAlignment="1">
      <alignment horizontal="center" vertical="center"/>
    </xf>
    <xf numFmtId="0" fontId="28" fillId="0" borderId="7" xfId="3" applyFont="1" applyFill="1" applyBorder="1" applyProtection="1">
      <protection locked="0"/>
    </xf>
    <xf numFmtId="165" fontId="28" fillId="0" borderId="7" xfId="2" applyNumberFormat="1" applyFont="1" applyFill="1" applyBorder="1" applyProtection="1">
      <protection locked="0"/>
    </xf>
    <xf numFmtId="165" fontId="28" fillId="0" borderId="9" xfId="2" applyNumberFormat="1" applyFont="1" applyFill="1" applyBorder="1"/>
    <xf numFmtId="0" fontId="28" fillId="0" borderId="22" xfId="3" applyFont="1" applyFill="1" applyBorder="1" applyAlignment="1">
      <alignment horizontal="center" vertical="center"/>
    </xf>
    <xf numFmtId="0" fontId="28" fillId="0" borderId="23" xfId="3" applyFont="1" applyFill="1" applyBorder="1" applyProtection="1">
      <protection locked="0"/>
    </xf>
    <xf numFmtId="165" fontId="28" fillId="0" borderId="23" xfId="2" applyNumberFormat="1" applyFont="1" applyFill="1" applyBorder="1" applyProtection="1">
      <protection locked="0"/>
    </xf>
    <xf numFmtId="0" fontId="27" fillId="0" borderId="27" xfId="3" applyFont="1" applyFill="1" applyBorder="1" applyAlignment="1">
      <alignment horizontal="center" vertical="center"/>
    </xf>
    <xf numFmtId="0" fontId="27" fillId="0" borderId="28" xfId="3" applyFont="1" applyFill="1" applyBorder="1"/>
    <xf numFmtId="165" fontId="27" fillId="0" borderId="28" xfId="3" applyNumberFormat="1" applyFont="1" applyFill="1" applyBorder="1"/>
    <xf numFmtId="165" fontId="27" fillId="0" borderId="29" xfId="3" applyNumberFormat="1" applyFont="1" applyFill="1" applyBorder="1"/>
    <xf numFmtId="0" fontId="11" fillId="0" borderId="0" xfId="3" applyFont="1" applyFill="1"/>
    <xf numFmtId="3" fontId="4" fillId="0" borderId="0" xfId="0" applyNumberFormat="1" applyFont="1" applyAlignment="1"/>
    <xf numFmtId="3" fontId="29" fillId="0" borderId="0" xfId="0" applyNumberFormat="1" applyFont="1" applyAlignment="1"/>
    <xf numFmtId="3" fontId="0" fillId="0" borderId="0" xfId="0" applyNumberFormat="1"/>
    <xf numFmtId="3" fontId="30" fillId="0" borderId="0" xfId="0" applyNumberFormat="1" applyFont="1"/>
    <xf numFmtId="0" fontId="31" fillId="0" borderId="49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 indent="1"/>
    </xf>
    <xf numFmtId="0" fontId="29" fillId="0" borderId="85" xfId="0" applyFont="1" applyFill="1" applyBorder="1" applyAlignment="1">
      <alignment vertical="center" wrapText="1"/>
    </xf>
    <xf numFmtId="3" fontId="4" fillId="0" borderId="49" xfId="0" applyNumberFormat="1" applyFont="1" applyFill="1" applyBorder="1" applyAlignment="1">
      <alignment vertical="center"/>
    </xf>
    <xf numFmtId="3" fontId="4" fillId="0" borderId="35" xfId="0" applyNumberFormat="1" applyFont="1" applyFill="1" applyBorder="1" applyAlignment="1">
      <alignment vertical="center"/>
    </xf>
    <xf numFmtId="3" fontId="4" fillId="0" borderId="85" xfId="0" applyNumberFormat="1" applyFont="1" applyFill="1" applyBorder="1" applyAlignment="1">
      <alignment vertical="center"/>
    </xf>
    <xf numFmtId="3" fontId="4" fillId="0" borderId="97" xfId="0" applyNumberFormat="1" applyFont="1" applyFill="1" applyBorder="1" applyAlignment="1">
      <alignment vertical="center"/>
    </xf>
    <xf numFmtId="3" fontId="29" fillId="0" borderId="85" xfId="0" applyNumberFormat="1" applyFont="1" applyFill="1" applyBorder="1" applyAlignment="1">
      <alignment vertical="center"/>
    </xf>
    <xf numFmtId="3" fontId="29" fillId="0" borderId="65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indent="1"/>
    </xf>
    <xf numFmtId="0" fontId="4" fillId="0" borderId="7" xfId="0" applyFont="1" applyFill="1" applyBorder="1" applyAlignment="1">
      <alignment horizontal="left" vertical="center" indent="1"/>
    </xf>
    <xf numFmtId="0" fontId="4" fillId="0" borderId="8" xfId="0" applyFont="1" applyFill="1" applyBorder="1" applyAlignment="1">
      <alignment vertical="center" wrapText="1"/>
    </xf>
    <xf numFmtId="3" fontId="4" fillId="0" borderId="6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29" fillId="0" borderId="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4" fillId="0" borderId="22" xfId="0" applyFont="1" applyFill="1" applyBorder="1" applyAlignment="1">
      <alignment horizontal="left" vertical="center" indent="1"/>
    </xf>
    <xf numFmtId="0" fontId="4" fillId="0" borderId="23" xfId="0" applyFont="1" applyFill="1" applyBorder="1" applyAlignment="1">
      <alignment horizontal="left" vertical="center" indent="1"/>
    </xf>
    <xf numFmtId="0" fontId="4" fillId="0" borderId="37" xfId="0" applyFont="1" applyFill="1" applyBorder="1" applyAlignment="1">
      <alignment vertical="center" wrapText="1"/>
    </xf>
    <xf numFmtId="3" fontId="4" fillId="0" borderId="23" xfId="0" applyNumberFormat="1" applyFont="1" applyFill="1" applyBorder="1" applyAlignment="1">
      <alignment vertical="center"/>
    </xf>
    <xf numFmtId="3" fontId="29" fillId="0" borderId="24" xfId="0" applyNumberFormat="1" applyFont="1" applyFill="1" applyBorder="1" applyAlignment="1">
      <alignment vertical="center"/>
    </xf>
    <xf numFmtId="0" fontId="29" fillId="1" borderId="27" xfId="0" applyFont="1" applyFill="1" applyBorder="1" applyAlignment="1">
      <alignment horizontal="left" vertical="center" indent="1"/>
    </xf>
    <xf numFmtId="0" fontId="29" fillId="1" borderId="28" xfId="0" applyFont="1" applyFill="1" applyBorder="1" applyAlignment="1">
      <alignment horizontal="left" vertical="center" indent="1"/>
    </xf>
    <xf numFmtId="0" fontId="29" fillId="1" borderId="29" xfId="0" applyFont="1" applyFill="1" applyBorder="1" applyAlignment="1">
      <alignment vertical="center" wrapText="1"/>
    </xf>
    <xf numFmtId="3" fontId="29" fillId="1" borderId="27" xfId="0" applyNumberFormat="1" applyFont="1" applyFill="1" applyBorder="1" applyAlignment="1">
      <alignment vertical="center"/>
    </xf>
    <xf numFmtId="3" fontId="29" fillId="1" borderId="28" xfId="0" applyNumberFormat="1" applyFont="1" applyFill="1" applyBorder="1" applyAlignment="1">
      <alignment vertical="center"/>
    </xf>
    <xf numFmtId="3" fontId="29" fillId="1" borderId="29" xfId="0" applyNumberFormat="1" applyFont="1" applyFill="1" applyBorder="1" applyAlignment="1">
      <alignment vertical="center"/>
    </xf>
    <xf numFmtId="3" fontId="29" fillId="1" borderId="32" xfId="0" applyNumberFormat="1" applyFont="1" applyFill="1" applyBorder="1" applyAlignment="1">
      <alignment vertical="center"/>
    </xf>
    <xf numFmtId="0" fontId="29" fillId="0" borderId="35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vertical="center" wrapText="1"/>
    </xf>
    <xf numFmtId="3" fontId="4" fillId="0" borderId="9" xfId="0" applyNumberFormat="1" applyFont="1" applyFill="1" applyBorder="1" applyAlignment="1">
      <alignment vertical="center"/>
    </xf>
    <xf numFmtId="3" fontId="29" fillId="0" borderId="11" xfId="0" applyNumberFormat="1" applyFont="1" applyFill="1" applyBorder="1" applyAlignment="1">
      <alignment vertical="center"/>
    </xf>
    <xf numFmtId="0" fontId="4" fillId="0" borderId="24" xfId="0" applyFont="1" applyFill="1" applyBorder="1" applyAlignment="1">
      <alignment vertical="center" wrapText="1"/>
    </xf>
    <xf numFmtId="3" fontId="4" fillId="0" borderId="24" xfId="0" applyNumberFormat="1" applyFont="1" applyFill="1" applyBorder="1" applyAlignment="1">
      <alignment vertical="center"/>
    </xf>
    <xf numFmtId="3" fontId="29" fillId="0" borderId="39" xfId="0" applyNumberFormat="1" applyFont="1" applyFill="1" applyBorder="1" applyAlignment="1">
      <alignment vertical="center"/>
    </xf>
    <xf numFmtId="0" fontId="29" fillId="2" borderId="27" xfId="0" applyFont="1" applyFill="1" applyBorder="1" applyAlignment="1">
      <alignment horizontal="left" vertical="center" indent="1"/>
    </xf>
    <xf numFmtId="0" fontId="29" fillId="2" borderId="28" xfId="0" applyFont="1" applyFill="1" applyBorder="1" applyAlignment="1">
      <alignment horizontal="left" vertical="center" indent="1"/>
    </xf>
    <xf numFmtId="0" fontId="29" fillId="2" borderId="29" xfId="0" applyFont="1" applyFill="1" applyBorder="1" applyAlignment="1">
      <alignment vertical="center" wrapText="1"/>
    </xf>
    <xf numFmtId="3" fontId="29" fillId="2" borderId="27" xfId="0" applyNumberFormat="1" applyFont="1" applyFill="1" applyBorder="1" applyAlignment="1">
      <alignment vertical="center" wrapText="1"/>
    </xf>
    <xf numFmtId="3" fontId="29" fillId="2" borderId="28" xfId="0" applyNumberFormat="1" applyFont="1" applyFill="1" applyBorder="1" applyAlignment="1">
      <alignment vertical="center" wrapText="1"/>
    </xf>
    <xf numFmtId="3" fontId="29" fillId="2" borderId="29" xfId="0" applyNumberFormat="1" applyFont="1" applyFill="1" applyBorder="1" applyAlignment="1">
      <alignment vertical="center" wrapText="1"/>
    </xf>
    <xf numFmtId="3" fontId="29" fillId="2" borderId="32" xfId="0" applyNumberFormat="1" applyFont="1" applyFill="1" applyBorder="1" applyAlignment="1">
      <alignment vertical="center" wrapText="1"/>
    </xf>
    <xf numFmtId="0" fontId="31" fillId="0" borderId="33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left" vertical="center" indent="1"/>
    </xf>
    <xf numFmtId="0" fontId="29" fillId="0" borderId="94" xfId="0" applyFont="1" applyFill="1" applyBorder="1" applyAlignment="1">
      <alignment vertical="center" wrapText="1"/>
    </xf>
    <xf numFmtId="3" fontId="4" fillId="0" borderId="34" xfId="0" applyNumberFormat="1" applyFont="1" applyFill="1" applyBorder="1" applyAlignment="1">
      <alignment vertical="center"/>
    </xf>
    <xf numFmtId="3" fontId="4" fillId="0" borderId="94" xfId="0" applyNumberFormat="1" applyFont="1" applyFill="1" applyBorder="1" applyAlignment="1">
      <alignment vertical="center"/>
    </xf>
    <xf numFmtId="3" fontId="4" fillId="0" borderId="26" xfId="0" applyNumberFormat="1" applyFont="1" applyFill="1" applyBorder="1" applyAlignment="1">
      <alignment vertical="center"/>
    </xf>
    <xf numFmtId="3" fontId="29" fillId="0" borderId="94" xfId="0" applyNumberFormat="1" applyFont="1" applyFill="1" applyBorder="1" applyAlignment="1">
      <alignment vertical="center"/>
    </xf>
    <xf numFmtId="3" fontId="29" fillId="0" borderId="95" xfId="0" applyNumberFormat="1" applyFont="1" applyFill="1" applyBorder="1" applyAlignment="1">
      <alignment vertical="center"/>
    </xf>
    <xf numFmtId="3" fontId="29" fillId="2" borderId="27" xfId="0" applyNumberFormat="1" applyFont="1" applyFill="1" applyBorder="1" applyAlignment="1">
      <alignment vertical="center"/>
    </xf>
    <xf numFmtId="0" fontId="29" fillId="0" borderId="35" xfId="0" applyFont="1" applyFill="1" applyBorder="1" applyAlignment="1">
      <alignment horizontal="left" vertical="center" indent="1"/>
    </xf>
    <xf numFmtId="3" fontId="29" fillId="0" borderId="35" xfId="0" applyNumberFormat="1" applyFont="1" applyFill="1" applyBorder="1" applyAlignment="1">
      <alignment vertical="center"/>
    </xf>
    <xf numFmtId="0" fontId="4" fillId="0" borderId="85" xfId="0" applyFont="1" applyFill="1" applyBorder="1" applyAlignment="1">
      <alignment vertical="center" wrapText="1"/>
    </xf>
    <xf numFmtId="3" fontId="4" fillId="0" borderId="13" xfId="0" applyNumberFormat="1" applyFont="1" applyFill="1" applyBorder="1" applyAlignment="1">
      <alignment vertical="center"/>
    </xf>
    <xf numFmtId="3" fontId="4" fillId="0" borderId="15" xfId="0" applyNumberFormat="1" applyFont="1" applyFill="1" applyBorder="1" applyAlignment="1">
      <alignment vertical="center"/>
    </xf>
    <xf numFmtId="3" fontId="29" fillId="0" borderId="15" xfId="0" applyNumberFormat="1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32" fillId="3" borderId="28" xfId="0" applyFont="1" applyFill="1" applyBorder="1" applyAlignment="1">
      <alignment horizontal="left" vertical="center" indent="1"/>
    </xf>
    <xf numFmtId="0" fontId="1" fillId="3" borderId="29" xfId="0" applyFont="1" applyFill="1" applyBorder="1" applyAlignment="1">
      <alignment horizontal="left" vertical="center" indent="1"/>
    </xf>
    <xf numFmtId="3" fontId="1" fillId="3" borderId="28" xfId="0" applyNumberFormat="1" applyFont="1" applyFill="1" applyBorder="1" applyAlignment="1">
      <alignment vertical="center" wrapText="1"/>
    </xf>
    <xf numFmtId="3" fontId="1" fillId="3" borderId="29" xfId="0" applyNumberFormat="1" applyFont="1" applyFill="1" applyBorder="1" applyAlignment="1">
      <alignment vertical="center" wrapText="1"/>
    </xf>
    <xf numFmtId="3" fontId="1" fillId="3" borderId="32" xfId="0" applyNumberFormat="1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7" xfId="0" applyFont="1" applyFill="1" applyBorder="1" applyAlignment="1">
      <alignment vertical="center" wrapText="1"/>
    </xf>
    <xf numFmtId="0" fontId="4" fillId="0" borderId="49" xfId="0" applyFont="1" applyFill="1" applyBorder="1" applyAlignment="1">
      <alignment horizontal="left" vertical="center" indent="1"/>
    </xf>
    <xf numFmtId="0" fontId="4" fillId="0" borderId="25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horizontal="left" vertical="center" indent="1"/>
    </xf>
    <xf numFmtId="0" fontId="2" fillId="0" borderId="23" xfId="0" applyFont="1" applyFill="1" applyBorder="1" applyAlignment="1">
      <alignment horizontal="left" vertical="center" indent="1"/>
    </xf>
    <xf numFmtId="0" fontId="29" fillId="3" borderId="27" xfId="0" applyFont="1" applyFill="1" applyBorder="1" applyAlignment="1">
      <alignment horizontal="left" vertical="center" indent="1"/>
    </xf>
    <xf numFmtId="0" fontId="29" fillId="3" borderId="28" xfId="0" applyFont="1" applyFill="1" applyBorder="1" applyAlignment="1">
      <alignment horizontal="left" vertical="center" indent="1"/>
    </xf>
    <xf numFmtId="0" fontId="29" fillId="3" borderId="29" xfId="0" applyFont="1" applyFill="1" applyBorder="1" applyAlignment="1">
      <alignment horizontal="left" vertical="center" indent="1"/>
    </xf>
    <xf numFmtId="3" fontId="29" fillId="3" borderId="28" xfId="0" applyNumberFormat="1" applyFont="1" applyFill="1" applyBorder="1" applyAlignment="1">
      <alignment vertical="center"/>
    </xf>
    <xf numFmtId="3" fontId="29" fillId="3" borderId="29" xfId="0" applyNumberFormat="1" applyFont="1" applyFill="1" applyBorder="1" applyAlignment="1">
      <alignment vertical="center"/>
    </xf>
    <xf numFmtId="3" fontId="29" fillId="3" borderId="30" xfId="0" applyNumberFormat="1" applyFont="1" applyFill="1" applyBorder="1" applyAlignment="1">
      <alignment vertical="center"/>
    </xf>
    <xf numFmtId="3" fontId="29" fillId="3" borderId="32" xfId="0" applyNumberFormat="1" applyFont="1" applyFill="1" applyBorder="1" applyAlignment="1">
      <alignment vertical="center"/>
    </xf>
    <xf numFmtId="0" fontId="30" fillId="0" borderId="0" xfId="0" applyFont="1"/>
    <xf numFmtId="0" fontId="29" fillId="4" borderId="27" xfId="0" applyFont="1" applyFill="1" applyBorder="1" applyAlignment="1">
      <alignment horizontal="left" vertical="center" indent="1"/>
    </xf>
    <xf numFmtId="0" fontId="29" fillId="4" borderId="28" xfId="0" applyFont="1" applyFill="1" applyBorder="1" applyAlignment="1">
      <alignment horizontal="left" vertical="center" indent="1"/>
    </xf>
    <xf numFmtId="0" fontId="4" fillId="4" borderId="29" xfId="0" applyFont="1" applyFill="1" applyBorder="1" applyAlignment="1">
      <alignment vertical="center"/>
    </xf>
    <xf numFmtId="3" fontId="29" fillId="4" borderId="27" xfId="0" applyNumberFormat="1" applyFont="1" applyFill="1" applyBorder="1" applyAlignment="1">
      <alignment vertical="center"/>
    </xf>
    <xf numFmtId="3" fontId="29" fillId="4" borderId="28" xfId="0" applyNumberFormat="1" applyFont="1" applyFill="1" applyBorder="1" applyAlignment="1">
      <alignment vertical="center"/>
    </xf>
    <xf numFmtId="3" fontId="29" fillId="4" borderId="29" xfId="0" applyNumberFormat="1" applyFont="1" applyFill="1" applyBorder="1" applyAlignment="1">
      <alignment vertical="center"/>
    </xf>
    <xf numFmtId="3" fontId="29" fillId="4" borderId="32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horizontal="center" vertical="center"/>
    </xf>
    <xf numFmtId="3" fontId="29" fillId="1" borderId="30" xfId="0" applyNumberFormat="1" applyFont="1" applyFill="1" applyBorder="1" applyAlignment="1">
      <alignment vertical="center"/>
    </xf>
    <xf numFmtId="3" fontId="29" fillId="1" borderId="43" xfId="0" applyNumberFormat="1" applyFont="1" applyFill="1" applyBorder="1" applyAlignment="1">
      <alignment horizontal="center" vertical="center"/>
    </xf>
    <xf numFmtId="3" fontId="4" fillId="0" borderId="56" xfId="0" applyNumberFormat="1" applyFont="1" applyFill="1" applyBorder="1" applyAlignment="1">
      <alignment horizontal="center" vertical="center"/>
    </xf>
    <xf numFmtId="3" fontId="29" fillId="1" borderId="99" xfId="0" applyNumberFormat="1" applyFont="1" applyFill="1" applyBorder="1" applyAlignment="1">
      <alignment horizontal="center" vertical="center"/>
    </xf>
    <xf numFmtId="3" fontId="29" fillId="1" borderId="98" xfId="0" applyNumberFormat="1" applyFont="1" applyFill="1" applyBorder="1" applyAlignment="1">
      <alignment horizontal="center" vertical="center"/>
    </xf>
    <xf numFmtId="3" fontId="29" fillId="1" borderId="91" xfId="0" applyNumberFormat="1" applyFont="1" applyFill="1" applyBorder="1" applyAlignment="1">
      <alignment horizontal="center" vertical="center"/>
    </xf>
    <xf numFmtId="3" fontId="4" fillId="0" borderId="54" xfId="0" applyNumberFormat="1" applyFont="1" applyFill="1" applyBorder="1" applyAlignment="1">
      <alignment horizontal="center" vertical="center"/>
    </xf>
    <xf numFmtId="3" fontId="1" fillId="3" borderId="43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" fontId="30" fillId="0" borderId="0" xfId="0" applyNumberFormat="1" applyFont="1" applyAlignment="1">
      <alignment vertical="center"/>
    </xf>
    <xf numFmtId="0" fontId="4" fillId="0" borderId="35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/>
    </xf>
    <xf numFmtId="3" fontId="6" fillId="0" borderId="49" xfId="0" applyNumberFormat="1" applyFont="1" applyFill="1" applyBorder="1" applyAlignment="1">
      <alignment vertical="center"/>
    </xf>
    <xf numFmtId="3" fontId="6" fillId="0" borderId="85" xfId="0" applyNumberFormat="1" applyFont="1" applyFill="1" applyBorder="1" applyAlignment="1">
      <alignment vertical="center"/>
    </xf>
    <xf numFmtId="3" fontId="6" fillId="0" borderId="97" xfId="0" applyNumberFormat="1" applyFont="1" applyFill="1" applyBorder="1" applyAlignment="1">
      <alignment vertical="center"/>
    </xf>
    <xf numFmtId="0" fontId="29" fillId="1" borderId="100" xfId="0" applyFont="1" applyFill="1" applyBorder="1" applyAlignment="1">
      <alignment vertical="center" wrapText="1"/>
    </xf>
    <xf numFmtId="0" fontId="29" fillId="2" borderId="100" xfId="0" applyFont="1" applyFill="1" applyBorder="1" applyAlignment="1">
      <alignment vertical="center" wrapText="1"/>
    </xf>
    <xf numFmtId="3" fontId="29" fillId="2" borderId="30" xfId="0" applyNumberFormat="1" applyFont="1" applyFill="1" applyBorder="1" applyAlignment="1">
      <alignment vertical="center" wrapText="1"/>
    </xf>
    <xf numFmtId="0" fontId="29" fillId="5" borderId="27" xfId="0" applyFont="1" applyFill="1" applyBorder="1" applyAlignment="1">
      <alignment horizontal="left" vertical="center" indent="1"/>
    </xf>
    <xf numFmtId="0" fontId="29" fillId="5" borderId="28" xfId="0" applyFont="1" applyFill="1" applyBorder="1" applyAlignment="1">
      <alignment horizontal="left" vertical="center" indent="1"/>
    </xf>
    <xf numFmtId="0" fontId="29" fillId="5" borderId="100" xfId="0" applyFont="1" applyFill="1" applyBorder="1" applyAlignment="1">
      <alignment vertical="center" wrapText="1"/>
    </xf>
    <xf numFmtId="3" fontId="29" fillId="5" borderId="27" xfId="0" applyNumberFormat="1" applyFont="1" applyFill="1" applyBorder="1" applyAlignment="1">
      <alignment vertical="center" wrapText="1"/>
    </xf>
    <xf numFmtId="3" fontId="29" fillId="5" borderId="28" xfId="0" applyNumberFormat="1" applyFont="1" applyFill="1" applyBorder="1" applyAlignment="1">
      <alignment vertical="center" wrapText="1"/>
    </xf>
    <xf numFmtId="3" fontId="29" fillId="5" borderId="29" xfId="0" applyNumberFormat="1" applyFont="1" applyFill="1" applyBorder="1" applyAlignment="1">
      <alignment vertical="center" wrapText="1"/>
    </xf>
    <xf numFmtId="0" fontId="29" fillId="0" borderId="2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left" vertical="center" indent="1"/>
    </xf>
    <xf numFmtId="0" fontId="32" fillId="3" borderId="27" xfId="0" applyFont="1" applyFill="1" applyBorder="1" applyAlignment="1">
      <alignment horizontal="left" vertical="center" indent="1"/>
    </xf>
    <xf numFmtId="0" fontId="1" fillId="3" borderId="100" xfId="0" applyFont="1" applyFill="1" applyBorder="1" applyAlignment="1">
      <alignment vertical="center" wrapText="1"/>
    </xf>
    <xf numFmtId="3" fontId="1" fillId="3" borderId="27" xfId="0" applyNumberFormat="1" applyFont="1" applyFill="1" applyBorder="1" applyAlignment="1">
      <alignment vertical="center" wrapText="1"/>
    </xf>
    <xf numFmtId="0" fontId="29" fillId="0" borderId="49" xfId="0" applyFont="1" applyFill="1" applyBorder="1" applyAlignment="1">
      <alignment horizontal="left" vertical="center" indent="1"/>
    </xf>
    <xf numFmtId="0" fontId="29" fillId="0" borderId="6" xfId="0" applyFont="1" applyFill="1" applyBorder="1" applyAlignment="1">
      <alignment horizontal="left" vertical="center" indent="1"/>
    </xf>
    <xf numFmtId="0" fontId="1" fillId="0" borderId="6" xfId="0" applyFont="1" applyFill="1" applyBorder="1" applyAlignment="1">
      <alignment horizontal="left" vertical="center" indent="1"/>
    </xf>
    <xf numFmtId="3" fontId="29" fillId="2" borderId="28" xfId="0" applyNumberFormat="1" applyFont="1" applyFill="1" applyBorder="1" applyAlignment="1">
      <alignment vertical="center"/>
    </xf>
    <xf numFmtId="3" fontId="29" fillId="2" borderId="29" xfId="0" applyNumberFormat="1" applyFont="1" applyFill="1" applyBorder="1" applyAlignment="1">
      <alignment vertical="center"/>
    </xf>
    <xf numFmtId="3" fontId="4" fillId="2" borderId="28" xfId="0" applyNumberFormat="1" applyFont="1" applyFill="1" applyBorder="1" applyAlignment="1">
      <alignment vertical="center"/>
    </xf>
    <xf numFmtId="0" fontId="29" fillId="3" borderId="33" xfId="0" applyFont="1" applyFill="1" applyBorder="1" applyAlignment="1">
      <alignment horizontal="left" vertical="center" indent="1"/>
    </xf>
    <xf numFmtId="0" fontId="29" fillId="3" borderId="34" xfId="0" applyFont="1" applyFill="1" applyBorder="1" applyAlignment="1">
      <alignment horizontal="left" vertical="center" indent="1"/>
    </xf>
    <xf numFmtId="0" fontId="29" fillId="3" borderId="101" xfId="0" applyFont="1" applyFill="1" applyBorder="1" applyAlignment="1">
      <alignment vertical="center"/>
    </xf>
    <xf numFmtId="3" fontId="29" fillId="3" borderId="33" xfId="0" applyNumberFormat="1" applyFont="1" applyFill="1" applyBorder="1" applyAlignment="1">
      <alignment vertical="center"/>
    </xf>
    <xf numFmtId="3" fontId="29" fillId="3" borderId="34" xfId="0" applyNumberFormat="1" applyFont="1" applyFill="1" applyBorder="1" applyAlignment="1">
      <alignment vertical="center"/>
    </xf>
    <xf numFmtId="3" fontId="29" fillId="3" borderId="94" xfId="0" applyNumberFormat="1" applyFont="1" applyFill="1" applyBorder="1" applyAlignment="1">
      <alignment vertical="center"/>
    </xf>
    <xf numFmtId="0" fontId="4" fillId="4" borderId="28" xfId="0" applyFont="1" applyFill="1" applyBorder="1" applyAlignment="1">
      <alignment horizontal="left" vertical="center" indent="1"/>
    </xf>
    <xf numFmtId="0" fontId="4" fillId="4" borderId="100" xfId="0" applyFont="1" applyFill="1" applyBorder="1" applyAlignment="1">
      <alignment horizontal="left" vertical="center"/>
    </xf>
    <xf numFmtId="3" fontId="29" fillId="2" borderId="43" xfId="0" applyNumberFormat="1" applyFont="1" applyFill="1" applyBorder="1" applyAlignment="1">
      <alignment horizontal="center" vertical="center" wrapText="1"/>
    </xf>
    <xf numFmtId="3" fontId="29" fillId="3" borderId="43" xfId="0" applyNumberFormat="1" applyFont="1" applyFill="1" applyBorder="1" applyAlignment="1">
      <alignment horizontal="center" vertical="center"/>
    </xf>
    <xf numFmtId="3" fontId="29" fillId="4" borderId="43" xfId="0" applyNumberFormat="1" applyFont="1" applyFill="1" applyBorder="1" applyAlignment="1">
      <alignment horizontal="center" vertical="center"/>
    </xf>
    <xf numFmtId="3" fontId="29" fillId="2" borderId="43" xfId="0" applyNumberFormat="1" applyFont="1" applyFill="1" applyBorder="1" applyAlignment="1">
      <alignment horizontal="center" vertical="center"/>
    </xf>
    <xf numFmtId="3" fontId="29" fillId="1" borderId="51" xfId="0" applyNumberFormat="1" applyFont="1" applyFill="1" applyBorder="1" applyAlignment="1">
      <alignment vertical="center"/>
    </xf>
    <xf numFmtId="3" fontId="29" fillId="1" borderId="52" xfId="0" applyNumberFormat="1" applyFont="1" applyFill="1" applyBorder="1" applyAlignment="1">
      <alignment vertical="center"/>
    </xf>
    <xf numFmtId="3" fontId="29" fillId="0" borderId="7" xfId="0" applyNumberFormat="1" applyFont="1" applyFill="1" applyBorder="1" applyAlignment="1">
      <alignment vertical="center"/>
    </xf>
    <xf numFmtId="0" fontId="29" fillId="0" borderId="25" xfId="0" applyFont="1" applyBorder="1" applyAlignment="1">
      <alignment horizontal="left" vertical="center" wrapText="1"/>
    </xf>
    <xf numFmtId="3" fontId="29" fillId="1" borderId="34" xfId="0" applyNumberFormat="1" applyFont="1" applyFill="1" applyBorder="1" applyAlignment="1">
      <alignment vertical="center"/>
    </xf>
    <xf numFmtId="3" fontId="29" fillId="1" borderId="101" xfId="0" applyNumberFormat="1" applyFont="1" applyFill="1" applyBorder="1" applyAlignment="1">
      <alignment horizontal="center" vertical="center"/>
    </xf>
    <xf numFmtId="3" fontId="29" fillId="1" borderId="94" xfId="0" applyNumberFormat="1" applyFont="1" applyFill="1" applyBorder="1" applyAlignment="1">
      <alignment vertical="center"/>
    </xf>
    <xf numFmtId="3" fontId="29" fillId="1" borderId="46" xfId="0" applyNumberFormat="1" applyFont="1" applyFill="1" applyBorder="1" applyAlignment="1">
      <alignment vertical="center"/>
    </xf>
    <xf numFmtId="3" fontId="29" fillId="1" borderId="45" xfId="0" applyNumberFormat="1" applyFont="1" applyFill="1" applyBorder="1" applyAlignment="1">
      <alignment vertical="center"/>
    </xf>
    <xf numFmtId="0" fontId="1" fillId="2" borderId="6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3" fontId="1" fillId="2" borderId="7" xfId="1" applyNumberFormat="1" applyFont="1" applyFill="1" applyBorder="1" applyAlignment="1">
      <alignment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49" fontId="2" fillId="0" borderId="56" xfId="0" applyNumberFormat="1" applyFont="1" applyFill="1" applyBorder="1" applyAlignment="1">
      <alignment horizontal="center" vertical="center" wrapText="1"/>
    </xf>
    <xf numFmtId="3" fontId="2" fillId="0" borderId="8" xfId="1" applyNumberFormat="1" applyFont="1" applyFill="1" applyBorder="1" applyAlignment="1">
      <alignment horizontal="left" vertical="center"/>
    </xf>
    <xf numFmtId="3" fontId="2" fillId="0" borderId="49" xfId="1" applyNumberFormat="1" applyFont="1" applyFill="1" applyBorder="1" applyAlignment="1">
      <alignment vertical="center"/>
    </xf>
    <xf numFmtId="3" fontId="2" fillId="0" borderId="35" xfId="1" applyNumberFormat="1" applyFont="1" applyFill="1" applyBorder="1" applyAlignment="1">
      <alignment vertical="center"/>
    </xf>
    <xf numFmtId="3" fontId="2" fillId="0" borderId="25" xfId="1" applyNumberFormat="1" applyFont="1" applyFill="1" applyBorder="1" applyAlignment="1">
      <alignment vertical="center"/>
    </xf>
    <xf numFmtId="3" fontId="1" fillId="0" borderId="102" xfId="1" applyNumberFormat="1" applyFont="1" applyFill="1" applyBorder="1" applyAlignment="1">
      <alignment vertical="center"/>
    </xf>
    <xf numFmtId="3" fontId="2" fillId="0" borderId="6" xfId="1" applyNumberFormat="1" applyFont="1" applyFill="1" applyBorder="1" applyAlignment="1">
      <alignment vertical="center"/>
    </xf>
    <xf numFmtId="3" fontId="2" fillId="0" borderId="7" xfId="1" applyNumberFormat="1" applyFont="1" applyFill="1" applyBorder="1" applyAlignment="1">
      <alignment vertical="center"/>
    </xf>
    <xf numFmtId="3" fontId="2" fillId="0" borderId="8" xfId="1" applyNumberFormat="1" applyFont="1" applyFill="1" applyBorder="1" applyAlignment="1">
      <alignment vertical="center"/>
    </xf>
    <xf numFmtId="49" fontId="4" fillId="0" borderId="56" xfId="0" applyNumberFormat="1" applyFont="1" applyFill="1" applyBorder="1" applyAlignment="1">
      <alignment horizontal="center" vertical="center" wrapText="1"/>
    </xf>
    <xf numFmtId="3" fontId="2" fillId="0" borderId="8" xfId="1" applyNumberFormat="1" applyFont="1" applyBorder="1" applyAlignment="1">
      <alignment horizontal="left" vertical="center"/>
    </xf>
    <xf numFmtId="49" fontId="4" fillId="0" borderId="98" xfId="0" applyNumberFormat="1" applyFont="1" applyFill="1" applyBorder="1" applyAlignment="1">
      <alignment horizontal="center" vertical="center" wrapText="1"/>
    </xf>
    <xf numFmtId="3" fontId="1" fillId="2" borderId="96" xfId="1" applyNumberFormat="1" applyFont="1" applyFill="1" applyBorder="1" applyAlignment="1">
      <alignment vertical="center"/>
    </xf>
    <xf numFmtId="3" fontId="2" fillId="0" borderId="7" xfId="1" applyNumberFormat="1" applyFont="1" applyBorder="1" applyAlignment="1">
      <alignment horizontal="left" vertical="center"/>
    </xf>
    <xf numFmtId="3" fontId="33" fillId="2" borderId="7" xfId="1" applyNumberFormat="1" applyFont="1" applyFill="1" applyBorder="1" applyAlignment="1">
      <alignment horizontal="center" vertical="center" wrapText="1"/>
    </xf>
    <xf numFmtId="3" fontId="1" fillId="0" borderId="42" xfId="1" applyNumberFormat="1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vertical="center"/>
    </xf>
    <xf numFmtId="3" fontId="4" fillId="0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/>
    </xf>
    <xf numFmtId="3" fontId="1" fillId="2" borderId="2" xfId="1" applyNumberFormat="1" applyFont="1" applyFill="1" applyBorder="1" applyAlignment="1">
      <alignment horizontal="center" vertical="center"/>
    </xf>
    <xf numFmtId="3" fontId="1" fillId="2" borderId="4" xfId="1" applyNumberFormat="1" applyFont="1" applyFill="1" applyBorder="1" applyAlignment="1">
      <alignment horizontal="center" vertical="center"/>
    </xf>
    <xf numFmtId="3" fontId="1" fillId="2" borderId="5" xfId="1" applyNumberFormat="1" applyFont="1" applyFill="1" applyBorder="1" applyAlignment="1">
      <alignment horizontal="center" vertical="center" wrapText="1"/>
    </xf>
    <xf numFmtId="3" fontId="1" fillId="2" borderId="11" xfId="1" applyNumberFormat="1" applyFont="1" applyFill="1" applyBorder="1" applyAlignment="1">
      <alignment horizontal="center" vertical="center" wrapText="1"/>
    </xf>
    <xf numFmtId="3" fontId="1" fillId="2" borderId="17" xfId="1" applyNumberFormat="1" applyFont="1" applyFill="1" applyBorder="1" applyAlignment="1">
      <alignment horizontal="center" vertical="center" wrapText="1"/>
    </xf>
    <xf numFmtId="3" fontId="1" fillId="2" borderId="6" xfId="1" applyNumberFormat="1" applyFont="1" applyFill="1" applyBorder="1" applyAlignment="1">
      <alignment horizontal="center" vertical="center" wrapText="1"/>
    </xf>
    <xf numFmtId="3" fontId="1" fillId="2" borderId="7" xfId="1" applyNumberFormat="1" applyFont="1" applyFill="1" applyBorder="1" applyAlignment="1">
      <alignment horizontal="center" vertical="center" wrapText="1"/>
    </xf>
    <xf numFmtId="3" fontId="1" fillId="2" borderId="8" xfId="1" applyNumberFormat="1" applyFont="1" applyFill="1" applyBorder="1" applyAlignment="1">
      <alignment horizontal="center" vertical="center" wrapText="1"/>
    </xf>
    <xf numFmtId="3" fontId="1" fillId="2" borderId="9" xfId="1" applyNumberFormat="1" applyFont="1" applyFill="1" applyBorder="1" applyAlignment="1">
      <alignment horizontal="center" vertical="center" wrapText="1"/>
    </xf>
    <xf numFmtId="3" fontId="1" fillId="2" borderId="54" xfId="1" applyNumberFormat="1" applyFont="1" applyFill="1" applyBorder="1" applyAlignment="1">
      <alignment horizontal="center" vertical="center" wrapText="1"/>
    </xf>
    <xf numFmtId="3" fontId="1" fillId="2" borderId="55" xfId="1" applyNumberFormat="1" applyFont="1" applyFill="1" applyBorder="1" applyAlignment="1">
      <alignment horizontal="center" vertical="center" wrapText="1"/>
    </xf>
    <xf numFmtId="3" fontId="1" fillId="2" borderId="16" xfId="1" applyNumberFormat="1" applyFont="1" applyFill="1" applyBorder="1" applyAlignment="1">
      <alignment horizontal="center" vertical="center" wrapText="1"/>
    </xf>
    <xf numFmtId="3" fontId="1" fillId="2" borderId="10" xfId="1" applyNumberFormat="1" applyFont="1" applyFill="1" applyBorder="1" applyAlignment="1">
      <alignment horizontal="center" vertical="center" wrapText="1"/>
    </xf>
    <xf numFmtId="3" fontId="2" fillId="0" borderId="54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3" fontId="2" fillId="0" borderId="40" xfId="0" applyNumberFormat="1" applyFont="1" applyFill="1" applyBorder="1" applyAlignment="1">
      <alignment horizontal="center" vertical="center" wrapText="1"/>
    </xf>
    <xf numFmtId="3" fontId="2" fillId="0" borderId="41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3" fontId="2" fillId="0" borderId="54" xfId="0" applyNumberFormat="1" applyFont="1" applyFill="1" applyBorder="1" applyAlignment="1">
      <alignment horizontal="center" vertical="center"/>
    </xf>
    <xf numFmtId="3" fontId="2" fillId="0" borderId="16" xfId="0" applyNumberFormat="1" applyFont="1" applyFill="1" applyBorder="1" applyAlignment="1">
      <alignment horizontal="center" vertical="center"/>
    </xf>
    <xf numFmtId="3" fontId="1" fillId="1" borderId="43" xfId="0" applyNumberFormat="1" applyFont="1" applyFill="1" applyBorder="1" applyAlignment="1">
      <alignment horizontal="center" vertical="center"/>
    </xf>
    <xf numFmtId="3" fontId="1" fillId="1" borderId="30" xfId="0" applyNumberFormat="1" applyFont="1" applyFill="1" applyBorder="1" applyAlignment="1">
      <alignment horizontal="center" vertical="center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1" fillId="2" borderId="43" xfId="0" applyNumberFormat="1" applyFont="1" applyFill="1" applyBorder="1" applyAlignment="1">
      <alignment horizontal="center" vertical="center"/>
    </xf>
    <xf numFmtId="3" fontId="1" fillId="2" borderId="30" xfId="0" applyNumberFormat="1" applyFont="1" applyFill="1" applyBorder="1" applyAlignment="1">
      <alignment horizontal="center" vertical="center"/>
    </xf>
    <xf numFmtId="3" fontId="2" fillId="0" borderId="40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9" fillId="2" borderId="24" xfId="0" applyNumberFormat="1" applyFont="1" applyFill="1" applyBorder="1" applyAlignment="1">
      <alignment horizontal="center" vertical="center" wrapText="1"/>
    </xf>
    <xf numFmtId="3" fontId="29" fillId="2" borderId="94" xfId="0" applyNumberFormat="1" applyFont="1" applyFill="1" applyBorder="1" applyAlignment="1">
      <alignment horizontal="center" vertical="center" wrapText="1"/>
    </xf>
    <xf numFmtId="3" fontId="29" fillId="2" borderId="52" xfId="0" applyNumberFormat="1" applyFont="1" applyFill="1" applyBorder="1" applyAlignment="1">
      <alignment horizontal="center" vertical="center" wrapText="1"/>
    </xf>
    <xf numFmtId="3" fontId="29" fillId="2" borderId="66" xfId="0" applyNumberFormat="1" applyFont="1" applyFill="1" applyBorder="1" applyAlignment="1">
      <alignment horizontal="center" vertical="center" wrapText="1"/>
    </xf>
    <xf numFmtId="3" fontId="29" fillId="2" borderId="98" xfId="0" applyNumberFormat="1" applyFont="1" applyFill="1" applyBorder="1" applyAlignment="1">
      <alignment horizontal="center" vertical="center" wrapText="1"/>
    </xf>
    <xf numFmtId="3" fontId="29" fillId="2" borderId="9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9" fillId="2" borderId="44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29" fillId="2" borderId="96" xfId="0" applyFont="1" applyFill="1" applyBorder="1" applyAlignment="1">
      <alignment horizontal="center" vertical="center" wrapText="1"/>
    </xf>
    <xf numFmtId="0" fontId="29" fillId="2" borderId="45" xfId="0" applyFont="1" applyFill="1" applyBorder="1" applyAlignment="1">
      <alignment horizontal="center" vertical="center" wrapText="1"/>
    </xf>
    <xf numFmtId="0" fontId="29" fillId="2" borderId="34" xfId="0" applyFont="1" applyFill="1" applyBorder="1" applyAlignment="1">
      <alignment horizontal="center" vertical="center" wrapText="1"/>
    </xf>
    <xf numFmtId="0" fontId="29" fillId="2" borderId="51" xfId="0" applyFont="1" applyFill="1" applyBorder="1" applyAlignment="1">
      <alignment horizontal="center" vertical="center" wrapText="1"/>
    </xf>
    <xf numFmtId="0" fontId="29" fillId="2" borderId="46" xfId="0" applyFont="1" applyFill="1" applyBorder="1" applyAlignment="1">
      <alignment horizontal="center" vertical="center" wrapText="1"/>
    </xf>
    <xf numFmtId="0" fontId="29" fillId="2" borderId="94" xfId="0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center" vertical="center" wrapText="1"/>
    </xf>
    <xf numFmtId="3" fontId="29" fillId="2" borderId="40" xfId="0" applyNumberFormat="1" applyFont="1" applyFill="1" applyBorder="1" applyAlignment="1">
      <alignment horizontal="center" vertical="center" wrapText="1"/>
    </xf>
    <xf numFmtId="3" fontId="29" fillId="2" borderId="41" xfId="0" applyNumberFormat="1" applyFont="1" applyFill="1" applyBorder="1" applyAlignment="1">
      <alignment horizontal="center" vertical="center" wrapText="1"/>
    </xf>
    <xf numFmtId="3" fontId="29" fillId="2" borderId="39" xfId="0" applyNumberFormat="1" applyFont="1" applyFill="1" applyBorder="1" applyAlignment="1">
      <alignment horizontal="center" vertical="center" wrapText="1"/>
    </xf>
    <xf numFmtId="3" fontId="29" fillId="2" borderId="95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/>
    </xf>
    <xf numFmtId="3" fontId="29" fillId="2" borderId="7" xfId="0" applyNumberFormat="1" applyFont="1" applyFill="1" applyBorder="1" applyAlignment="1">
      <alignment horizontal="center" vertical="center" wrapText="1"/>
    </xf>
    <xf numFmtId="3" fontId="29" fillId="2" borderId="5" xfId="0" applyNumberFormat="1" applyFont="1" applyFill="1" applyBorder="1" applyAlignment="1">
      <alignment horizontal="center" vertical="center" wrapText="1"/>
    </xf>
    <xf numFmtId="3" fontId="29" fillId="2" borderId="20" xfId="0" applyNumberFormat="1" applyFont="1" applyFill="1" applyBorder="1" applyAlignment="1">
      <alignment horizontal="center" vertical="center" wrapText="1"/>
    </xf>
    <xf numFmtId="3" fontId="29" fillId="2" borderId="90" xfId="0" applyNumberFormat="1" applyFont="1" applyFill="1" applyBorder="1" applyAlignment="1">
      <alignment horizontal="center" vertical="center" wrapText="1"/>
    </xf>
    <xf numFmtId="3" fontId="29" fillId="2" borderId="37" xfId="0" applyNumberFormat="1" applyFont="1" applyFill="1" applyBorder="1" applyAlignment="1">
      <alignment horizontal="center" vertical="center" wrapText="1"/>
    </xf>
    <xf numFmtId="3" fontId="29" fillId="2" borderId="101" xfId="0" applyNumberFormat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3" fontId="1" fillId="2" borderId="43" xfId="1" applyNumberFormat="1" applyFont="1" applyFill="1" applyBorder="1" applyAlignment="1">
      <alignment horizontal="center" vertical="center"/>
    </xf>
    <xf numFmtId="3" fontId="1" fillId="2" borderId="89" xfId="1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2" borderId="44" xfId="1" applyFont="1" applyFill="1" applyBorder="1" applyAlignment="1">
      <alignment horizontal="center" vertical="center" wrapText="1"/>
    </xf>
    <xf numFmtId="0" fontId="1" fillId="2" borderId="33" xfId="1" applyFont="1" applyFill="1" applyBorder="1" applyAlignment="1">
      <alignment horizontal="center" vertical="center" wrapText="1"/>
    </xf>
    <xf numFmtId="3" fontId="1" fillId="2" borderId="18" xfId="1" applyNumberFormat="1" applyFont="1" applyFill="1" applyBorder="1" applyAlignment="1">
      <alignment horizontal="center" vertical="center" wrapText="1"/>
    </xf>
    <xf numFmtId="3" fontId="1" fillId="2" borderId="101" xfId="1" applyNumberFormat="1" applyFont="1" applyFill="1" applyBorder="1" applyAlignment="1">
      <alignment horizontal="center" vertical="center" wrapText="1"/>
    </xf>
    <xf numFmtId="49" fontId="29" fillId="2" borderId="21" xfId="0" applyNumberFormat="1" applyFont="1" applyFill="1" applyBorder="1" applyAlignment="1">
      <alignment horizontal="center" vertical="center" wrapText="1"/>
    </xf>
    <xf numFmtId="49" fontId="29" fillId="2" borderId="50" xfId="0" applyNumberFormat="1" applyFont="1" applyFill="1" applyBorder="1" applyAlignment="1">
      <alignment horizontal="center" vertical="center" wrapText="1"/>
    </xf>
    <xf numFmtId="3" fontId="1" fillId="2" borderId="91" xfId="1" applyNumberFormat="1" applyFont="1" applyFill="1" applyBorder="1" applyAlignment="1">
      <alignment horizontal="center" vertical="center"/>
    </xf>
    <xf numFmtId="3" fontId="1" fillId="2" borderId="46" xfId="1" applyNumberFormat="1" applyFont="1" applyFill="1" applyBorder="1" applyAlignment="1">
      <alignment horizontal="center" vertical="center" wrapText="1"/>
    </xf>
    <xf numFmtId="3" fontId="1" fillId="2" borderId="94" xfId="1" applyNumberFormat="1" applyFont="1" applyFill="1" applyBorder="1" applyAlignment="1">
      <alignment horizontal="center" vertical="center" wrapText="1"/>
    </xf>
    <xf numFmtId="164" fontId="20" fillId="0" borderId="0" xfId="3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right"/>
    </xf>
    <xf numFmtId="0" fontId="26" fillId="0" borderId="0" xfId="0" applyFont="1" applyFill="1" applyBorder="1" applyAlignment="1" applyProtection="1">
      <alignment horizontal="right"/>
    </xf>
    <xf numFmtId="0" fontId="27" fillId="0" borderId="1" xfId="3" applyFont="1" applyFill="1" applyBorder="1" applyAlignment="1">
      <alignment horizontal="center" vertical="center" wrapText="1"/>
    </xf>
    <xf numFmtId="0" fontId="27" fillId="0" borderId="22" xfId="3" applyFont="1" applyFill="1" applyBorder="1" applyAlignment="1">
      <alignment horizontal="center" vertical="center" wrapText="1"/>
    </xf>
    <xf numFmtId="0" fontId="27" fillId="0" borderId="2" xfId="3" applyFont="1" applyFill="1" applyBorder="1" applyAlignment="1">
      <alignment horizontal="center" vertical="center" wrapText="1"/>
    </xf>
    <xf numFmtId="0" fontId="27" fillId="0" borderId="23" xfId="3" applyFont="1" applyFill="1" applyBorder="1" applyAlignment="1">
      <alignment horizontal="center" vertical="center" wrapText="1"/>
    </xf>
    <xf numFmtId="0" fontId="27" fillId="0" borderId="4" xfId="3" applyFont="1" applyFill="1" applyBorder="1" applyAlignment="1">
      <alignment horizontal="center" vertical="center" wrapText="1"/>
    </xf>
    <xf numFmtId="0" fontId="27" fillId="0" borderId="24" xfId="3" applyFont="1" applyFill="1" applyBorder="1" applyAlignment="1">
      <alignment horizontal="center" vertical="center" wrapText="1"/>
    </xf>
    <xf numFmtId="0" fontId="17" fillId="0" borderId="27" xfId="3" applyFont="1" applyFill="1" applyBorder="1" applyAlignment="1" applyProtection="1">
      <alignment horizontal="left"/>
    </xf>
    <xf numFmtId="0" fontId="17" fillId="0" borderId="28" xfId="3" applyFont="1" applyFill="1" applyBorder="1" applyAlignment="1" applyProtection="1">
      <alignment horizontal="left"/>
    </xf>
    <xf numFmtId="0" fontId="25" fillId="0" borderId="48" xfId="3" applyFont="1" applyFill="1" applyBorder="1" applyAlignment="1">
      <alignment horizontal="justify" vertical="center" wrapText="1"/>
    </xf>
    <xf numFmtId="0" fontId="1" fillId="2" borderId="78" xfId="1" applyFont="1" applyFill="1" applyBorder="1" applyAlignment="1">
      <alignment horizontal="center" vertical="center" wrapText="1"/>
    </xf>
    <xf numFmtId="0" fontId="1" fillId="2" borderId="79" xfId="1" applyFont="1" applyFill="1" applyBorder="1" applyAlignment="1">
      <alignment horizontal="center" vertical="center" wrapText="1"/>
    </xf>
    <xf numFmtId="43" fontId="1" fillId="2" borderId="91" xfId="1" applyNumberFormat="1" applyFont="1" applyFill="1" applyBorder="1" applyAlignment="1">
      <alignment horizontal="center" vertical="center" wrapText="1"/>
    </xf>
    <xf numFmtId="43" fontId="1" fillId="2" borderId="89" xfId="1" applyNumberFormat="1" applyFont="1" applyFill="1" applyBorder="1" applyAlignment="1">
      <alignment horizontal="center" vertical="center" wrapText="1"/>
    </xf>
    <xf numFmtId="43" fontId="1" fillId="2" borderId="90" xfId="1" applyNumberFormat="1" applyFont="1" applyFill="1" applyBorder="1" applyAlignment="1">
      <alignment horizontal="center" vertical="center" wrapText="1"/>
    </xf>
    <xf numFmtId="4" fontId="6" fillId="0" borderId="56" xfId="1" applyNumberFormat="1" applyFont="1" applyFill="1" applyBorder="1" applyAlignment="1">
      <alignment horizontal="center" vertical="center" wrapText="1"/>
    </xf>
    <xf numFmtId="4" fontId="6" fillId="0" borderId="38" xfId="1" applyNumberFormat="1" applyFont="1" applyFill="1" applyBorder="1" applyAlignment="1">
      <alignment horizontal="center" vertical="center" wrapText="1"/>
    </xf>
    <xf numFmtId="4" fontId="6" fillId="0" borderId="11" xfId="1" applyNumberFormat="1" applyFont="1" applyFill="1" applyBorder="1" applyAlignment="1">
      <alignment horizontal="center" vertical="center" wrapText="1"/>
    </xf>
    <xf numFmtId="4" fontId="1" fillId="2" borderId="83" xfId="1" applyNumberFormat="1" applyFont="1" applyFill="1" applyBorder="1" applyAlignment="1">
      <alignment horizontal="center" vertical="center" wrapText="1"/>
    </xf>
    <xf numFmtId="4" fontId="1" fillId="2" borderId="92" xfId="1" applyNumberFormat="1" applyFont="1" applyFill="1" applyBorder="1" applyAlignment="1">
      <alignment horizontal="center" vertical="center" wrapText="1"/>
    </xf>
    <xf numFmtId="4" fontId="1" fillId="2" borderId="93" xfId="1" applyNumberFormat="1" applyFont="1" applyFill="1" applyBorder="1" applyAlignment="1">
      <alignment horizontal="center" vertical="center" wrapText="1"/>
    </xf>
    <xf numFmtId="4" fontId="1" fillId="0" borderId="54" xfId="1" applyNumberFormat="1" applyFont="1" applyFill="1" applyBorder="1" applyAlignment="1">
      <alignment horizontal="center" vertical="center" wrapText="1"/>
    </xf>
    <xf numFmtId="4" fontId="1" fillId="0" borderId="17" xfId="1" applyNumberFormat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49" fontId="1" fillId="2" borderId="57" xfId="1" applyNumberFormat="1" applyFont="1" applyFill="1" applyBorder="1" applyAlignment="1">
      <alignment horizontal="center" vertical="center" wrapText="1"/>
    </xf>
    <xf numFmtId="49" fontId="1" fillId="2" borderId="63" xfId="1" applyNumberFormat="1" applyFont="1" applyFill="1" applyBorder="1" applyAlignment="1">
      <alignment horizontal="center" vertical="center" wrapText="1"/>
    </xf>
    <xf numFmtId="49" fontId="1" fillId="2" borderId="68" xfId="1" applyNumberFormat="1" applyFont="1" applyFill="1" applyBorder="1" applyAlignment="1">
      <alignment horizontal="center" vertical="center" wrapText="1"/>
    </xf>
    <xf numFmtId="0" fontId="1" fillId="2" borderId="58" xfId="1" applyFont="1" applyFill="1" applyBorder="1" applyAlignment="1">
      <alignment horizontal="center" vertical="center" wrapText="1"/>
    </xf>
    <xf numFmtId="0" fontId="1" fillId="2" borderId="64" xfId="1" applyFont="1" applyFill="1" applyBorder="1" applyAlignment="1">
      <alignment horizontal="center" vertical="center" wrapText="1"/>
    </xf>
    <xf numFmtId="0" fontId="1" fillId="2" borderId="69" xfId="1" applyFont="1" applyFill="1" applyBorder="1" applyAlignment="1">
      <alignment horizontal="center" vertical="center" wrapText="1"/>
    </xf>
    <xf numFmtId="43" fontId="1" fillId="2" borderId="59" xfId="1" applyNumberFormat="1" applyFont="1" applyFill="1" applyBorder="1" applyAlignment="1">
      <alignment horizontal="center" vertical="center" wrapText="1"/>
    </xf>
    <xf numFmtId="43" fontId="1" fillId="2" borderId="60" xfId="1" applyNumberFormat="1" applyFont="1" applyFill="1" applyBorder="1" applyAlignment="1">
      <alignment horizontal="center" vertical="center" wrapText="1"/>
    </xf>
    <xf numFmtId="43" fontId="1" fillId="2" borderId="61" xfId="1" applyNumberFormat="1" applyFont="1" applyFill="1" applyBorder="1" applyAlignment="1">
      <alignment horizontal="center" vertical="center" wrapText="1"/>
    </xf>
    <xf numFmtId="43" fontId="1" fillId="2" borderId="62" xfId="1" applyNumberFormat="1" applyFont="1" applyFill="1" applyBorder="1" applyAlignment="1">
      <alignment horizontal="center" vertical="center" wrapText="1"/>
    </xf>
    <xf numFmtId="43" fontId="1" fillId="2" borderId="67" xfId="1" applyNumberFormat="1" applyFont="1" applyFill="1" applyBorder="1" applyAlignment="1">
      <alignment horizontal="center" vertical="center" wrapText="1"/>
    </xf>
    <xf numFmtId="43" fontId="1" fillId="2" borderId="70" xfId="1" applyNumberFormat="1" applyFont="1" applyFill="1" applyBorder="1" applyAlignment="1">
      <alignment horizontal="center" vertical="center" wrapText="1"/>
    </xf>
    <xf numFmtId="43" fontId="1" fillId="2" borderId="77" xfId="1" applyNumberFormat="1" applyFont="1" applyFill="1" applyBorder="1" applyAlignment="1">
      <alignment horizontal="center" vertical="center" wrapText="1"/>
    </xf>
    <xf numFmtId="43" fontId="1" fillId="2" borderId="87" xfId="1" applyNumberFormat="1" applyFont="1" applyFill="1" applyBorder="1" applyAlignment="1">
      <alignment horizontal="center" vertical="center" wrapText="1"/>
    </xf>
    <xf numFmtId="43" fontId="1" fillId="2" borderId="39" xfId="1" applyNumberFormat="1" applyFont="1" applyFill="1" applyBorder="1" applyAlignment="1">
      <alignment horizontal="center" vertical="center" wrapText="1"/>
    </xf>
    <xf numFmtId="43" fontId="1" fillId="2" borderId="66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0" fillId="0" borderId="0" xfId="0" applyFont="1" applyFill="1" applyAlignment="1" applyProtection="1">
      <alignment horizontal="left"/>
      <protection locked="0"/>
    </xf>
  </cellXfs>
  <cellStyles count="4">
    <cellStyle name="Ezres" xfId="2" builtinId="3"/>
    <cellStyle name="Normál" xfId="0" builtinId="0"/>
    <cellStyle name="Normál 2" xfId="1"/>
    <cellStyle name="Normál_KVRENMUNKA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zab&#225;lyzatok\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2015. évi előirányzat BEVÉTELEK</v>
          </cell>
        </row>
      </sheetData>
      <sheetData sheetId="1">
        <row r="3">
          <cell r="C3" t="str">
            <v>2015.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view="pageLayout" zoomScaleNormal="100" workbookViewId="0">
      <selection activeCell="B17" sqref="B17"/>
    </sheetView>
  </sheetViews>
  <sheetFormatPr defaultRowHeight="13.2" x14ac:dyDescent="0.3"/>
  <cols>
    <col min="1" max="1" width="5.6640625" style="1" customWidth="1"/>
    <col min="2" max="2" width="36.5546875" style="1" customWidth="1"/>
    <col min="3" max="4" width="6.6640625" style="1" customWidth="1"/>
    <col min="5" max="6" width="10.109375" style="2" customWidth="1"/>
    <col min="7" max="7" width="0.109375" style="2" customWidth="1"/>
    <col min="8" max="8" width="10.109375" style="3" hidden="1" customWidth="1"/>
    <col min="9" max="10" width="10.109375" style="2" customWidth="1"/>
    <col min="11" max="11" width="0.109375" style="2" customWidth="1"/>
    <col min="12" max="12" width="10.109375" style="3" hidden="1" customWidth="1"/>
    <col min="13" max="14" width="10.109375" style="2" customWidth="1"/>
    <col min="15" max="15" width="10.109375" style="3" hidden="1" customWidth="1"/>
    <col min="16" max="16" width="10.109375" style="3" customWidth="1"/>
    <col min="17" max="256" width="9.109375" style="1"/>
    <col min="257" max="257" width="5.6640625" style="1" customWidth="1"/>
    <col min="258" max="258" width="36.5546875" style="1" customWidth="1"/>
    <col min="259" max="260" width="6.6640625" style="1" customWidth="1"/>
    <col min="261" max="272" width="10.109375" style="1" customWidth="1"/>
    <col min="273" max="512" width="9.109375" style="1"/>
    <col min="513" max="513" width="5.6640625" style="1" customWidth="1"/>
    <col min="514" max="514" width="36.5546875" style="1" customWidth="1"/>
    <col min="515" max="516" width="6.6640625" style="1" customWidth="1"/>
    <col min="517" max="528" width="10.109375" style="1" customWidth="1"/>
    <col min="529" max="768" width="9.109375" style="1"/>
    <col min="769" max="769" width="5.6640625" style="1" customWidth="1"/>
    <col min="770" max="770" width="36.5546875" style="1" customWidth="1"/>
    <col min="771" max="772" width="6.6640625" style="1" customWidth="1"/>
    <col min="773" max="784" width="10.109375" style="1" customWidth="1"/>
    <col min="785" max="1024" width="9.109375" style="1"/>
    <col min="1025" max="1025" width="5.6640625" style="1" customWidth="1"/>
    <col min="1026" max="1026" width="36.5546875" style="1" customWidth="1"/>
    <col min="1027" max="1028" width="6.6640625" style="1" customWidth="1"/>
    <col min="1029" max="1040" width="10.109375" style="1" customWidth="1"/>
    <col min="1041" max="1280" width="9.109375" style="1"/>
    <col min="1281" max="1281" width="5.6640625" style="1" customWidth="1"/>
    <col min="1282" max="1282" width="36.5546875" style="1" customWidth="1"/>
    <col min="1283" max="1284" width="6.6640625" style="1" customWidth="1"/>
    <col min="1285" max="1296" width="10.109375" style="1" customWidth="1"/>
    <col min="1297" max="1536" width="9.109375" style="1"/>
    <col min="1537" max="1537" width="5.6640625" style="1" customWidth="1"/>
    <col min="1538" max="1538" width="36.5546875" style="1" customWidth="1"/>
    <col min="1539" max="1540" width="6.6640625" style="1" customWidth="1"/>
    <col min="1541" max="1552" width="10.109375" style="1" customWidth="1"/>
    <col min="1553" max="1792" width="9.109375" style="1"/>
    <col min="1793" max="1793" width="5.6640625" style="1" customWidth="1"/>
    <col min="1794" max="1794" width="36.5546875" style="1" customWidth="1"/>
    <col min="1795" max="1796" width="6.6640625" style="1" customWidth="1"/>
    <col min="1797" max="1808" width="10.109375" style="1" customWidth="1"/>
    <col min="1809" max="2048" width="9.109375" style="1"/>
    <col min="2049" max="2049" width="5.6640625" style="1" customWidth="1"/>
    <col min="2050" max="2050" width="36.5546875" style="1" customWidth="1"/>
    <col min="2051" max="2052" width="6.6640625" style="1" customWidth="1"/>
    <col min="2053" max="2064" width="10.109375" style="1" customWidth="1"/>
    <col min="2065" max="2304" width="9.109375" style="1"/>
    <col min="2305" max="2305" width="5.6640625" style="1" customWidth="1"/>
    <col min="2306" max="2306" width="36.5546875" style="1" customWidth="1"/>
    <col min="2307" max="2308" width="6.6640625" style="1" customWidth="1"/>
    <col min="2309" max="2320" width="10.109375" style="1" customWidth="1"/>
    <col min="2321" max="2560" width="9.109375" style="1"/>
    <col min="2561" max="2561" width="5.6640625" style="1" customWidth="1"/>
    <col min="2562" max="2562" width="36.5546875" style="1" customWidth="1"/>
    <col min="2563" max="2564" width="6.6640625" style="1" customWidth="1"/>
    <col min="2565" max="2576" width="10.109375" style="1" customWidth="1"/>
    <col min="2577" max="2816" width="9.109375" style="1"/>
    <col min="2817" max="2817" width="5.6640625" style="1" customWidth="1"/>
    <col min="2818" max="2818" width="36.5546875" style="1" customWidth="1"/>
    <col min="2819" max="2820" width="6.6640625" style="1" customWidth="1"/>
    <col min="2821" max="2832" width="10.109375" style="1" customWidth="1"/>
    <col min="2833" max="3072" width="9.109375" style="1"/>
    <col min="3073" max="3073" width="5.6640625" style="1" customWidth="1"/>
    <col min="3074" max="3074" width="36.5546875" style="1" customWidth="1"/>
    <col min="3075" max="3076" width="6.6640625" style="1" customWidth="1"/>
    <col min="3077" max="3088" width="10.109375" style="1" customWidth="1"/>
    <col min="3089" max="3328" width="9.109375" style="1"/>
    <col min="3329" max="3329" width="5.6640625" style="1" customWidth="1"/>
    <col min="3330" max="3330" width="36.5546875" style="1" customWidth="1"/>
    <col min="3331" max="3332" width="6.6640625" style="1" customWidth="1"/>
    <col min="3333" max="3344" width="10.109375" style="1" customWidth="1"/>
    <col min="3345" max="3584" width="9.109375" style="1"/>
    <col min="3585" max="3585" width="5.6640625" style="1" customWidth="1"/>
    <col min="3586" max="3586" width="36.5546875" style="1" customWidth="1"/>
    <col min="3587" max="3588" width="6.6640625" style="1" customWidth="1"/>
    <col min="3589" max="3600" width="10.109375" style="1" customWidth="1"/>
    <col min="3601" max="3840" width="9.109375" style="1"/>
    <col min="3841" max="3841" width="5.6640625" style="1" customWidth="1"/>
    <col min="3842" max="3842" width="36.5546875" style="1" customWidth="1"/>
    <col min="3843" max="3844" width="6.6640625" style="1" customWidth="1"/>
    <col min="3845" max="3856" width="10.109375" style="1" customWidth="1"/>
    <col min="3857" max="4096" width="9.109375" style="1"/>
    <col min="4097" max="4097" width="5.6640625" style="1" customWidth="1"/>
    <col min="4098" max="4098" width="36.5546875" style="1" customWidth="1"/>
    <col min="4099" max="4100" width="6.6640625" style="1" customWidth="1"/>
    <col min="4101" max="4112" width="10.109375" style="1" customWidth="1"/>
    <col min="4113" max="4352" width="9.109375" style="1"/>
    <col min="4353" max="4353" width="5.6640625" style="1" customWidth="1"/>
    <col min="4354" max="4354" width="36.5546875" style="1" customWidth="1"/>
    <col min="4355" max="4356" width="6.6640625" style="1" customWidth="1"/>
    <col min="4357" max="4368" width="10.109375" style="1" customWidth="1"/>
    <col min="4369" max="4608" width="9.109375" style="1"/>
    <col min="4609" max="4609" width="5.6640625" style="1" customWidth="1"/>
    <col min="4610" max="4610" width="36.5546875" style="1" customWidth="1"/>
    <col min="4611" max="4612" width="6.6640625" style="1" customWidth="1"/>
    <col min="4613" max="4624" width="10.109375" style="1" customWidth="1"/>
    <col min="4625" max="4864" width="9.109375" style="1"/>
    <col min="4865" max="4865" width="5.6640625" style="1" customWidth="1"/>
    <col min="4866" max="4866" width="36.5546875" style="1" customWidth="1"/>
    <col min="4867" max="4868" width="6.6640625" style="1" customWidth="1"/>
    <col min="4869" max="4880" width="10.109375" style="1" customWidth="1"/>
    <col min="4881" max="5120" width="9.109375" style="1"/>
    <col min="5121" max="5121" width="5.6640625" style="1" customWidth="1"/>
    <col min="5122" max="5122" width="36.5546875" style="1" customWidth="1"/>
    <col min="5123" max="5124" width="6.6640625" style="1" customWidth="1"/>
    <col min="5125" max="5136" width="10.109375" style="1" customWidth="1"/>
    <col min="5137" max="5376" width="9.109375" style="1"/>
    <col min="5377" max="5377" width="5.6640625" style="1" customWidth="1"/>
    <col min="5378" max="5378" width="36.5546875" style="1" customWidth="1"/>
    <col min="5379" max="5380" width="6.6640625" style="1" customWidth="1"/>
    <col min="5381" max="5392" width="10.109375" style="1" customWidth="1"/>
    <col min="5393" max="5632" width="9.109375" style="1"/>
    <col min="5633" max="5633" width="5.6640625" style="1" customWidth="1"/>
    <col min="5634" max="5634" width="36.5546875" style="1" customWidth="1"/>
    <col min="5635" max="5636" width="6.6640625" style="1" customWidth="1"/>
    <col min="5637" max="5648" width="10.109375" style="1" customWidth="1"/>
    <col min="5649" max="5888" width="9.109375" style="1"/>
    <col min="5889" max="5889" width="5.6640625" style="1" customWidth="1"/>
    <col min="5890" max="5890" width="36.5546875" style="1" customWidth="1"/>
    <col min="5891" max="5892" width="6.6640625" style="1" customWidth="1"/>
    <col min="5893" max="5904" width="10.109375" style="1" customWidth="1"/>
    <col min="5905" max="6144" width="9.109375" style="1"/>
    <col min="6145" max="6145" width="5.6640625" style="1" customWidth="1"/>
    <col min="6146" max="6146" width="36.5546875" style="1" customWidth="1"/>
    <col min="6147" max="6148" width="6.6640625" style="1" customWidth="1"/>
    <col min="6149" max="6160" width="10.109375" style="1" customWidth="1"/>
    <col min="6161" max="6400" width="9.109375" style="1"/>
    <col min="6401" max="6401" width="5.6640625" style="1" customWidth="1"/>
    <col min="6402" max="6402" width="36.5546875" style="1" customWidth="1"/>
    <col min="6403" max="6404" width="6.6640625" style="1" customWidth="1"/>
    <col min="6405" max="6416" width="10.109375" style="1" customWidth="1"/>
    <col min="6417" max="6656" width="9.109375" style="1"/>
    <col min="6657" max="6657" width="5.6640625" style="1" customWidth="1"/>
    <col min="6658" max="6658" width="36.5546875" style="1" customWidth="1"/>
    <col min="6659" max="6660" width="6.6640625" style="1" customWidth="1"/>
    <col min="6661" max="6672" width="10.109375" style="1" customWidth="1"/>
    <col min="6673" max="6912" width="9.109375" style="1"/>
    <col min="6913" max="6913" width="5.6640625" style="1" customWidth="1"/>
    <col min="6914" max="6914" width="36.5546875" style="1" customWidth="1"/>
    <col min="6915" max="6916" width="6.6640625" style="1" customWidth="1"/>
    <col min="6917" max="6928" width="10.109375" style="1" customWidth="1"/>
    <col min="6929" max="7168" width="9.109375" style="1"/>
    <col min="7169" max="7169" width="5.6640625" style="1" customWidth="1"/>
    <col min="7170" max="7170" width="36.5546875" style="1" customWidth="1"/>
    <col min="7171" max="7172" width="6.6640625" style="1" customWidth="1"/>
    <col min="7173" max="7184" width="10.109375" style="1" customWidth="1"/>
    <col min="7185" max="7424" width="9.109375" style="1"/>
    <col min="7425" max="7425" width="5.6640625" style="1" customWidth="1"/>
    <col min="7426" max="7426" width="36.5546875" style="1" customWidth="1"/>
    <col min="7427" max="7428" width="6.6640625" style="1" customWidth="1"/>
    <col min="7429" max="7440" width="10.109375" style="1" customWidth="1"/>
    <col min="7441" max="7680" width="9.109375" style="1"/>
    <col min="7681" max="7681" width="5.6640625" style="1" customWidth="1"/>
    <col min="7682" max="7682" width="36.5546875" style="1" customWidth="1"/>
    <col min="7683" max="7684" width="6.6640625" style="1" customWidth="1"/>
    <col min="7685" max="7696" width="10.109375" style="1" customWidth="1"/>
    <col min="7697" max="7936" width="9.109375" style="1"/>
    <col min="7937" max="7937" width="5.6640625" style="1" customWidth="1"/>
    <col min="7938" max="7938" width="36.5546875" style="1" customWidth="1"/>
    <col min="7939" max="7940" width="6.6640625" style="1" customWidth="1"/>
    <col min="7941" max="7952" width="10.109375" style="1" customWidth="1"/>
    <col min="7953" max="8192" width="9.109375" style="1"/>
    <col min="8193" max="8193" width="5.6640625" style="1" customWidth="1"/>
    <col min="8194" max="8194" width="36.5546875" style="1" customWidth="1"/>
    <col min="8195" max="8196" width="6.6640625" style="1" customWidth="1"/>
    <col min="8197" max="8208" width="10.109375" style="1" customWidth="1"/>
    <col min="8209" max="8448" width="9.109375" style="1"/>
    <col min="8449" max="8449" width="5.6640625" style="1" customWidth="1"/>
    <col min="8450" max="8450" width="36.5546875" style="1" customWidth="1"/>
    <col min="8451" max="8452" width="6.6640625" style="1" customWidth="1"/>
    <col min="8453" max="8464" width="10.109375" style="1" customWidth="1"/>
    <col min="8465" max="8704" width="9.109375" style="1"/>
    <col min="8705" max="8705" width="5.6640625" style="1" customWidth="1"/>
    <col min="8706" max="8706" width="36.5546875" style="1" customWidth="1"/>
    <col min="8707" max="8708" width="6.6640625" style="1" customWidth="1"/>
    <col min="8709" max="8720" width="10.109375" style="1" customWidth="1"/>
    <col min="8721" max="8960" width="9.109375" style="1"/>
    <col min="8961" max="8961" width="5.6640625" style="1" customWidth="1"/>
    <col min="8962" max="8962" width="36.5546875" style="1" customWidth="1"/>
    <col min="8963" max="8964" width="6.6640625" style="1" customWidth="1"/>
    <col min="8965" max="8976" width="10.109375" style="1" customWidth="1"/>
    <col min="8977" max="9216" width="9.109375" style="1"/>
    <col min="9217" max="9217" width="5.6640625" style="1" customWidth="1"/>
    <col min="9218" max="9218" width="36.5546875" style="1" customWidth="1"/>
    <col min="9219" max="9220" width="6.6640625" style="1" customWidth="1"/>
    <col min="9221" max="9232" width="10.109375" style="1" customWidth="1"/>
    <col min="9233" max="9472" width="9.109375" style="1"/>
    <col min="9473" max="9473" width="5.6640625" style="1" customWidth="1"/>
    <col min="9474" max="9474" width="36.5546875" style="1" customWidth="1"/>
    <col min="9475" max="9476" width="6.6640625" style="1" customWidth="1"/>
    <col min="9477" max="9488" width="10.109375" style="1" customWidth="1"/>
    <col min="9489" max="9728" width="9.109375" style="1"/>
    <col min="9729" max="9729" width="5.6640625" style="1" customWidth="1"/>
    <col min="9730" max="9730" width="36.5546875" style="1" customWidth="1"/>
    <col min="9731" max="9732" width="6.6640625" style="1" customWidth="1"/>
    <col min="9733" max="9744" width="10.109375" style="1" customWidth="1"/>
    <col min="9745" max="9984" width="9.109375" style="1"/>
    <col min="9985" max="9985" width="5.6640625" style="1" customWidth="1"/>
    <col min="9986" max="9986" width="36.5546875" style="1" customWidth="1"/>
    <col min="9987" max="9988" width="6.6640625" style="1" customWidth="1"/>
    <col min="9989" max="10000" width="10.109375" style="1" customWidth="1"/>
    <col min="10001" max="10240" width="9.109375" style="1"/>
    <col min="10241" max="10241" width="5.6640625" style="1" customWidth="1"/>
    <col min="10242" max="10242" width="36.5546875" style="1" customWidth="1"/>
    <col min="10243" max="10244" width="6.6640625" style="1" customWidth="1"/>
    <col min="10245" max="10256" width="10.109375" style="1" customWidth="1"/>
    <col min="10257" max="10496" width="9.109375" style="1"/>
    <col min="10497" max="10497" width="5.6640625" style="1" customWidth="1"/>
    <col min="10498" max="10498" width="36.5546875" style="1" customWidth="1"/>
    <col min="10499" max="10500" width="6.6640625" style="1" customWidth="1"/>
    <col min="10501" max="10512" width="10.109375" style="1" customWidth="1"/>
    <col min="10513" max="10752" width="9.109375" style="1"/>
    <col min="10753" max="10753" width="5.6640625" style="1" customWidth="1"/>
    <col min="10754" max="10754" width="36.5546875" style="1" customWidth="1"/>
    <col min="10755" max="10756" width="6.6640625" style="1" customWidth="1"/>
    <col min="10757" max="10768" width="10.109375" style="1" customWidth="1"/>
    <col min="10769" max="11008" width="9.109375" style="1"/>
    <col min="11009" max="11009" width="5.6640625" style="1" customWidth="1"/>
    <col min="11010" max="11010" width="36.5546875" style="1" customWidth="1"/>
    <col min="11011" max="11012" width="6.6640625" style="1" customWidth="1"/>
    <col min="11013" max="11024" width="10.109375" style="1" customWidth="1"/>
    <col min="11025" max="11264" width="9.109375" style="1"/>
    <col min="11265" max="11265" width="5.6640625" style="1" customWidth="1"/>
    <col min="11266" max="11266" width="36.5546875" style="1" customWidth="1"/>
    <col min="11267" max="11268" width="6.6640625" style="1" customWidth="1"/>
    <col min="11269" max="11280" width="10.109375" style="1" customWidth="1"/>
    <col min="11281" max="11520" width="9.109375" style="1"/>
    <col min="11521" max="11521" width="5.6640625" style="1" customWidth="1"/>
    <col min="11522" max="11522" width="36.5546875" style="1" customWidth="1"/>
    <col min="11523" max="11524" width="6.6640625" style="1" customWidth="1"/>
    <col min="11525" max="11536" width="10.109375" style="1" customWidth="1"/>
    <col min="11537" max="11776" width="9.109375" style="1"/>
    <col min="11777" max="11777" width="5.6640625" style="1" customWidth="1"/>
    <col min="11778" max="11778" width="36.5546875" style="1" customWidth="1"/>
    <col min="11779" max="11780" width="6.6640625" style="1" customWidth="1"/>
    <col min="11781" max="11792" width="10.109375" style="1" customWidth="1"/>
    <col min="11793" max="12032" width="9.109375" style="1"/>
    <col min="12033" max="12033" width="5.6640625" style="1" customWidth="1"/>
    <col min="12034" max="12034" width="36.5546875" style="1" customWidth="1"/>
    <col min="12035" max="12036" width="6.6640625" style="1" customWidth="1"/>
    <col min="12037" max="12048" width="10.109375" style="1" customWidth="1"/>
    <col min="12049" max="12288" width="9.109375" style="1"/>
    <col min="12289" max="12289" width="5.6640625" style="1" customWidth="1"/>
    <col min="12290" max="12290" width="36.5546875" style="1" customWidth="1"/>
    <col min="12291" max="12292" width="6.6640625" style="1" customWidth="1"/>
    <col min="12293" max="12304" width="10.109375" style="1" customWidth="1"/>
    <col min="12305" max="12544" width="9.109375" style="1"/>
    <col min="12545" max="12545" width="5.6640625" style="1" customWidth="1"/>
    <col min="12546" max="12546" width="36.5546875" style="1" customWidth="1"/>
    <col min="12547" max="12548" width="6.6640625" style="1" customWidth="1"/>
    <col min="12549" max="12560" width="10.109375" style="1" customWidth="1"/>
    <col min="12561" max="12800" width="9.109375" style="1"/>
    <col min="12801" max="12801" width="5.6640625" style="1" customWidth="1"/>
    <col min="12802" max="12802" width="36.5546875" style="1" customWidth="1"/>
    <col min="12803" max="12804" width="6.6640625" style="1" customWidth="1"/>
    <col min="12805" max="12816" width="10.109375" style="1" customWidth="1"/>
    <col min="12817" max="13056" width="9.109375" style="1"/>
    <col min="13057" max="13057" width="5.6640625" style="1" customWidth="1"/>
    <col min="13058" max="13058" width="36.5546875" style="1" customWidth="1"/>
    <col min="13059" max="13060" width="6.6640625" style="1" customWidth="1"/>
    <col min="13061" max="13072" width="10.109375" style="1" customWidth="1"/>
    <col min="13073" max="13312" width="9.109375" style="1"/>
    <col min="13313" max="13313" width="5.6640625" style="1" customWidth="1"/>
    <col min="13314" max="13314" width="36.5546875" style="1" customWidth="1"/>
    <col min="13315" max="13316" width="6.6640625" style="1" customWidth="1"/>
    <col min="13317" max="13328" width="10.109375" style="1" customWidth="1"/>
    <col min="13329" max="13568" width="9.109375" style="1"/>
    <col min="13569" max="13569" width="5.6640625" style="1" customWidth="1"/>
    <col min="13570" max="13570" width="36.5546875" style="1" customWidth="1"/>
    <col min="13571" max="13572" width="6.6640625" style="1" customWidth="1"/>
    <col min="13573" max="13584" width="10.109375" style="1" customWidth="1"/>
    <col min="13585" max="13824" width="9.109375" style="1"/>
    <col min="13825" max="13825" width="5.6640625" style="1" customWidth="1"/>
    <col min="13826" max="13826" width="36.5546875" style="1" customWidth="1"/>
    <col min="13827" max="13828" width="6.6640625" style="1" customWidth="1"/>
    <col min="13829" max="13840" width="10.109375" style="1" customWidth="1"/>
    <col min="13841" max="14080" width="9.109375" style="1"/>
    <col min="14081" max="14081" width="5.6640625" style="1" customWidth="1"/>
    <col min="14082" max="14082" width="36.5546875" style="1" customWidth="1"/>
    <col min="14083" max="14084" width="6.6640625" style="1" customWidth="1"/>
    <col min="14085" max="14096" width="10.109375" style="1" customWidth="1"/>
    <col min="14097" max="14336" width="9.109375" style="1"/>
    <col min="14337" max="14337" width="5.6640625" style="1" customWidth="1"/>
    <col min="14338" max="14338" width="36.5546875" style="1" customWidth="1"/>
    <col min="14339" max="14340" width="6.6640625" style="1" customWidth="1"/>
    <col min="14341" max="14352" width="10.109375" style="1" customWidth="1"/>
    <col min="14353" max="14592" width="9.109375" style="1"/>
    <col min="14593" max="14593" width="5.6640625" style="1" customWidth="1"/>
    <col min="14594" max="14594" width="36.5546875" style="1" customWidth="1"/>
    <col min="14595" max="14596" width="6.6640625" style="1" customWidth="1"/>
    <col min="14597" max="14608" width="10.109375" style="1" customWidth="1"/>
    <col min="14609" max="14848" width="9.109375" style="1"/>
    <col min="14849" max="14849" width="5.6640625" style="1" customWidth="1"/>
    <col min="14850" max="14850" width="36.5546875" style="1" customWidth="1"/>
    <col min="14851" max="14852" width="6.6640625" style="1" customWidth="1"/>
    <col min="14853" max="14864" width="10.109375" style="1" customWidth="1"/>
    <col min="14865" max="15104" width="9.109375" style="1"/>
    <col min="15105" max="15105" width="5.6640625" style="1" customWidth="1"/>
    <col min="15106" max="15106" width="36.5546875" style="1" customWidth="1"/>
    <col min="15107" max="15108" width="6.6640625" style="1" customWidth="1"/>
    <col min="15109" max="15120" width="10.109375" style="1" customWidth="1"/>
    <col min="15121" max="15360" width="9.109375" style="1"/>
    <col min="15361" max="15361" width="5.6640625" style="1" customWidth="1"/>
    <col min="15362" max="15362" width="36.5546875" style="1" customWidth="1"/>
    <col min="15363" max="15364" width="6.6640625" style="1" customWidth="1"/>
    <col min="15365" max="15376" width="10.109375" style="1" customWidth="1"/>
    <col min="15377" max="15616" width="9.109375" style="1"/>
    <col min="15617" max="15617" width="5.6640625" style="1" customWidth="1"/>
    <col min="15618" max="15618" width="36.5546875" style="1" customWidth="1"/>
    <col min="15619" max="15620" width="6.6640625" style="1" customWidth="1"/>
    <col min="15621" max="15632" width="10.109375" style="1" customWidth="1"/>
    <col min="15633" max="15872" width="9.109375" style="1"/>
    <col min="15873" max="15873" width="5.6640625" style="1" customWidth="1"/>
    <col min="15874" max="15874" width="36.5546875" style="1" customWidth="1"/>
    <col min="15875" max="15876" width="6.6640625" style="1" customWidth="1"/>
    <col min="15877" max="15888" width="10.109375" style="1" customWidth="1"/>
    <col min="15889" max="16128" width="9.109375" style="1"/>
    <col min="16129" max="16129" width="5.6640625" style="1" customWidth="1"/>
    <col min="16130" max="16130" width="36.5546875" style="1" customWidth="1"/>
    <col min="16131" max="16132" width="6.6640625" style="1" customWidth="1"/>
    <col min="16133" max="16144" width="10.109375" style="1" customWidth="1"/>
    <col min="16145" max="16384" width="9.109375" style="1"/>
  </cols>
  <sheetData>
    <row r="1" spans="1:21" ht="15" customHeight="1" x14ac:dyDescent="0.3">
      <c r="A1" s="402" t="s">
        <v>88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21" ht="15" customHeight="1" x14ac:dyDescent="0.25">
      <c r="A2" s="403" t="s">
        <v>0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</row>
    <row r="4" spans="1:21" ht="13.5" thickBot="1" x14ac:dyDescent="0.3"/>
    <row r="5" spans="1:21" ht="18.75" customHeight="1" x14ac:dyDescent="0.3">
      <c r="A5" s="404" t="s">
        <v>1</v>
      </c>
      <c r="B5" s="407" t="s">
        <v>2</v>
      </c>
      <c r="C5" s="407" t="s">
        <v>3</v>
      </c>
      <c r="D5" s="410" t="s">
        <v>4</v>
      </c>
      <c r="E5" s="413" t="s">
        <v>5</v>
      </c>
      <c r="F5" s="414"/>
      <c r="G5" s="414"/>
      <c r="H5" s="414"/>
      <c r="I5" s="414"/>
      <c r="J5" s="414"/>
      <c r="K5" s="414"/>
      <c r="L5" s="414"/>
      <c r="M5" s="414"/>
      <c r="N5" s="414"/>
      <c r="O5" s="415"/>
      <c r="P5" s="416" t="s">
        <v>6</v>
      </c>
    </row>
    <row r="6" spans="1:21" ht="18" customHeight="1" x14ac:dyDescent="0.3">
      <c r="A6" s="405"/>
      <c r="B6" s="408"/>
      <c r="C6" s="408"/>
      <c r="D6" s="411"/>
      <c r="E6" s="419" t="s">
        <v>7</v>
      </c>
      <c r="F6" s="420"/>
      <c r="G6" s="420"/>
      <c r="H6" s="421"/>
      <c r="I6" s="419" t="s">
        <v>89</v>
      </c>
      <c r="J6" s="420"/>
      <c r="K6" s="420"/>
      <c r="L6" s="422"/>
      <c r="M6" s="426" t="s">
        <v>90</v>
      </c>
      <c r="N6" s="420"/>
      <c r="O6" s="422"/>
      <c r="P6" s="417"/>
    </row>
    <row r="7" spans="1:21" s="6" customFormat="1" ht="26.25" customHeight="1" thickBot="1" x14ac:dyDescent="0.35">
      <c r="A7" s="406"/>
      <c r="B7" s="409"/>
      <c r="C7" s="409"/>
      <c r="D7" s="412"/>
      <c r="E7" s="423" t="s">
        <v>8</v>
      </c>
      <c r="F7" s="424"/>
      <c r="G7" s="425"/>
      <c r="H7" s="4" t="s">
        <v>9</v>
      </c>
      <c r="I7" s="423" t="s">
        <v>8</v>
      </c>
      <c r="J7" s="424"/>
      <c r="K7" s="425"/>
      <c r="L7" s="5" t="s">
        <v>9</v>
      </c>
      <c r="M7" s="423" t="s">
        <v>8</v>
      </c>
      <c r="N7" s="425"/>
      <c r="O7" s="5" t="s">
        <v>9</v>
      </c>
      <c r="P7" s="418"/>
    </row>
    <row r="8" spans="1:21" s="6" customFormat="1" ht="18" customHeight="1" x14ac:dyDescent="0.3">
      <c r="A8" s="7" t="s">
        <v>10</v>
      </c>
      <c r="B8" s="8" t="s">
        <v>11</v>
      </c>
      <c r="C8" s="9" t="s">
        <v>12</v>
      </c>
      <c r="D8" s="10" t="s">
        <v>13</v>
      </c>
      <c r="E8" s="429">
        <v>142657</v>
      </c>
      <c r="F8" s="430"/>
      <c r="G8" s="431"/>
      <c r="H8" s="12"/>
      <c r="I8" s="429"/>
      <c r="J8" s="430"/>
      <c r="K8" s="431"/>
      <c r="L8" s="13"/>
      <c r="M8" s="429"/>
      <c r="N8" s="431"/>
      <c r="O8" s="14"/>
      <c r="P8" s="15"/>
      <c r="S8" s="16"/>
      <c r="T8" s="16"/>
      <c r="U8" s="16"/>
    </row>
    <row r="9" spans="1:21" s="6" customFormat="1" ht="18" customHeight="1" x14ac:dyDescent="0.3">
      <c r="A9" s="17" t="s">
        <v>14</v>
      </c>
      <c r="B9" s="18" t="s">
        <v>15</v>
      </c>
      <c r="C9" s="19" t="s">
        <v>16</v>
      </c>
      <c r="D9" s="20" t="s">
        <v>17</v>
      </c>
      <c r="E9" s="438"/>
      <c r="F9" s="439"/>
      <c r="G9" s="22"/>
      <c r="H9" s="23"/>
      <c r="I9" s="21"/>
      <c r="J9" s="22"/>
      <c r="K9" s="22"/>
      <c r="L9" s="24"/>
      <c r="M9" s="25"/>
      <c r="N9" s="26"/>
      <c r="O9" s="27"/>
      <c r="P9" s="28"/>
      <c r="S9" s="16"/>
      <c r="T9" s="16"/>
      <c r="U9" s="16"/>
    </row>
    <row r="10" spans="1:21" s="6" customFormat="1" ht="18" customHeight="1" x14ac:dyDescent="0.3">
      <c r="A10" s="17" t="s">
        <v>18</v>
      </c>
      <c r="B10" s="18" t="s">
        <v>19</v>
      </c>
      <c r="C10" s="19" t="s">
        <v>20</v>
      </c>
      <c r="D10" s="20" t="s">
        <v>21</v>
      </c>
      <c r="E10" s="438">
        <v>6800</v>
      </c>
      <c r="F10" s="439"/>
      <c r="G10" s="22">
        <f>SUM(E10)</f>
        <v>6800</v>
      </c>
      <c r="H10" s="23"/>
      <c r="I10" s="21"/>
      <c r="J10" s="22"/>
      <c r="K10" s="22"/>
      <c r="L10" s="24"/>
      <c r="M10" s="25"/>
      <c r="N10" s="26"/>
      <c r="O10" s="27"/>
      <c r="P10" s="28"/>
      <c r="S10" s="16"/>
      <c r="T10" s="16"/>
      <c r="U10" s="16"/>
    </row>
    <row r="11" spans="1:21" s="6" customFormat="1" ht="18" customHeight="1" x14ac:dyDescent="0.3">
      <c r="A11" s="17" t="s">
        <v>22</v>
      </c>
      <c r="B11" s="18" t="s">
        <v>23</v>
      </c>
      <c r="C11" s="19" t="s">
        <v>24</v>
      </c>
      <c r="D11" s="20" t="s">
        <v>25</v>
      </c>
      <c r="E11" s="438">
        <v>2362</v>
      </c>
      <c r="F11" s="439"/>
      <c r="G11" s="22">
        <f>SUM(E11)</f>
        <v>2362</v>
      </c>
      <c r="H11" s="23"/>
      <c r="I11" s="21"/>
      <c r="J11" s="22"/>
      <c r="K11" s="22"/>
      <c r="L11" s="24"/>
      <c r="M11" s="25"/>
      <c r="N11" s="26"/>
      <c r="O11" s="27"/>
      <c r="P11" s="28"/>
    </row>
    <row r="12" spans="1:21" s="6" customFormat="1" ht="18" customHeight="1" x14ac:dyDescent="0.3">
      <c r="A12" s="17" t="s">
        <v>26</v>
      </c>
      <c r="B12" s="18" t="s">
        <v>27</v>
      </c>
      <c r="C12" s="19" t="s">
        <v>28</v>
      </c>
      <c r="D12" s="20" t="s">
        <v>29</v>
      </c>
      <c r="E12" s="438"/>
      <c r="F12" s="439"/>
      <c r="G12" s="22"/>
      <c r="H12" s="23"/>
      <c r="I12" s="21"/>
      <c r="J12" s="22"/>
      <c r="K12" s="22"/>
      <c r="L12" s="24"/>
      <c r="M12" s="25"/>
      <c r="N12" s="26"/>
      <c r="O12" s="27"/>
      <c r="P12" s="28"/>
    </row>
    <row r="13" spans="1:21" s="6" customFormat="1" ht="18" customHeight="1" x14ac:dyDescent="0.3">
      <c r="A13" s="17" t="s">
        <v>30</v>
      </c>
      <c r="B13" s="18" t="s">
        <v>31</v>
      </c>
      <c r="C13" s="19" t="s">
        <v>32</v>
      </c>
      <c r="D13" s="20" t="s">
        <v>33</v>
      </c>
      <c r="E13" s="438">
        <v>85436</v>
      </c>
      <c r="F13" s="439"/>
      <c r="G13" s="22">
        <f>SUM(E13)</f>
        <v>85436</v>
      </c>
      <c r="H13" s="23"/>
      <c r="I13" s="21"/>
      <c r="J13" s="22"/>
      <c r="K13" s="22"/>
      <c r="L13" s="24"/>
      <c r="M13" s="25"/>
      <c r="N13" s="26"/>
      <c r="O13" s="27"/>
      <c r="P13" s="28"/>
    </row>
    <row r="14" spans="1:21" s="6" customFormat="1" ht="18" customHeight="1" thickBot="1" x14ac:dyDescent="0.35">
      <c r="A14" s="29" t="s">
        <v>34</v>
      </c>
      <c r="B14" s="30" t="s">
        <v>35</v>
      </c>
      <c r="C14" s="31" t="s">
        <v>36</v>
      </c>
      <c r="D14" s="32" t="s">
        <v>37</v>
      </c>
      <c r="E14" s="427">
        <v>19785</v>
      </c>
      <c r="F14" s="428"/>
      <c r="G14" s="34">
        <f>SUM(E14)</f>
        <v>19785</v>
      </c>
      <c r="H14" s="35"/>
      <c r="I14" s="33"/>
      <c r="J14" s="34"/>
      <c r="K14" s="34"/>
      <c r="L14" s="36"/>
      <c r="M14" s="37"/>
      <c r="N14" s="38"/>
      <c r="O14" s="27"/>
      <c r="P14" s="28"/>
    </row>
    <row r="15" spans="1:21" s="6" customFormat="1" ht="21" customHeight="1" thickBot="1" x14ac:dyDescent="0.35">
      <c r="A15" s="39" t="s">
        <v>38</v>
      </c>
      <c r="B15" s="40" t="s">
        <v>39</v>
      </c>
      <c r="C15" s="40"/>
      <c r="D15" s="41"/>
      <c r="E15" s="436">
        <f>SUM(E8:E14)</f>
        <v>257040</v>
      </c>
      <c r="F15" s="437"/>
      <c r="G15" s="43">
        <f>SUM(E15)</f>
        <v>257040</v>
      </c>
      <c r="H15" s="44"/>
      <c r="I15" s="42"/>
      <c r="J15" s="43"/>
      <c r="K15" s="43"/>
      <c r="L15" s="45"/>
      <c r="M15" s="43"/>
      <c r="N15" s="43"/>
      <c r="O15" s="45"/>
      <c r="P15" s="45"/>
    </row>
    <row r="16" spans="1:21" ht="18" customHeight="1" x14ac:dyDescent="0.3">
      <c r="A16" s="46" t="s">
        <v>40</v>
      </c>
      <c r="B16" s="47" t="s">
        <v>41</v>
      </c>
      <c r="C16" s="48" t="s">
        <v>42</v>
      </c>
      <c r="D16" s="20" t="s">
        <v>43</v>
      </c>
      <c r="F16" s="49"/>
      <c r="G16" s="1"/>
      <c r="H16" s="50"/>
      <c r="I16" s="51"/>
      <c r="J16" s="52"/>
      <c r="K16" s="52"/>
      <c r="L16" s="53"/>
      <c r="M16" s="54"/>
      <c r="N16" s="52"/>
      <c r="O16" s="53"/>
      <c r="P16" s="55"/>
    </row>
    <row r="17" spans="1:19" ht="18" customHeight="1" x14ac:dyDescent="0.3">
      <c r="A17" s="17" t="s">
        <v>44</v>
      </c>
      <c r="B17" s="56" t="s">
        <v>45</v>
      </c>
      <c r="C17" s="19" t="s">
        <v>46</v>
      </c>
      <c r="D17" s="20" t="s">
        <v>43</v>
      </c>
      <c r="E17" s="432">
        <v>16232</v>
      </c>
      <c r="F17" s="433"/>
      <c r="G17" s="26"/>
      <c r="H17" s="50"/>
      <c r="I17" s="57"/>
      <c r="J17" s="26"/>
      <c r="K17" s="26"/>
      <c r="L17" s="53"/>
      <c r="M17" s="58"/>
      <c r="N17" s="26"/>
      <c r="O17" s="53"/>
      <c r="P17" s="55"/>
    </row>
    <row r="18" spans="1:19" ht="18" customHeight="1" x14ac:dyDescent="0.3">
      <c r="A18" s="29" t="s">
        <v>47</v>
      </c>
      <c r="B18" s="59" t="s">
        <v>48</v>
      </c>
      <c r="C18" s="31" t="s">
        <v>46</v>
      </c>
      <c r="D18" s="20" t="s">
        <v>49</v>
      </c>
      <c r="E18" s="60"/>
      <c r="F18" s="61"/>
      <c r="G18" s="61"/>
      <c r="H18" s="62"/>
      <c r="I18" s="60"/>
      <c r="J18" s="38"/>
      <c r="K18" s="38"/>
      <c r="L18" s="53"/>
      <c r="M18" s="61"/>
      <c r="N18" s="38"/>
      <c r="O18" s="53"/>
      <c r="P18" s="55"/>
    </row>
    <row r="19" spans="1:19" ht="18" customHeight="1" x14ac:dyDescent="0.3">
      <c r="A19" s="17" t="s">
        <v>50</v>
      </c>
      <c r="B19" s="56" t="s">
        <v>51</v>
      </c>
      <c r="C19" s="19" t="s">
        <v>52</v>
      </c>
      <c r="D19" s="20" t="s">
        <v>49</v>
      </c>
      <c r="E19" s="63"/>
      <c r="F19" s="64"/>
      <c r="G19" s="63"/>
      <c r="H19" s="62"/>
      <c r="I19" s="432">
        <v>52853</v>
      </c>
      <c r="J19" s="433"/>
      <c r="K19" s="26"/>
      <c r="L19" s="53"/>
      <c r="M19" s="432">
        <v>24102</v>
      </c>
      <c r="N19" s="433"/>
      <c r="O19" s="53"/>
      <c r="P19" s="55">
        <f>SUM(I19:O19)</f>
        <v>76955</v>
      </c>
    </row>
    <row r="20" spans="1:19" ht="18" customHeight="1" thickBot="1" x14ac:dyDescent="0.35">
      <c r="A20" s="29" t="s">
        <v>53</v>
      </c>
      <c r="B20" s="59" t="s">
        <v>54</v>
      </c>
      <c r="C20" s="31" t="s">
        <v>52</v>
      </c>
      <c r="D20" s="20" t="s">
        <v>49</v>
      </c>
      <c r="E20" s="60"/>
      <c r="F20" s="61"/>
      <c r="G20" s="61"/>
      <c r="H20" s="62"/>
      <c r="I20" s="434">
        <v>-52853</v>
      </c>
      <c r="J20" s="435"/>
      <c r="K20" s="38"/>
      <c r="L20" s="65"/>
      <c r="M20" s="434">
        <v>-24102</v>
      </c>
      <c r="N20" s="435"/>
      <c r="O20" s="65"/>
      <c r="P20" s="66">
        <f>SUM(I20:O20)</f>
        <v>-76955</v>
      </c>
    </row>
    <row r="21" spans="1:19" ht="21" customHeight="1" thickBot="1" x14ac:dyDescent="0.35">
      <c r="A21" s="67" t="s">
        <v>53</v>
      </c>
      <c r="B21" s="68" t="s">
        <v>55</v>
      </c>
      <c r="C21" s="68"/>
      <c r="D21" s="69"/>
      <c r="E21" s="440">
        <f>E15+E17</f>
        <v>273272</v>
      </c>
      <c r="F21" s="441"/>
      <c r="G21" s="71"/>
      <c r="H21" s="72"/>
      <c r="I21" s="70"/>
      <c r="J21" s="73"/>
      <c r="K21" s="73"/>
      <c r="L21" s="72"/>
      <c r="M21" s="71"/>
      <c r="N21" s="73"/>
      <c r="O21" s="72"/>
      <c r="P21" s="74">
        <f>SUM(E21:O21)</f>
        <v>273272</v>
      </c>
    </row>
    <row r="22" spans="1:19" x14ac:dyDescent="0.3">
      <c r="A22" s="75"/>
      <c r="B22" s="6"/>
      <c r="C22" s="6"/>
      <c r="D22" s="6"/>
      <c r="E22" s="16"/>
      <c r="F22" s="16"/>
      <c r="G22" s="16"/>
      <c r="H22" s="76"/>
      <c r="I22" s="16"/>
      <c r="J22" s="16"/>
      <c r="K22" s="16"/>
      <c r="L22" s="76"/>
      <c r="M22" s="16"/>
      <c r="N22" s="16"/>
      <c r="O22" s="76"/>
    </row>
    <row r="24" spans="1:19" ht="100.5" customHeight="1" thickBot="1" x14ac:dyDescent="0.35"/>
    <row r="25" spans="1:19" ht="18.75" customHeight="1" x14ac:dyDescent="0.3">
      <c r="A25" s="404" t="s">
        <v>1</v>
      </c>
      <c r="B25" s="407" t="s">
        <v>2</v>
      </c>
      <c r="C25" s="407" t="s">
        <v>3</v>
      </c>
      <c r="D25" s="410" t="s">
        <v>4</v>
      </c>
      <c r="E25" s="413" t="s">
        <v>5</v>
      </c>
      <c r="F25" s="414"/>
      <c r="G25" s="414"/>
      <c r="H25" s="414"/>
      <c r="I25" s="414"/>
      <c r="J25" s="414"/>
      <c r="K25" s="414"/>
      <c r="L25" s="414"/>
      <c r="M25" s="414"/>
      <c r="N25" s="414"/>
      <c r="O25" s="415"/>
      <c r="P25" s="416" t="s">
        <v>6</v>
      </c>
    </row>
    <row r="26" spans="1:19" ht="18" customHeight="1" x14ac:dyDescent="0.3">
      <c r="A26" s="405"/>
      <c r="B26" s="408"/>
      <c r="C26" s="408"/>
      <c r="D26" s="411"/>
      <c r="E26" s="419" t="s">
        <v>7</v>
      </c>
      <c r="F26" s="420"/>
      <c r="G26" s="420"/>
      <c r="H26" s="421"/>
      <c r="I26" s="419" t="s">
        <v>89</v>
      </c>
      <c r="J26" s="420"/>
      <c r="K26" s="420"/>
      <c r="L26" s="422"/>
      <c r="M26" s="426" t="s">
        <v>90</v>
      </c>
      <c r="N26" s="420"/>
      <c r="O26" s="422"/>
      <c r="P26" s="417"/>
      <c r="R26" s="2"/>
    </row>
    <row r="27" spans="1:19" s="6" customFormat="1" ht="13.8" thickBot="1" x14ac:dyDescent="0.35">
      <c r="A27" s="406"/>
      <c r="B27" s="409"/>
      <c r="C27" s="409"/>
      <c r="D27" s="412"/>
      <c r="E27" s="423" t="s">
        <v>8</v>
      </c>
      <c r="F27" s="424"/>
      <c r="G27" s="425"/>
      <c r="H27" s="4" t="s">
        <v>9</v>
      </c>
      <c r="I27" s="423" t="s">
        <v>8</v>
      </c>
      <c r="J27" s="424"/>
      <c r="K27" s="425"/>
      <c r="L27" s="5" t="s">
        <v>9</v>
      </c>
      <c r="M27" s="423" t="s">
        <v>8</v>
      </c>
      <c r="N27" s="425"/>
      <c r="O27" s="5" t="s">
        <v>9</v>
      </c>
      <c r="P27" s="418"/>
    </row>
    <row r="28" spans="1:19" s="6" customFormat="1" ht="18" customHeight="1" thickBot="1" x14ac:dyDescent="0.35">
      <c r="A28" s="7" t="s">
        <v>10</v>
      </c>
      <c r="B28" s="8" t="s">
        <v>56</v>
      </c>
      <c r="C28" s="9" t="s">
        <v>57</v>
      </c>
      <c r="D28" s="10" t="s">
        <v>58</v>
      </c>
      <c r="E28" s="429">
        <v>88127</v>
      </c>
      <c r="F28" s="431"/>
      <c r="G28" s="11"/>
      <c r="H28" s="79"/>
      <c r="I28" s="429">
        <v>34529</v>
      </c>
      <c r="J28" s="431"/>
      <c r="K28" s="11"/>
      <c r="L28" s="13"/>
      <c r="M28" s="429">
        <f>16235+1227</f>
        <v>17462</v>
      </c>
      <c r="N28" s="431"/>
      <c r="O28" s="14"/>
      <c r="P28" s="80">
        <f>SUM(E28:O28)</f>
        <v>140118</v>
      </c>
    </row>
    <row r="29" spans="1:19" s="6" customFormat="1" ht="18" customHeight="1" thickBot="1" x14ac:dyDescent="0.35">
      <c r="A29" s="17" t="s">
        <v>14</v>
      </c>
      <c r="B29" s="18" t="s">
        <v>59</v>
      </c>
      <c r="C29" s="19" t="s">
        <v>60</v>
      </c>
      <c r="D29" s="20" t="s">
        <v>61</v>
      </c>
      <c r="E29" s="438">
        <v>16968</v>
      </c>
      <c r="F29" s="439"/>
      <c r="G29" s="22"/>
      <c r="H29" s="23"/>
      <c r="I29" s="438">
        <v>8431</v>
      </c>
      <c r="J29" s="439"/>
      <c r="K29" s="22"/>
      <c r="L29" s="24"/>
      <c r="M29" s="438">
        <f>4531+213</f>
        <v>4744</v>
      </c>
      <c r="N29" s="439"/>
      <c r="O29" s="27"/>
      <c r="P29" s="80">
        <f t="shared" ref="P29:P30" si="0">SUM(E29:O29)</f>
        <v>30143</v>
      </c>
    </row>
    <row r="30" spans="1:19" s="6" customFormat="1" ht="18" customHeight="1" x14ac:dyDescent="0.3">
      <c r="A30" s="17" t="s">
        <v>18</v>
      </c>
      <c r="B30" s="18" t="s">
        <v>62</v>
      </c>
      <c r="C30" s="19" t="s">
        <v>63</v>
      </c>
      <c r="D30" s="20" t="s">
        <v>64</v>
      </c>
      <c r="E30" s="438">
        <v>70524</v>
      </c>
      <c r="F30" s="439"/>
      <c r="G30" s="22"/>
      <c r="H30" s="23"/>
      <c r="I30" s="438">
        <v>9893</v>
      </c>
      <c r="J30" s="439"/>
      <c r="K30" s="22"/>
      <c r="L30" s="24"/>
      <c r="M30" s="438">
        <v>1896</v>
      </c>
      <c r="N30" s="439"/>
      <c r="O30" s="27"/>
      <c r="P30" s="80">
        <f t="shared" si="0"/>
        <v>82313</v>
      </c>
      <c r="S30" s="16"/>
    </row>
    <row r="31" spans="1:19" s="6" customFormat="1" ht="18" customHeight="1" x14ac:dyDescent="0.3">
      <c r="A31" s="17" t="s">
        <v>22</v>
      </c>
      <c r="B31" s="18" t="s">
        <v>65</v>
      </c>
      <c r="C31" s="19" t="s">
        <v>66</v>
      </c>
      <c r="D31" s="20" t="s">
        <v>67</v>
      </c>
      <c r="E31" s="438">
        <v>16932</v>
      </c>
      <c r="F31" s="439"/>
      <c r="G31" s="22"/>
      <c r="H31" s="23"/>
      <c r="I31" s="21"/>
      <c r="J31" s="22"/>
      <c r="K31" s="22"/>
      <c r="L31" s="24"/>
      <c r="M31" s="25"/>
      <c r="N31" s="26"/>
      <c r="O31" s="27"/>
      <c r="P31" s="81"/>
    </row>
    <row r="32" spans="1:19" s="6" customFormat="1" ht="18" customHeight="1" x14ac:dyDescent="0.3">
      <c r="A32" s="17" t="s">
        <v>26</v>
      </c>
      <c r="B32" s="18" t="s">
        <v>68</v>
      </c>
      <c r="C32" s="19" t="s">
        <v>69</v>
      </c>
      <c r="D32" s="20" t="s">
        <v>70</v>
      </c>
      <c r="E32" s="438">
        <v>2119</v>
      </c>
      <c r="F32" s="439"/>
      <c r="G32" s="22"/>
      <c r="H32" s="23"/>
      <c r="I32" s="21"/>
      <c r="J32" s="22"/>
      <c r="K32" s="22"/>
      <c r="L32" s="24"/>
      <c r="M32" s="25"/>
      <c r="N32" s="26"/>
      <c r="O32" s="27"/>
      <c r="P32" s="81"/>
    </row>
    <row r="33" spans="1:21" s="6" customFormat="1" ht="18" customHeight="1" x14ac:dyDescent="0.3">
      <c r="A33" s="17" t="s">
        <v>30</v>
      </c>
      <c r="B33" s="18" t="s">
        <v>71</v>
      </c>
      <c r="C33" s="19" t="s">
        <v>72</v>
      </c>
      <c r="D33" s="20" t="s">
        <v>73</v>
      </c>
      <c r="E33" s="21"/>
      <c r="F33" s="22"/>
      <c r="G33" s="22"/>
      <c r="H33" s="23"/>
      <c r="I33" s="21"/>
      <c r="J33" s="22"/>
      <c r="K33" s="22"/>
      <c r="L33" s="24"/>
      <c r="M33" s="25"/>
      <c r="N33" s="26"/>
      <c r="O33" s="27"/>
      <c r="P33" s="81"/>
    </row>
    <row r="34" spans="1:21" s="6" customFormat="1" ht="18" customHeight="1" x14ac:dyDescent="0.3">
      <c r="A34" s="17" t="s">
        <v>34</v>
      </c>
      <c r="B34" s="30" t="s">
        <v>74</v>
      </c>
      <c r="C34" s="19" t="s">
        <v>75</v>
      </c>
      <c r="D34" s="32" t="s">
        <v>76</v>
      </c>
      <c r="E34" s="33"/>
      <c r="F34" s="34"/>
      <c r="G34" s="34"/>
      <c r="H34" s="82"/>
      <c r="I34" s="33"/>
      <c r="J34" s="34"/>
      <c r="K34" s="34"/>
      <c r="L34" s="36"/>
      <c r="M34" s="37"/>
      <c r="N34" s="38"/>
      <c r="O34" s="83"/>
      <c r="P34" s="84"/>
      <c r="U34" s="16"/>
    </row>
    <row r="35" spans="1:21" s="6" customFormat="1" ht="18" customHeight="1" thickBot="1" x14ac:dyDescent="0.35">
      <c r="A35" s="17" t="s">
        <v>38</v>
      </c>
      <c r="B35" s="30" t="s">
        <v>77</v>
      </c>
      <c r="C35" s="19" t="s">
        <v>78</v>
      </c>
      <c r="D35" s="32" t="s">
        <v>79</v>
      </c>
      <c r="E35" s="33"/>
      <c r="F35" s="34"/>
      <c r="G35" s="34"/>
      <c r="H35" s="82"/>
      <c r="I35" s="33"/>
      <c r="J35" s="34"/>
      <c r="K35" s="34"/>
      <c r="L35" s="36"/>
      <c r="M35" s="37"/>
      <c r="N35" s="38"/>
      <c r="O35" s="83"/>
      <c r="P35" s="84"/>
    </row>
    <row r="36" spans="1:21" s="6" customFormat="1" ht="21" customHeight="1" thickBot="1" x14ac:dyDescent="0.35">
      <c r="A36" s="85" t="s">
        <v>38</v>
      </c>
      <c r="B36" s="86" t="s">
        <v>80</v>
      </c>
      <c r="C36" s="86"/>
      <c r="D36" s="87"/>
      <c r="E36" s="436">
        <f>SUM(E28:E35)</f>
        <v>194670</v>
      </c>
      <c r="F36" s="437"/>
      <c r="G36" s="88"/>
      <c r="H36" s="89"/>
      <c r="I36" s="436">
        <f>SUM(I28:I35)</f>
        <v>52853</v>
      </c>
      <c r="J36" s="437"/>
      <c r="K36" s="88"/>
      <c r="L36" s="90"/>
      <c r="M36" s="436">
        <f>SUM(M28:M35)</f>
        <v>24102</v>
      </c>
      <c r="N36" s="437"/>
      <c r="O36" s="90"/>
      <c r="P36" s="90">
        <f>SUM(E36:O36)</f>
        <v>271625</v>
      </c>
    </row>
    <row r="37" spans="1:21" ht="18" customHeight="1" x14ac:dyDescent="0.3">
      <c r="A37" s="91" t="s">
        <v>40</v>
      </c>
      <c r="B37" s="92" t="s">
        <v>81</v>
      </c>
      <c r="C37" s="9" t="s">
        <v>82</v>
      </c>
      <c r="D37" s="93"/>
      <c r="E37" s="442">
        <v>1647</v>
      </c>
      <c r="F37" s="443"/>
      <c r="G37" s="94"/>
      <c r="H37" s="95"/>
      <c r="I37" s="96"/>
      <c r="J37" s="97"/>
      <c r="K37" s="97"/>
      <c r="L37" s="93"/>
      <c r="M37" s="96"/>
      <c r="N37" s="97"/>
      <c r="O37" s="93"/>
      <c r="P37" s="98"/>
    </row>
    <row r="38" spans="1:21" ht="18" customHeight="1" x14ac:dyDescent="0.3">
      <c r="A38" s="17" t="s">
        <v>44</v>
      </c>
      <c r="B38" s="99" t="s">
        <v>83</v>
      </c>
      <c r="C38" s="100" t="s">
        <v>84</v>
      </c>
      <c r="D38" s="101"/>
      <c r="E38" s="102"/>
      <c r="F38" s="49"/>
      <c r="G38" s="49"/>
      <c r="H38" s="50"/>
      <c r="I38" s="103"/>
      <c r="J38" s="104"/>
      <c r="K38" s="104"/>
      <c r="L38" s="50"/>
      <c r="M38" s="102"/>
      <c r="N38" s="49"/>
      <c r="O38" s="50"/>
      <c r="P38" s="105"/>
    </row>
    <row r="39" spans="1:21" ht="18" customHeight="1" x14ac:dyDescent="0.3">
      <c r="A39" s="17" t="s">
        <v>47</v>
      </c>
      <c r="B39" s="56" t="s">
        <v>51</v>
      </c>
      <c r="C39" s="19" t="s">
        <v>85</v>
      </c>
      <c r="D39" s="106" t="s">
        <v>86</v>
      </c>
      <c r="E39" s="432">
        <v>76955</v>
      </c>
      <c r="F39" s="433"/>
      <c r="G39" s="26"/>
      <c r="H39" s="50"/>
      <c r="I39" s="57"/>
      <c r="J39" s="26"/>
      <c r="K39" s="26"/>
      <c r="L39" s="50"/>
      <c r="M39" s="57"/>
      <c r="N39" s="26"/>
      <c r="O39" s="50"/>
      <c r="P39" s="105"/>
    </row>
    <row r="40" spans="1:21" ht="18" customHeight="1" thickBot="1" x14ac:dyDescent="0.35">
      <c r="A40" s="107" t="s">
        <v>50</v>
      </c>
      <c r="B40" s="59" t="s">
        <v>54</v>
      </c>
      <c r="C40" s="31"/>
      <c r="D40" s="108"/>
      <c r="E40" s="434">
        <v>-76955</v>
      </c>
      <c r="F40" s="435"/>
      <c r="G40" s="77"/>
      <c r="H40" s="109"/>
      <c r="I40" s="78"/>
      <c r="J40" s="77"/>
      <c r="K40" s="77"/>
      <c r="L40" s="109"/>
      <c r="M40" s="78"/>
      <c r="N40" s="77"/>
      <c r="O40" s="109"/>
      <c r="P40" s="110"/>
    </row>
    <row r="41" spans="1:21" ht="21" customHeight="1" thickBot="1" x14ac:dyDescent="0.35">
      <c r="A41" s="67" t="s">
        <v>50</v>
      </c>
      <c r="B41" s="68" t="s">
        <v>87</v>
      </c>
      <c r="C41" s="68"/>
      <c r="D41" s="111"/>
      <c r="E41" s="440">
        <f>E36+E37+E39+E40</f>
        <v>196317</v>
      </c>
      <c r="F41" s="441"/>
      <c r="G41" s="112"/>
      <c r="H41" s="113"/>
      <c r="I41" s="440">
        <f>SUM(I36:I40)</f>
        <v>52853</v>
      </c>
      <c r="J41" s="441"/>
      <c r="K41" s="112"/>
      <c r="L41" s="113"/>
      <c r="M41" s="440">
        <f>SUM(M36:M40)</f>
        <v>24102</v>
      </c>
      <c r="N41" s="441"/>
      <c r="O41" s="113"/>
      <c r="P41" s="114">
        <f>SUM(E41:O41)</f>
        <v>273272</v>
      </c>
    </row>
    <row r="44" spans="1:21" x14ac:dyDescent="0.3">
      <c r="H44" s="2"/>
      <c r="L44" s="2"/>
      <c r="O44" s="2"/>
      <c r="P44" s="2"/>
    </row>
  </sheetData>
  <mergeCells count="62">
    <mergeCell ref="I41:J41"/>
    <mergeCell ref="M41:N41"/>
    <mergeCell ref="E41:F41"/>
    <mergeCell ref="I28:J28"/>
    <mergeCell ref="I29:J29"/>
    <mergeCell ref="I30:J30"/>
    <mergeCell ref="M28:N28"/>
    <mergeCell ref="M29:N29"/>
    <mergeCell ref="M30:N30"/>
    <mergeCell ref="I36:J36"/>
    <mergeCell ref="M36:N36"/>
    <mergeCell ref="E40:F40"/>
    <mergeCell ref="E29:F29"/>
    <mergeCell ref="E30:F30"/>
    <mergeCell ref="E31:F31"/>
    <mergeCell ref="E32:F32"/>
    <mergeCell ref="E37:F37"/>
    <mergeCell ref="E39:F39"/>
    <mergeCell ref="E36:F36"/>
    <mergeCell ref="M19:N19"/>
    <mergeCell ref="M20:N20"/>
    <mergeCell ref="E27:G27"/>
    <mergeCell ref="I27:K27"/>
    <mergeCell ref="M27:N27"/>
    <mergeCell ref="E28:F28"/>
    <mergeCell ref="E8:G8"/>
    <mergeCell ref="E9:F9"/>
    <mergeCell ref="E11:F11"/>
    <mergeCell ref="E10:F10"/>
    <mergeCell ref="E13:F13"/>
    <mergeCell ref="P25:P27"/>
    <mergeCell ref="E26:H26"/>
    <mergeCell ref="I26:L26"/>
    <mergeCell ref="M26:O26"/>
    <mergeCell ref="M6:O6"/>
    <mergeCell ref="E14:F14"/>
    <mergeCell ref="M7:N7"/>
    <mergeCell ref="I8:K8"/>
    <mergeCell ref="M8:N8"/>
    <mergeCell ref="I19:J19"/>
    <mergeCell ref="I20:J20"/>
    <mergeCell ref="E15:F15"/>
    <mergeCell ref="E12:F12"/>
    <mergeCell ref="E17:F17"/>
    <mergeCell ref="E21:F21"/>
    <mergeCell ref="I7:K7"/>
    <mergeCell ref="A25:A27"/>
    <mergeCell ref="B25:B27"/>
    <mergeCell ref="C25:C27"/>
    <mergeCell ref="D25:D27"/>
    <mergeCell ref="E25:O25"/>
    <mergeCell ref="A1:P1"/>
    <mergeCell ref="A2:P2"/>
    <mergeCell ref="A5:A7"/>
    <mergeCell ref="B5:B7"/>
    <mergeCell ref="C5:C7"/>
    <mergeCell ref="D5:D7"/>
    <mergeCell ref="E5:O5"/>
    <mergeCell ref="P5:P7"/>
    <mergeCell ref="E6:H6"/>
    <mergeCell ref="I6:L6"/>
    <mergeCell ref="E7:G7"/>
  </mergeCells>
  <pageMargins left="0.7" right="0.7" top="0.75" bottom="0.75" header="0.3" footer="0.3"/>
  <pageSetup paperSize="9" orientation="landscape" r:id="rId1"/>
  <headerFooter>
    <oddHeader>&amp;C1. sz. melléklet a 3/2015.(III.11.) számú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view="pageLayout" topLeftCell="A4" zoomScaleNormal="100" workbookViewId="0">
      <selection activeCell="D14" sqref="D14"/>
    </sheetView>
  </sheetViews>
  <sheetFormatPr defaultRowHeight="14.4" x14ac:dyDescent="0.3"/>
  <cols>
    <col min="1" max="1" width="7.6640625" customWidth="1"/>
    <col min="2" max="2" width="9.6640625" customWidth="1"/>
    <col min="3" max="3" width="39.6640625" style="329" customWidth="1"/>
    <col min="4" max="4" width="19.44140625" style="328" customWidth="1"/>
    <col min="5" max="5" width="21.88671875" style="330" customWidth="1"/>
    <col min="6" max="6" width="23.44140625" style="328" customWidth="1"/>
    <col min="251" max="251" width="7.6640625" customWidth="1"/>
    <col min="252" max="252" width="9.6640625" customWidth="1"/>
    <col min="253" max="253" width="39.6640625" customWidth="1"/>
    <col min="254" max="254" width="9.88671875" bestFit="1" customWidth="1"/>
    <col min="257" max="257" width="9.88671875" bestFit="1" customWidth="1"/>
    <col min="262" max="262" width="9.88671875" bestFit="1" customWidth="1"/>
    <col min="507" max="507" width="7.6640625" customWidth="1"/>
    <col min="508" max="508" width="9.6640625" customWidth="1"/>
    <col min="509" max="509" width="39.6640625" customWidth="1"/>
    <col min="510" max="510" width="9.88671875" bestFit="1" customWidth="1"/>
    <col min="513" max="513" width="9.88671875" bestFit="1" customWidth="1"/>
    <col min="518" max="518" width="9.88671875" bestFit="1" customWidth="1"/>
    <col min="763" max="763" width="7.6640625" customWidth="1"/>
    <col min="764" max="764" width="9.6640625" customWidth="1"/>
    <col min="765" max="765" width="39.6640625" customWidth="1"/>
    <col min="766" max="766" width="9.88671875" bestFit="1" customWidth="1"/>
    <col min="769" max="769" width="9.88671875" bestFit="1" customWidth="1"/>
    <col min="774" max="774" width="9.88671875" bestFit="1" customWidth="1"/>
    <col min="1019" max="1019" width="7.6640625" customWidth="1"/>
    <col min="1020" max="1020" width="9.6640625" customWidth="1"/>
    <col min="1021" max="1021" width="39.6640625" customWidth="1"/>
    <col min="1022" max="1022" width="9.88671875" bestFit="1" customWidth="1"/>
    <col min="1025" max="1025" width="9.88671875" bestFit="1" customWidth="1"/>
    <col min="1030" max="1030" width="9.88671875" bestFit="1" customWidth="1"/>
    <col min="1275" max="1275" width="7.6640625" customWidth="1"/>
    <col min="1276" max="1276" width="9.6640625" customWidth="1"/>
    <col min="1277" max="1277" width="39.6640625" customWidth="1"/>
    <col min="1278" max="1278" width="9.88671875" bestFit="1" customWidth="1"/>
    <col min="1281" max="1281" width="9.88671875" bestFit="1" customWidth="1"/>
    <col min="1286" max="1286" width="9.88671875" bestFit="1" customWidth="1"/>
    <col min="1531" max="1531" width="7.6640625" customWidth="1"/>
    <col min="1532" max="1532" width="9.6640625" customWidth="1"/>
    <col min="1533" max="1533" width="39.6640625" customWidth="1"/>
    <col min="1534" max="1534" width="9.88671875" bestFit="1" customWidth="1"/>
    <col min="1537" max="1537" width="9.88671875" bestFit="1" customWidth="1"/>
    <col min="1542" max="1542" width="9.88671875" bestFit="1" customWidth="1"/>
    <col min="1787" max="1787" width="7.6640625" customWidth="1"/>
    <col min="1788" max="1788" width="9.6640625" customWidth="1"/>
    <col min="1789" max="1789" width="39.6640625" customWidth="1"/>
    <col min="1790" max="1790" width="9.88671875" bestFit="1" customWidth="1"/>
    <col min="1793" max="1793" width="9.88671875" bestFit="1" customWidth="1"/>
    <col min="1798" max="1798" width="9.88671875" bestFit="1" customWidth="1"/>
    <col min="2043" max="2043" width="7.6640625" customWidth="1"/>
    <col min="2044" max="2044" width="9.6640625" customWidth="1"/>
    <col min="2045" max="2045" width="39.6640625" customWidth="1"/>
    <col min="2046" max="2046" width="9.88671875" bestFit="1" customWidth="1"/>
    <col min="2049" max="2049" width="9.88671875" bestFit="1" customWidth="1"/>
    <col min="2054" max="2054" width="9.88671875" bestFit="1" customWidth="1"/>
    <col min="2299" max="2299" width="7.6640625" customWidth="1"/>
    <col min="2300" max="2300" width="9.6640625" customWidth="1"/>
    <col min="2301" max="2301" width="39.6640625" customWidth="1"/>
    <col min="2302" max="2302" width="9.88671875" bestFit="1" customWidth="1"/>
    <col min="2305" max="2305" width="9.88671875" bestFit="1" customWidth="1"/>
    <col min="2310" max="2310" width="9.88671875" bestFit="1" customWidth="1"/>
    <col min="2555" max="2555" width="7.6640625" customWidth="1"/>
    <col min="2556" max="2556" width="9.6640625" customWidth="1"/>
    <col min="2557" max="2557" width="39.6640625" customWidth="1"/>
    <col min="2558" max="2558" width="9.88671875" bestFit="1" customWidth="1"/>
    <col min="2561" max="2561" width="9.88671875" bestFit="1" customWidth="1"/>
    <col min="2566" max="2566" width="9.88671875" bestFit="1" customWidth="1"/>
    <col min="2811" max="2811" width="7.6640625" customWidth="1"/>
    <col min="2812" max="2812" width="9.6640625" customWidth="1"/>
    <col min="2813" max="2813" width="39.6640625" customWidth="1"/>
    <col min="2814" max="2814" width="9.88671875" bestFit="1" customWidth="1"/>
    <col min="2817" max="2817" width="9.88671875" bestFit="1" customWidth="1"/>
    <col min="2822" max="2822" width="9.88671875" bestFit="1" customWidth="1"/>
    <col min="3067" max="3067" width="7.6640625" customWidth="1"/>
    <col min="3068" max="3068" width="9.6640625" customWidth="1"/>
    <col min="3069" max="3069" width="39.6640625" customWidth="1"/>
    <col min="3070" max="3070" width="9.88671875" bestFit="1" customWidth="1"/>
    <col min="3073" max="3073" width="9.88671875" bestFit="1" customWidth="1"/>
    <col min="3078" max="3078" width="9.88671875" bestFit="1" customWidth="1"/>
    <col min="3323" max="3323" width="7.6640625" customWidth="1"/>
    <col min="3324" max="3324" width="9.6640625" customWidth="1"/>
    <col min="3325" max="3325" width="39.6640625" customWidth="1"/>
    <col min="3326" max="3326" width="9.88671875" bestFit="1" customWidth="1"/>
    <col min="3329" max="3329" width="9.88671875" bestFit="1" customWidth="1"/>
    <col min="3334" max="3334" width="9.88671875" bestFit="1" customWidth="1"/>
    <col min="3579" max="3579" width="7.6640625" customWidth="1"/>
    <col min="3580" max="3580" width="9.6640625" customWidth="1"/>
    <col min="3581" max="3581" width="39.6640625" customWidth="1"/>
    <col min="3582" max="3582" width="9.88671875" bestFit="1" customWidth="1"/>
    <col min="3585" max="3585" width="9.88671875" bestFit="1" customWidth="1"/>
    <col min="3590" max="3590" width="9.88671875" bestFit="1" customWidth="1"/>
    <col min="3835" max="3835" width="7.6640625" customWidth="1"/>
    <col min="3836" max="3836" width="9.6640625" customWidth="1"/>
    <col min="3837" max="3837" width="39.6640625" customWidth="1"/>
    <col min="3838" max="3838" width="9.88671875" bestFit="1" customWidth="1"/>
    <col min="3841" max="3841" width="9.88671875" bestFit="1" customWidth="1"/>
    <col min="3846" max="3846" width="9.88671875" bestFit="1" customWidth="1"/>
    <col min="4091" max="4091" width="7.6640625" customWidth="1"/>
    <col min="4092" max="4092" width="9.6640625" customWidth="1"/>
    <col min="4093" max="4093" width="39.6640625" customWidth="1"/>
    <col min="4094" max="4094" width="9.88671875" bestFit="1" customWidth="1"/>
    <col min="4097" max="4097" width="9.88671875" bestFit="1" customWidth="1"/>
    <col min="4102" max="4102" width="9.88671875" bestFit="1" customWidth="1"/>
    <col min="4347" max="4347" width="7.6640625" customWidth="1"/>
    <col min="4348" max="4348" width="9.6640625" customWidth="1"/>
    <col min="4349" max="4349" width="39.6640625" customWidth="1"/>
    <col min="4350" max="4350" width="9.88671875" bestFit="1" customWidth="1"/>
    <col min="4353" max="4353" width="9.88671875" bestFit="1" customWidth="1"/>
    <col min="4358" max="4358" width="9.88671875" bestFit="1" customWidth="1"/>
    <col min="4603" max="4603" width="7.6640625" customWidth="1"/>
    <col min="4604" max="4604" width="9.6640625" customWidth="1"/>
    <col min="4605" max="4605" width="39.6640625" customWidth="1"/>
    <col min="4606" max="4606" width="9.88671875" bestFit="1" customWidth="1"/>
    <col min="4609" max="4609" width="9.88671875" bestFit="1" customWidth="1"/>
    <col min="4614" max="4614" width="9.88671875" bestFit="1" customWidth="1"/>
    <col min="4859" max="4859" width="7.6640625" customWidth="1"/>
    <col min="4860" max="4860" width="9.6640625" customWidth="1"/>
    <col min="4861" max="4861" width="39.6640625" customWidth="1"/>
    <col min="4862" max="4862" width="9.88671875" bestFit="1" customWidth="1"/>
    <col min="4865" max="4865" width="9.88671875" bestFit="1" customWidth="1"/>
    <col min="4870" max="4870" width="9.88671875" bestFit="1" customWidth="1"/>
    <col min="5115" max="5115" width="7.6640625" customWidth="1"/>
    <col min="5116" max="5116" width="9.6640625" customWidth="1"/>
    <col min="5117" max="5117" width="39.6640625" customWidth="1"/>
    <col min="5118" max="5118" width="9.88671875" bestFit="1" customWidth="1"/>
    <col min="5121" max="5121" width="9.88671875" bestFit="1" customWidth="1"/>
    <col min="5126" max="5126" width="9.88671875" bestFit="1" customWidth="1"/>
    <col min="5371" max="5371" width="7.6640625" customWidth="1"/>
    <col min="5372" max="5372" width="9.6640625" customWidth="1"/>
    <col min="5373" max="5373" width="39.6640625" customWidth="1"/>
    <col min="5374" max="5374" width="9.88671875" bestFit="1" customWidth="1"/>
    <col min="5377" max="5377" width="9.88671875" bestFit="1" customWidth="1"/>
    <col min="5382" max="5382" width="9.88671875" bestFit="1" customWidth="1"/>
    <col min="5627" max="5627" width="7.6640625" customWidth="1"/>
    <col min="5628" max="5628" width="9.6640625" customWidth="1"/>
    <col min="5629" max="5629" width="39.6640625" customWidth="1"/>
    <col min="5630" max="5630" width="9.88671875" bestFit="1" customWidth="1"/>
    <col min="5633" max="5633" width="9.88671875" bestFit="1" customWidth="1"/>
    <col min="5638" max="5638" width="9.88671875" bestFit="1" customWidth="1"/>
    <col min="5883" max="5883" width="7.6640625" customWidth="1"/>
    <col min="5884" max="5884" width="9.6640625" customWidth="1"/>
    <col min="5885" max="5885" width="39.6640625" customWidth="1"/>
    <col min="5886" max="5886" width="9.88671875" bestFit="1" customWidth="1"/>
    <col min="5889" max="5889" width="9.88671875" bestFit="1" customWidth="1"/>
    <col min="5894" max="5894" width="9.88671875" bestFit="1" customWidth="1"/>
    <col min="6139" max="6139" width="7.6640625" customWidth="1"/>
    <col min="6140" max="6140" width="9.6640625" customWidth="1"/>
    <col min="6141" max="6141" width="39.6640625" customWidth="1"/>
    <col min="6142" max="6142" width="9.88671875" bestFit="1" customWidth="1"/>
    <col min="6145" max="6145" width="9.88671875" bestFit="1" customWidth="1"/>
    <col min="6150" max="6150" width="9.88671875" bestFit="1" customWidth="1"/>
    <col min="6395" max="6395" width="7.6640625" customWidth="1"/>
    <col min="6396" max="6396" width="9.6640625" customWidth="1"/>
    <col min="6397" max="6397" width="39.6640625" customWidth="1"/>
    <col min="6398" max="6398" width="9.88671875" bestFit="1" customWidth="1"/>
    <col min="6401" max="6401" width="9.88671875" bestFit="1" customWidth="1"/>
    <col min="6406" max="6406" width="9.88671875" bestFit="1" customWidth="1"/>
    <col min="6651" max="6651" width="7.6640625" customWidth="1"/>
    <col min="6652" max="6652" width="9.6640625" customWidth="1"/>
    <col min="6653" max="6653" width="39.6640625" customWidth="1"/>
    <col min="6654" max="6654" width="9.88671875" bestFit="1" customWidth="1"/>
    <col min="6657" max="6657" width="9.88671875" bestFit="1" customWidth="1"/>
    <col min="6662" max="6662" width="9.88671875" bestFit="1" customWidth="1"/>
    <col min="6907" max="6907" width="7.6640625" customWidth="1"/>
    <col min="6908" max="6908" width="9.6640625" customWidth="1"/>
    <col min="6909" max="6909" width="39.6640625" customWidth="1"/>
    <col min="6910" max="6910" width="9.88671875" bestFit="1" customWidth="1"/>
    <col min="6913" max="6913" width="9.88671875" bestFit="1" customWidth="1"/>
    <col min="6918" max="6918" width="9.88671875" bestFit="1" customWidth="1"/>
    <col min="7163" max="7163" width="7.6640625" customWidth="1"/>
    <col min="7164" max="7164" width="9.6640625" customWidth="1"/>
    <col min="7165" max="7165" width="39.6640625" customWidth="1"/>
    <col min="7166" max="7166" width="9.88671875" bestFit="1" customWidth="1"/>
    <col min="7169" max="7169" width="9.88671875" bestFit="1" customWidth="1"/>
    <col min="7174" max="7174" width="9.88671875" bestFit="1" customWidth="1"/>
    <col min="7419" max="7419" width="7.6640625" customWidth="1"/>
    <col min="7420" max="7420" width="9.6640625" customWidth="1"/>
    <col min="7421" max="7421" width="39.6640625" customWidth="1"/>
    <col min="7422" max="7422" width="9.88671875" bestFit="1" customWidth="1"/>
    <col min="7425" max="7425" width="9.88671875" bestFit="1" customWidth="1"/>
    <col min="7430" max="7430" width="9.88671875" bestFit="1" customWidth="1"/>
    <col min="7675" max="7675" width="7.6640625" customWidth="1"/>
    <col min="7676" max="7676" width="9.6640625" customWidth="1"/>
    <col min="7677" max="7677" width="39.6640625" customWidth="1"/>
    <col min="7678" max="7678" width="9.88671875" bestFit="1" customWidth="1"/>
    <col min="7681" max="7681" width="9.88671875" bestFit="1" customWidth="1"/>
    <col min="7686" max="7686" width="9.88671875" bestFit="1" customWidth="1"/>
    <col min="7931" max="7931" width="7.6640625" customWidth="1"/>
    <col min="7932" max="7932" width="9.6640625" customWidth="1"/>
    <col min="7933" max="7933" width="39.6640625" customWidth="1"/>
    <col min="7934" max="7934" width="9.88671875" bestFit="1" customWidth="1"/>
    <col min="7937" max="7937" width="9.88671875" bestFit="1" customWidth="1"/>
    <col min="7942" max="7942" width="9.88671875" bestFit="1" customWidth="1"/>
    <col min="8187" max="8187" width="7.6640625" customWidth="1"/>
    <col min="8188" max="8188" width="9.6640625" customWidth="1"/>
    <col min="8189" max="8189" width="39.6640625" customWidth="1"/>
    <col min="8190" max="8190" width="9.88671875" bestFit="1" customWidth="1"/>
    <col min="8193" max="8193" width="9.88671875" bestFit="1" customWidth="1"/>
    <col min="8198" max="8198" width="9.88671875" bestFit="1" customWidth="1"/>
    <col min="8443" max="8443" width="7.6640625" customWidth="1"/>
    <col min="8444" max="8444" width="9.6640625" customWidth="1"/>
    <col min="8445" max="8445" width="39.6640625" customWidth="1"/>
    <col min="8446" max="8446" width="9.88671875" bestFit="1" customWidth="1"/>
    <col min="8449" max="8449" width="9.88671875" bestFit="1" customWidth="1"/>
    <col min="8454" max="8454" width="9.88671875" bestFit="1" customWidth="1"/>
    <col min="8699" max="8699" width="7.6640625" customWidth="1"/>
    <col min="8700" max="8700" width="9.6640625" customWidth="1"/>
    <col min="8701" max="8701" width="39.6640625" customWidth="1"/>
    <col min="8702" max="8702" width="9.88671875" bestFit="1" customWidth="1"/>
    <col min="8705" max="8705" width="9.88671875" bestFit="1" customWidth="1"/>
    <col min="8710" max="8710" width="9.88671875" bestFit="1" customWidth="1"/>
    <col min="8955" max="8955" width="7.6640625" customWidth="1"/>
    <col min="8956" max="8956" width="9.6640625" customWidth="1"/>
    <col min="8957" max="8957" width="39.6640625" customWidth="1"/>
    <col min="8958" max="8958" width="9.88671875" bestFit="1" customWidth="1"/>
    <col min="8961" max="8961" width="9.88671875" bestFit="1" customWidth="1"/>
    <col min="8966" max="8966" width="9.88671875" bestFit="1" customWidth="1"/>
    <col min="9211" max="9211" width="7.6640625" customWidth="1"/>
    <col min="9212" max="9212" width="9.6640625" customWidth="1"/>
    <col min="9213" max="9213" width="39.6640625" customWidth="1"/>
    <col min="9214" max="9214" width="9.88671875" bestFit="1" customWidth="1"/>
    <col min="9217" max="9217" width="9.88671875" bestFit="1" customWidth="1"/>
    <col min="9222" max="9222" width="9.88671875" bestFit="1" customWidth="1"/>
    <col min="9467" max="9467" width="7.6640625" customWidth="1"/>
    <col min="9468" max="9468" width="9.6640625" customWidth="1"/>
    <col min="9469" max="9469" width="39.6640625" customWidth="1"/>
    <col min="9470" max="9470" width="9.88671875" bestFit="1" customWidth="1"/>
    <col min="9473" max="9473" width="9.88671875" bestFit="1" customWidth="1"/>
    <col min="9478" max="9478" width="9.88671875" bestFit="1" customWidth="1"/>
    <col min="9723" max="9723" width="7.6640625" customWidth="1"/>
    <col min="9724" max="9724" width="9.6640625" customWidth="1"/>
    <col min="9725" max="9725" width="39.6640625" customWidth="1"/>
    <col min="9726" max="9726" width="9.88671875" bestFit="1" customWidth="1"/>
    <col min="9729" max="9729" width="9.88671875" bestFit="1" customWidth="1"/>
    <col min="9734" max="9734" width="9.88671875" bestFit="1" customWidth="1"/>
    <col min="9979" max="9979" width="7.6640625" customWidth="1"/>
    <col min="9980" max="9980" width="9.6640625" customWidth="1"/>
    <col min="9981" max="9981" width="39.6640625" customWidth="1"/>
    <col min="9982" max="9982" width="9.88671875" bestFit="1" customWidth="1"/>
    <col min="9985" max="9985" width="9.88671875" bestFit="1" customWidth="1"/>
    <col min="9990" max="9990" width="9.88671875" bestFit="1" customWidth="1"/>
    <col min="10235" max="10235" width="7.6640625" customWidth="1"/>
    <col min="10236" max="10236" width="9.6640625" customWidth="1"/>
    <col min="10237" max="10237" width="39.6640625" customWidth="1"/>
    <col min="10238" max="10238" width="9.88671875" bestFit="1" customWidth="1"/>
    <col min="10241" max="10241" width="9.88671875" bestFit="1" customWidth="1"/>
    <col min="10246" max="10246" width="9.88671875" bestFit="1" customWidth="1"/>
    <col min="10491" max="10491" width="7.6640625" customWidth="1"/>
    <col min="10492" max="10492" width="9.6640625" customWidth="1"/>
    <col min="10493" max="10493" width="39.6640625" customWidth="1"/>
    <col min="10494" max="10494" width="9.88671875" bestFit="1" customWidth="1"/>
    <col min="10497" max="10497" width="9.88671875" bestFit="1" customWidth="1"/>
    <col min="10502" max="10502" width="9.88671875" bestFit="1" customWidth="1"/>
    <col min="10747" max="10747" width="7.6640625" customWidth="1"/>
    <col min="10748" max="10748" width="9.6640625" customWidth="1"/>
    <col min="10749" max="10749" width="39.6640625" customWidth="1"/>
    <col min="10750" max="10750" width="9.88671875" bestFit="1" customWidth="1"/>
    <col min="10753" max="10753" width="9.88671875" bestFit="1" customWidth="1"/>
    <col min="10758" max="10758" width="9.88671875" bestFit="1" customWidth="1"/>
    <col min="11003" max="11003" width="7.6640625" customWidth="1"/>
    <col min="11004" max="11004" width="9.6640625" customWidth="1"/>
    <col min="11005" max="11005" width="39.6640625" customWidth="1"/>
    <col min="11006" max="11006" width="9.88671875" bestFit="1" customWidth="1"/>
    <col min="11009" max="11009" width="9.88671875" bestFit="1" customWidth="1"/>
    <col min="11014" max="11014" width="9.88671875" bestFit="1" customWidth="1"/>
    <col min="11259" max="11259" width="7.6640625" customWidth="1"/>
    <col min="11260" max="11260" width="9.6640625" customWidth="1"/>
    <col min="11261" max="11261" width="39.6640625" customWidth="1"/>
    <col min="11262" max="11262" width="9.88671875" bestFit="1" customWidth="1"/>
    <col min="11265" max="11265" width="9.88671875" bestFit="1" customWidth="1"/>
    <col min="11270" max="11270" width="9.88671875" bestFit="1" customWidth="1"/>
    <col min="11515" max="11515" width="7.6640625" customWidth="1"/>
    <col min="11516" max="11516" width="9.6640625" customWidth="1"/>
    <col min="11517" max="11517" width="39.6640625" customWidth="1"/>
    <col min="11518" max="11518" width="9.88671875" bestFit="1" customWidth="1"/>
    <col min="11521" max="11521" width="9.88671875" bestFit="1" customWidth="1"/>
    <col min="11526" max="11526" width="9.88671875" bestFit="1" customWidth="1"/>
    <col min="11771" max="11771" width="7.6640625" customWidth="1"/>
    <col min="11772" max="11772" width="9.6640625" customWidth="1"/>
    <col min="11773" max="11773" width="39.6640625" customWidth="1"/>
    <col min="11774" max="11774" width="9.88671875" bestFit="1" customWidth="1"/>
    <col min="11777" max="11777" width="9.88671875" bestFit="1" customWidth="1"/>
    <col min="11782" max="11782" width="9.88671875" bestFit="1" customWidth="1"/>
    <col min="12027" max="12027" width="7.6640625" customWidth="1"/>
    <col min="12028" max="12028" width="9.6640625" customWidth="1"/>
    <col min="12029" max="12029" width="39.6640625" customWidth="1"/>
    <col min="12030" max="12030" width="9.88671875" bestFit="1" customWidth="1"/>
    <col min="12033" max="12033" width="9.88671875" bestFit="1" customWidth="1"/>
    <col min="12038" max="12038" width="9.88671875" bestFit="1" customWidth="1"/>
    <col min="12283" max="12283" width="7.6640625" customWidth="1"/>
    <col min="12284" max="12284" width="9.6640625" customWidth="1"/>
    <col min="12285" max="12285" width="39.6640625" customWidth="1"/>
    <col min="12286" max="12286" width="9.88671875" bestFit="1" customWidth="1"/>
    <col min="12289" max="12289" width="9.88671875" bestFit="1" customWidth="1"/>
    <col min="12294" max="12294" width="9.88671875" bestFit="1" customWidth="1"/>
    <col min="12539" max="12539" width="7.6640625" customWidth="1"/>
    <col min="12540" max="12540" width="9.6640625" customWidth="1"/>
    <col min="12541" max="12541" width="39.6640625" customWidth="1"/>
    <col min="12542" max="12542" width="9.88671875" bestFit="1" customWidth="1"/>
    <col min="12545" max="12545" width="9.88671875" bestFit="1" customWidth="1"/>
    <col min="12550" max="12550" width="9.88671875" bestFit="1" customWidth="1"/>
    <col min="12795" max="12795" width="7.6640625" customWidth="1"/>
    <col min="12796" max="12796" width="9.6640625" customWidth="1"/>
    <col min="12797" max="12797" width="39.6640625" customWidth="1"/>
    <col min="12798" max="12798" width="9.88671875" bestFit="1" customWidth="1"/>
    <col min="12801" max="12801" width="9.88671875" bestFit="1" customWidth="1"/>
    <col min="12806" max="12806" width="9.88671875" bestFit="1" customWidth="1"/>
    <col min="13051" max="13051" width="7.6640625" customWidth="1"/>
    <col min="13052" max="13052" width="9.6640625" customWidth="1"/>
    <col min="13053" max="13053" width="39.6640625" customWidth="1"/>
    <col min="13054" max="13054" width="9.88671875" bestFit="1" customWidth="1"/>
    <col min="13057" max="13057" width="9.88671875" bestFit="1" customWidth="1"/>
    <col min="13062" max="13062" width="9.88671875" bestFit="1" customWidth="1"/>
    <col min="13307" max="13307" width="7.6640625" customWidth="1"/>
    <col min="13308" max="13308" width="9.6640625" customWidth="1"/>
    <col min="13309" max="13309" width="39.6640625" customWidth="1"/>
    <col min="13310" max="13310" width="9.88671875" bestFit="1" customWidth="1"/>
    <col min="13313" max="13313" width="9.88671875" bestFit="1" customWidth="1"/>
    <col min="13318" max="13318" width="9.88671875" bestFit="1" customWidth="1"/>
    <col min="13563" max="13563" width="7.6640625" customWidth="1"/>
    <col min="13564" max="13564" width="9.6640625" customWidth="1"/>
    <col min="13565" max="13565" width="39.6640625" customWidth="1"/>
    <col min="13566" max="13566" width="9.88671875" bestFit="1" customWidth="1"/>
    <col min="13569" max="13569" width="9.88671875" bestFit="1" customWidth="1"/>
    <col min="13574" max="13574" width="9.88671875" bestFit="1" customWidth="1"/>
    <col min="13819" max="13819" width="7.6640625" customWidth="1"/>
    <col min="13820" max="13820" width="9.6640625" customWidth="1"/>
    <col min="13821" max="13821" width="39.6640625" customWidth="1"/>
    <col min="13822" max="13822" width="9.88671875" bestFit="1" customWidth="1"/>
    <col min="13825" max="13825" width="9.88671875" bestFit="1" customWidth="1"/>
    <col min="13830" max="13830" width="9.88671875" bestFit="1" customWidth="1"/>
    <col min="14075" max="14075" width="7.6640625" customWidth="1"/>
    <col min="14076" max="14076" width="9.6640625" customWidth="1"/>
    <col min="14077" max="14077" width="39.6640625" customWidth="1"/>
    <col min="14078" max="14078" width="9.88671875" bestFit="1" customWidth="1"/>
    <col min="14081" max="14081" width="9.88671875" bestFit="1" customWidth="1"/>
    <col min="14086" max="14086" width="9.88671875" bestFit="1" customWidth="1"/>
    <col min="14331" max="14331" width="7.6640625" customWidth="1"/>
    <col min="14332" max="14332" width="9.6640625" customWidth="1"/>
    <col min="14333" max="14333" width="39.6640625" customWidth="1"/>
    <col min="14334" max="14334" width="9.88671875" bestFit="1" customWidth="1"/>
    <col min="14337" max="14337" width="9.88671875" bestFit="1" customWidth="1"/>
    <col min="14342" max="14342" width="9.88671875" bestFit="1" customWidth="1"/>
    <col min="14587" max="14587" width="7.6640625" customWidth="1"/>
    <col min="14588" max="14588" width="9.6640625" customWidth="1"/>
    <col min="14589" max="14589" width="39.6640625" customWidth="1"/>
    <col min="14590" max="14590" width="9.88671875" bestFit="1" customWidth="1"/>
    <col min="14593" max="14593" width="9.88671875" bestFit="1" customWidth="1"/>
    <col min="14598" max="14598" width="9.88671875" bestFit="1" customWidth="1"/>
    <col min="14843" max="14843" width="7.6640625" customWidth="1"/>
    <col min="14844" max="14844" width="9.6640625" customWidth="1"/>
    <col min="14845" max="14845" width="39.6640625" customWidth="1"/>
    <col min="14846" max="14846" width="9.88671875" bestFit="1" customWidth="1"/>
    <col min="14849" max="14849" width="9.88671875" bestFit="1" customWidth="1"/>
    <col min="14854" max="14854" width="9.88671875" bestFit="1" customWidth="1"/>
    <col min="15099" max="15099" width="7.6640625" customWidth="1"/>
    <col min="15100" max="15100" width="9.6640625" customWidth="1"/>
    <col min="15101" max="15101" width="39.6640625" customWidth="1"/>
    <col min="15102" max="15102" width="9.88671875" bestFit="1" customWidth="1"/>
    <col min="15105" max="15105" width="9.88671875" bestFit="1" customWidth="1"/>
    <col min="15110" max="15110" width="9.88671875" bestFit="1" customWidth="1"/>
    <col min="15355" max="15355" width="7.6640625" customWidth="1"/>
    <col min="15356" max="15356" width="9.6640625" customWidth="1"/>
    <col min="15357" max="15357" width="39.6640625" customWidth="1"/>
    <col min="15358" max="15358" width="9.88671875" bestFit="1" customWidth="1"/>
    <col min="15361" max="15361" width="9.88671875" bestFit="1" customWidth="1"/>
    <col min="15366" max="15366" width="9.88671875" bestFit="1" customWidth="1"/>
    <col min="15611" max="15611" width="7.6640625" customWidth="1"/>
    <col min="15612" max="15612" width="9.6640625" customWidth="1"/>
    <col min="15613" max="15613" width="39.6640625" customWidth="1"/>
    <col min="15614" max="15614" width="9.88671875" bestFit="1" customWidth="1"/>
    <col min="15617" max="15617" width="9.88671875" bestFit="1" customWidth="1"/>
    <col min="15622" max="15622" width="9.88671875" bestFit="1" customWidth="1"/>
    <col min="15867" max="15867" width="7.6640625" customWidth="1"/>
    <col min="15868" max="15868" width="9.6640625" customWidth="1"/>
    <col min="15869" max="15869" width="39.6640625" customWidth="1"/>
    <col min="15870" max="15870" width="9.88671875" bestFit="1" customWidth="1"/>
    <col min="15873" max="15873" width="9.88671875" bestFit="1" customWidth="1"/>
    <col min="15878" max="15878" width="9.88671875" bestFit="1" customWidth="1"/>
    <col min="16123" max="16123" width="7.6640625" customWidth="1"/>
    <col min="16124" max="16124" width="9.6640625" customWidth="1"/>
    <col min="16125" max="16125" width="39.6640625" customWidth="1"/>
    <col min="16126" max="16126" width="9.88671875" bestFit="1" customWidth="1"/>
    <col min="16129" max="16129" width="9.88671875" bestFit="1" customWidth="1"/>
    <col min="16134" max="16134" width="9.88671875" bestFit="1" customWidth="1"/>
  </cols>
  <sheetData>
    <row r="1" spans="1:6" x14ac:dyDescent="0.3">
      <c r="A1" s="450" t="s">
        <v>786</v>
      </c>
      <c r="B1" s="450"/>
      <c r="C1" s="450"/>
      <c r="D1" s="450"/>
      <c r="E1" s="450"/>
      <c r="F1" s="450"/>
    </row>
    <row r="2" spans="1:6" ht="15" x14ac:dyDescent="0.25">
      <c r="A2" s="451" t="s">
        <v>0</v>
      </c>
      <c r="B2" s="451"/>
      <c r="C2" s="451"/>
      <c r="D2" s="451"/>
      <c r="E2" s="451"/>
      <c r="F2" s="451"/>
    </row>
    <row r="3" spans="1:6" ht="15.75" thickBot="1" x14ac:dyDescent="0.3"/>
    <row r="4" spans="1:6" ht="25.5" customHeight="1" x14ac:dyDescent="0.3">
      <c r="A4" s="452" t="s">
        <v>3</v>
      </c>
      <c r="B4" s="455" t="s">
        <v>4</v>
      </c>
      <c r="C4" s="458" t="s">
        <v>2</v>
      </c>
      <c r="D4" s="461" t="s">
        <v>5</v>
      </c>
      <c r="E4" s="462"/>
      <c r="F4" s="462"/>
    </row>
    <row r="5" spans="1:6" ht="15" customHeight="1" x14ac:dyDescent="0.3">
      <c r="A5" s="453"/>
      <c r="B5" s="456"/>
      <c r="C5" s="459"/>
      <c r="D5" s="447" t="s">
        <v>7</v>
      </c>
      <c r="E5" s="444" t="s">
        <v>89</v>
      </c>
      <c r="F5" s="447" t="s">
        <v>90</v>
      </c>
    </row>
    <row r="6" spans="1:6" ht="15" customHeight="1" x14ac:dyDescent="0.3">
      <c r="A6" s="453"/>
      <c r="B6" s="456"/>
      <c r="C6" s="459"/>
      <c r="D6" s="448"/>
      <c r="E6" s="445"/>
      <c r="F6" s="448"/>
    </row>
    <row r="7" spans="1:6" ht="15" customHeight="1" thickBot="1" x14ac:dyDescent="0.35">
      <c r="A7" s="454"/>
      <c r="B7" s="457"/>
      <c r="C7" s="460"/>
      <c r="D7" s="449"/>
      <c r="E7" s="446"/>
      <c r="F7" s="449"/>
    </row>
    <row r="8" spans="1:6" x14ac:dyDescent="0.3">
      <c r="A8" s="235" t="s">
        <v>485</v>
      </c>
      <c r="B8" s="331"/>
      <c r="C8" s="332"/>
      <c r="D8" s="333"/>
      <c r="E8" s="334"/>
      <c r="F8" s="335"/>
    </row>
    <row r="9" spans="1:6" x14ac:dyDescent="0.3">
      <c r="A9" s="244" t="s">
        <v>486</v>
      </c>
      <c r="B9" s="245" t="s">
        <v>487</v>
      </c>
      <c r="C9" s="246" t="s">
        <v>488</v>
      </c>
      <c r="D9" s="247">
        <v>83985</v>
      </c>
      <c r="E9" s="249"/>
      <c r="F9" s="250"/>
    </row>
    <row r="10" spans="1:6" x14ac:dyDescent="0.3">
      <c r="A10" s="244" t="s">
        <v>489</v>
      </c>
      <c r="B10" s="245" t="s">
        <v>490</v>
      </c>
      <c r="C10" s="246" t="s">
        <v>491</v>
      </c>
      <c r="D10" s="247">
        <v>23288</v>
      </c>
      <c r="E10" s="249"/>
      <c r="F10" s="250"/>
    </row>
    <row r="11" spans="1:6" x14ac:dyDescent="0.3">
      <c r="A11" s="244" t="s">
        <v>492</v>
      </c>
      <c r="B11" s="245" t="s">
        <v>493</v>
      </c>
      <c r="C11" s="246" t="s">
        <v>494</v>
      </c>
      <c r="D11" s="247">
        <v>33877</v>
      </c>
      <c r="E11" s="249"/>
      <c r="F11" s="250"/>
    </row>
    <row r="12" spans="1:6" x14ac:dyDescent="0.3">
      <c r="A12" s="244" t="s">
        <v>495</v>
      </c>
      <c r="B12" s="245" t="s">
        <v>496</v>
      </c>
      <c r="C12" s="246" t="s">
        <v>497</v>
      </c>
      <c r="D12" s="247">
        <v>1507</v>
      </c>
      <c r="E12" s="249"/>
      <c r="F12" s="250"/>
    </row>
    <row r="13" spans="1:6" x14ac:dyDescent="0.3">
      <c r="A13" s="244" t="s">
        <v>498</v>
      </c>
      <c r="B13" s="245" t="s">
        <v>499</v>
      </c>
      <c r="C13" s="298" t="s">
        <v>500</v>
      </c>
      <c r="D13" s="247"/>
      <c r="E13" s="249"/>
      <c r="F13" s="250"/>
    </row>
    <row r="14" spans="1:6" ht="15" thickBot="1" x14ac:dyDescent="0.35">
      <c r="A14" s="251" t="s">
        <v>501</v>
      </c>
      <c r="B14" s="252" t="s">
        <v>502</v>
      </c>
      <c r="C14" s="299" t="s">
        <v>503</v>
      </c>
      <c r="D14" s="247"/>
      <c r="E14" s="249"/>
      <c r="F14" s="250"/>
    </row>
    <row r="15" spans="1:6" ht="15" customHeight="1" thickBot="1" x14ac:dyDescent="0.35">
      <c r="A15" s="257" t="s">
        <v>504</v>
      </c>
      <c r="B15" s="257"/>
      <c r="C15" s="336" t="s">
        <v>505</v>
      </c>
      <c r="D15" s="259">
        <f>SUM(D9:D14)</f>
        <v>142657</v>
      </c>
      <c r="E15" s="261"/>
      <c r="F15" s="320"/>
    </row>
    <row r="16" spans="1:6" x14ac:dyDescent="0.3">
      <c r="A16" s="244" t="s">
        <v>506</v>
      </c>
      <c r="B16" s="245" t="s">
        <v>507</v>
      </c>
      <c r="C16" s="246" t="s">
        <v>508</v>
      </c>
      <c r="D16" s="247"/>
      <c r="E16" s="249"/>
      <c r="F16" s="250"/>
    </row>
    <row r="17" spans="1:6" x14ac:dyDescent="0.3">
      <c r="A17" s="244" t="s">
        <v>509</v>
      </c>
      <c r="B17" s="245" t="s">
        <v>510</v>
      </c>
      <c r="C17" s="246" t="s">
        <v>511</v>
      </c>
      <c r="D17" s="247"/>
      <c r="E17" s="249"/>
      <c r="F17" s="250"/>
    </row>
    <row r="18" spans="1:6" ht="15" customHeight="1" x14ac:dyDescent="0.3">
      <c r="A18" s="244" t="s">
        <v>512</v>
      </c>
      <c r="B18" s="245" t="s">
        <v>513</v>
      </c>
      <c r="C18" s="246" t="s">
        <v>514</v>
      </c>
      <c r="D18" s="247"/>
      <c r="E18" s="249"/>
      <c r="F18" s="250"/>
    </row>
    <row r="19" spans="1:6" ht="15" customHeight="1" x14ac:dyDescent="0.3">
      <c r="A19" s="244" t="s">
        <v>515</v>
      </c>
      <c r="B19" s="245" t="s">
        <v>516</v>
      </c>
      <c r="C19" s="246" t="s">
        <v>517</v>
      </c>
      <c r="D19" s="247"/>
      <c r="E19" s="249"/>
      <c r="F19" s="250"/>
    </row>
    <row r="20" spans="1:6" ht="15" thickBot="1" x14ac:dyDescent="0.35">
      <c r="A20" s="251" t="s">
        <v>518</v>
      </c>
      <c r="B20" s="252" t="s">
        <v>519</v>
      </c>
      <c r="C20" s="253" t="s">
        <v>520</v>
      </c>
      <c r="D20" s="247">
        <f>78136+7300</f>
        <v>85436</v>
      </c>
      <c r="E20" s="255"/>
      <c r="F20" s="250"/>
    </row>
    <row r="21" spans="1:6" ht="18" customHeight="1" thickBot="1" x14ac:dyDescent="0.35">
      <c r="A21" s="270" t="s">
        <v>12</v>
      </c>
      <c r="B21" s="271"/>
      <c r="C21" s="337" t="s">
        <v>521</v>
      </c>
      <c r="D21" s="273">
        <f>SUM(D20)</f>
        <v>85436</v>
      </c>
      <c r="E21" s="275"/>
      <c r="F21" s="338"/>
    </row>
    <row r="22" spans="1:6" x14ac:dyDescent="0.3">
      <c r="A22" s="235" t="s">
        <v>522</v>
      </c>
      <c r="B22" s="236"/>
      <c r="C22" s="301"/>
      <c r="D22" s="238"/>
      <c r="E22" s="242"/>
      <c r="F22" s="241"/>
    </row>
    <row r="23" spans="1:6" x14ac:dyDescent="0.3">
      <c r="A23" s="244" t="s">
        <v>523</v>
      </c>
      <c r="B23" s="245" t="s">
        <v>524</v>
      </c>
      <c r="C23" s="246" t="s">
        <v>525</v>
      </c>
      <c r="D23" s="247"/>
      <c r="E23" s="249"/>
      <c r="F23" s="250"/>
    </row>
    <row r="24" spans="1:6" x14ac:dyDescent="0.3">
      <c r="A24" s="244" t="s">
        <v>526</v>
      </c>
      <c r="B24" s="245" t="s">
        <v>527</v>
      </c>
      <c r="C24" s="246" t="s">
        <v>528</v>
      </c>
      <c r="D24" s="247"/>
      <c r="E24" s="249"/>
      <c r="F24" s="250"/>
    </row>
    <row r="25" spans="1:6" ht="15" customHeight="1" x14ac:dyDescent="0.3">
      <c r="A25" s="244" t="s">
        <v>529</v>
      </c>
      <c r="B25" s="245" t="s">
        <v>530</v>
      </c>
      <c r="C25" s="246" t="s">
        <v>531</v>
      </c>
      <c r="D25" s="247"/>
      <c r="E25" s="249"/>
      <c r="F25" s="250"/>
    </row>
    <row r="26" spans="1:6" ht="15" customHeight="1" x14ac:dyDescent="0.3">
      <c r="A26" s="244" t="s">
        <v>532</v>
      </c>
      <c r="B26" s="245" t="s">
        <v>533</v>
      </c>
      <c r="C26" s="246" t="s">
        <v>534</v>
      </c>
      <c r="D26" s="247"/>
      <c r="E26" s="249"/>
      <c r="F26" s="250"/>
    </row>
    <row r="27" spans="1:6" ht="15" thickBot="1" x14ac:dyDescent="0.35">
      <c r="A27" s="251" t="s">
        <v>535</v>
      </c>
      <c r="B27" s="252" t="s">
        <v>536</v>
      </c>
      <c r="C27" s="253" t="s">
        <v>537</v>
      </c>
      <c r="D27" s="247">
        <v>19785</v>
      </c>
      <c r="E27" s="249"/>
      <c r="F27" s="250"/>
    </row>
    <row r="28" spans="1:6" ht="18" customHeight="1" thickBot="1" x14ac:dyDescent="0.35">
      <c r="A28" s="270" t="s">
        <v>16</v>
      </c>
      <c r="B28" s="271"/>
      <c r="C28" s="337" t="s">
        <v>538</v>
      </c>
      <c r="D28" s="273">
        <f>SUM(D27)</f>
        <v>19785</v>
      </c>
      <c r="E28" s="275"/>
      <c r="F28" s="274"/>
    </row>
    <row r="29" spans="1:6" x14ac:dyDescent="0.3">
      <c r="A29" s="235" t="s">
        <v>19</v>
      </c>
      <c r="B29" s="236"/>
      <c r="C29" s="301"/>
      <c r="D29" s="238"/>
      <c r="E29" s="242"/>
      <c r="F29" s="241"/>
    </row>
    <row r="30" spans="1:6" x14ac:dyDescent="0.3">
      <c r="A30" s="244" t="s">
        <v>539</v>
      </c>
      <c r="B30" s="245" t="s">
        <v>540</v>
      </c>
      <c r="C30" s="246" t="s">
        <v>541</v>
      </c>
      <c r="D30" s="247"/>
      <c r="E30" s="249"/>
      <c r="F30" s="250"/>
    </row>
    <row r="31" spans="1:6" ht="15" thickBot="1" x14ac:dyDescent="0.35">
      <c r="A31" s="251" t="s">
        <v>542</v>
      </c>
      <c r="B31" s="252" t="s">
        <v>543</v>
      </c>
      <c r="C31" s="253" t="s">
        <v>544</v>
      </c>
      <c r="D31" s="247"/>
      <c r="E31" s="255"/>
      <c r="F31" s="250"/>
    </row>
    <row r="32" spans="1:6" ht="15" customHeight="1" thickBot="1" x14ac:dyDescent="0.35">
      <c r="A32" s="256" t="s">
        <v>545</v>
      </c>
      <c r="B32" s="257"/>
      <c r="C32" s="336" t="s">
        <v>546</v>
      </c>
      <c r="D32" s="259"/>
      <c r="E32" s="261"/>
      <c r="F32" s="260"/>
    </row>
    <row r="33" spans="1:6" s="311" customFormat="1" ht="15" customHeight="1" thickBot="1" x14ac:dyDescent="0.35">
      <c r="A33" s="256" t="s">
        <v>547</v>
      </c>
      <c r="B33" s="257" t="s">
        <v>548</v>
      </c>
      <c r="C33" s="336" t="s">
        <v>549</v>
      </c>
      <c r="D33" s="259"/>
      <c r="E33" s="261"/>
      <c r="F33" s="320"/>
    </row>
    <row r="34" spans="1:6" s="311" customFormat="1" ht="15" customHeight="1" thickBot="1" x14ac:dyDescent="0.35">
      <c r="A34" s="256" t="s">
        <v>550</v>
      </c>
      <c r="B34" s="257" t="s">
        <v>551</v>
      </c>
      <c r="C34" s="336" t="s">
        <v>552</v>
      </c>
      <c r="D34" s="259"/>
      <c r="E34" s="261"/>
      <c r="F34" s="320"/>
    </row>
    <row r="35" spans="1:6" s="311" customFormat="1" ht="15" customHeight="1" thickBot="1" x14ac:dyDescent="0.35">
      <c r="A35" s="256" t="s">
        <v>553</v>
      </c>
      <c r="B35" s="257" t="s">
        <v>554</v>
      </c>
      <c r="C35" s="336" t="s">
        <v>555</v>
      </c>
      <c r="D35" s="259"/>
      <c r="E35" s="261"/>
      <c r="F35" s="320"/>
    </row>
    <row r="36" spans="1:6" x14ac:dyDescent="0.3">
      <c r="A36" s="300" t="s">
        <v>556</v>
      </c>
      <c r="B36" s="236" t="s">
        <v>557</v>
      </c>
      <c r="C36" s="301" t="s">
        <v>558</v>
      </c>
      <c r="D36" s="238">
        <v>5000</v>
      </c>
      <c r="E36" s="249"/>
      <c r="F36" s="241"/>
    </row>
    <row r="37" spans="1:6" x14ac:dyDescent="0.3">
      <c r="A37" s="244" t="s">
        <v>559</v>
      </c>
      <c r="B37" s="245" t="s">
        <v>560</v>
      </c>
      <c r="C37" s="246" t="s">
        <v>561</v>
      </c>
      <c r="D37" s="238"/>
      <c r="E37" s="249"/>
      <c r="F37" s="241"/>
    </row>
    <row r="38" spans="1:6" ht="15" customHeight="1" x14ac:dyDescent="0.3">
      <c r="A38" s="244" t="s">
        <v>562</v>
      </c>
      <c r="B38" s="245" t="s">
        <v>563</v>
      </c>
      <c r="C38" s="246" t="s">
        <v>564</v>
      </c>
      <c r="D38" s="238"/>
      <c r="E38" s="249"/>
      <c r="F38" s="241"/>
    </row>
    <row r="39" spans="1:6" x14ac:dyDescent="0.3">
      <c r="A39" s="244" t="s">
        <v>565</v>
      </c>
      <c r="B39" s="245" t="s">
        <v>566</v>
      </c>
      <c r="C39" s="246" t="s">
        <v>567</v>
      </c>
      <c r="D39" s="238">
        <v>1500</v>
      </c>
      <c r="E39" s="249"/>
      <c r="F39" s="241"/>
    </row>
    <row r="40" spans="1:6" ht="15" thickBot="1" x14ac:dyDescent="0.35">
      <c r="A40" s="251" t="s">
        <v>568</v>
      </c>
      <c r="B40" s="252" t="s">
        <v>569</v>
      </c>
      <c r="C40" s="253" t="s">
        <v>570</v>
      </c>
      <c r="D40" s="238"/>
      <c r="E40" s="249"/>
      <c r="F40" s="241"/>
    </row>
    <row r="41" spans="1:6" ht="15" customHeight="1" thickBot="1" x14ac:dyDescent="0.35">
      <c r="A41" s="256" t="s">
        <v>571</v>
      </c>
      <c r="B41" s="257"/>
      <c r="C41" s="336" t="s">
        <v>572</v>
      </c>
      <c r="D41" s="259">
        <f>SUM(D36:D40)</f>
        <v>6500</v>
      </c>
      <c r="E41" s="261"/>
      <c r="F41" s="260"/>
    </row>
    <row r="42" spans="1:6" s="311" customFormat="1" ht="15" customHeight="1" thickBot="1" x14ac:dyDescent="0.35">
      <c r="A42" s="256" t="s">
        <v>573</v>
      </c>
      <c r="B42" s="257" t="s">
        <v>574</v>
      </c>
      <c r="C42" s="336" t="s">
        <v>575</v>
      </c>
      <c r="D42" s="259">
        <v>300</v>
      </c>
      <c r="E42" s="261"/>
      <c r="F42" s="260"/>
    </row>
    <row r="43" spans="1:6" ht="18" customHeight="1" thickBot="1" x14ac:dyDescent="0.35">
      <c r="A43" s="339" t="s">
        <v>20</v>
      </c>
      <c r="B43" s="340"/>
      <c r="C43" s="341" t="s">
        <v>576</v>
      </c>
      <c r="D43" s="342">
        <f>SUM(D41:D42)</f>
        <v>6800</v>
      </c>
      <c r="E43" s="344"/>
      <c r="F43" s="343"/>
    </row>
    <row r="44" spans="1:6" x14ac:dyDescent="0.3">
      <c r="A44" s="235" t="s">
        <v>23</v>
      </c>
      <c r="B44" s="286"/>
      <c r="C44" s="345"/>
      <c r="D44" s="238"/>
      <c r="E44" s="242"/>
      <c r="F44" s="241"/>
    </row>
    <row r="45" spans="1:6" x14ac:dyDescent="0.3">
      <c r="A45" s="244" t="s">
        <v>577</v>
      </c>
      <c r="B45" s="245" t="s">
        <v>578</v>
      </c>
      <c r="C45" s="246" t="s">
        <v>579</v>
      </c>
      <c r="D45" s="247"/>
      <c r="E45" s="249"/>
      <c r="F45" s="250"/>
    </row>
    <row r="46" spans="1:6" x14ac:dyDescent="0.3">
      <c r="A46" s="244" t="s">
        <v>580</v>
      </c>
      <c r="B46" s="245" t="s">
        <v>581</v>
      </c>
      <c r="C46" s="246" t="s">
        <v>582</v>
      </c>
      <c r="D46" s="247"/>
      <c r="E46" s="249"/>
      <c r="F46" s="250"/>
    </row>
    <row r="47" spans="1:6" x14ac:dyDescent="0.3">
      <c r="A47" s="244" t="s">
        <v>583</v>
      </c>
      <c r="B47" s="245" t="s">
        <v>584</v>
      </c>
      <c r="C47" s="246" t="s">
        <v>585</v>
      </c>
      <c r="D47" s="247"/>
      <c r="E47" s="249"/>
      <c r="F47" s="250"/>
    </row>
    <row r="48" spans="1:6" x14ac:dyDescent="0.3">
      <c r="A48" s="244" t="s">
        <v>586</v>
      </c>
      <c r="B48" s="245" t="s">
        <v>587</v>
      </c>
      <c r="C48" s="246" t="s">
        <v>588</v>
      </c>
      <c r="D48" s="247"/>
      <c r="E48" s="249"/>
      <c r="F48" s="250"/>
    </row>
    <row r="49" spans="1:6" x14ac:dyDescent="0.3">
      <c r="A49" s="244" t="s">
        <v>589</v>
      </c>
      <c r="B49" s="245" t="s">
        <v>590</v>
      </c>
      <c r="C49" s="246" t="s">
        <v>591</v>
      </c>
      <c r="D49" s="247">
        <f>2000+171+191</f>
        <v>2362</v>
      </c>
      <c r="E49" s="249"/>
      <c r="F49" s="250"/>
    </row>
    <row r="50" spans="1:6" x14ac:dyDescent="0.3">
      <c r="A50" s="244" t="s">
        <v>592</v>
      </c>
      <c r="B50" s="245" t="s">
        <v>593</v>
      </c>
      <c r="C50" s="246" t="s">
        <v>594</v>
      </c>
      <c r="D50" s="247"/>
      <c r="E50" s="249"/>
      <c r="F50" s="250"/>
    </row>
    <row r="51" spans="1:6" x14ac:dyDescent="0.3">
      <c r="A51" s="244" t="s">
        <v>595</v>
      </c>
      <c r="B51" s="245" t="s">
        <v>596</v>
      </c>
      <c r="C51" s="246" t="s">
        <v>597</v>
      </c>
      <c r="D51" s="247"/>
      <c r="E51" s="249"/>
      <c r="F51" s="250"/>
    </row>
    <row r="52" spans="1:6" x14ac:dyDescent="0.3">
      <c r="A52" s="244" t="s">
        <v>598</v>
      </c>
      <c r="B52" s="245" t="s">
        <v>599</v>
      </c>
      <c r="C52" s="246" t="s">
        <v>600</v>
      </c>
      <c r="D52" s="247"/>
      <c r="E52" s="249"/>
      <c r="F52" s="250"/>
    </row>
    <row r="53" spans="1:6" x14ac:dyDescent="0.3">
      <c r="A53" s="244" t="s">
        <v>601</v>
      </c>
      <c r="B53" s="245" t="s">
        <v>602</v>
      </c>
      <c r="C53" s="246" t="s">
        <v>603</v>
      </c>
      <c r="D53" s="247"/>
      <c r="E53" s="249"/>
      <c r="F53" s="250"/>
    </row>
    <row r="54" spans="1:6" x14ac:dyDescent="0.3">
      <c r="A54" s="244" t="s">
        <v>604</v>
      </c>
      <c r="B54" s="245" t="s">
        <v>605</v>
      </c>
      <c r="C54" s="246" t="s">
        <v>606</v>
      </c>
      <c r="D54" s="247"/>
      <c r="E54" s="249"/>
      <c r="F54" s="250"/>
    </row>
    <row r="55" spans="1:6" ht="15" thickBot="1" x14ac:dyDescent="0.35">
      <c r="A55" s="244" t="s">
        <v>607</v>
      </c>
      <c r="B55" s="245" t="s">
        <v>608</v>
      </c>
      <c r="C55" s="246" t="s">
        <v>609</v>
      </c>
      <c r="D55" s="247"/>
      <c r="E55" s="249"/>
      <c r="F55" s="250"/>
    </row>
    <row r="56" spans="1:6" ht="18" customHeight="1" thickBot="1" x14ac:dyDescent="0.35">
      <c r="A56" s="270" t="s">
        <v>24</v>
      </c>
      <c r="B56" s="271"/>
      <c r="C56" s="337" t="s">
        <v>610</v>
      </c>
      <c r="D56" s="273">
        <f>SUM(D49:D55)</f>
        <v>2362</v>
      </c>
      <c r="E56" s="275"/>
      <c r="F56" s="274"/>
    </row>
    <row r="57" spans="1:6" x14ac:dyDescent="0.3">
      <c r="A57" s="235" t="s">
        <v>27</v>
      </c>
      <c r="B57" s="236"/>
      <c r="C57" s="301"/>
      <c r="D57" s="238"/>
      <c r="E57" s="242"/>
      <c r="F57" s="239"/>
    </row>
    <row r="58" spans="1:6" x14ac:dyDescent="0.3">
      <c r="A58" s="244" t="s">
        <v>611</v>
      </c>
      <c r="B58" s="245" t="s">
        <v>612</v>
      </c>
      <c r="C58" s="246" t="s">
        <v>613</v>
      </c>
      <c r="D58" s="247"/>
      <c r="E58" s="249"/>
      <c r="F58" s="248"/>
    </row>
    <row r="59" spans="1:6" x14ac:dyDescent="0.3">
      <c r="A59" s="244" t="s">
        <v>614</v>
      </c>
      <c r="B59" s="245" t="s">
        <v>615</v>
      </c>
      <c r="C59" s="246" t="s">
        <v>616</v>
      </c>
      <c r="D59" s="247"/>
      <c r="E59" s="249"/>
      <c r="F59" s="248"/>
    </row>
    <row r="60" spans="1:6" x14ac:dyDescent="0.3">
      <c r="A60" s="244" t="s">
        <v>617</v>
      </c>
      <c r="B60" s="245" t="s">
        <v>618</v>
      </c>
      <c r="C60" s="246" t="s">
        <v>619</v>
      </c>
      <c r="D60" s="247"/>
      <c r="E60" s="249"/>
      <c r="F60" s="248"/>
    </row>
    <row r="61" spans="1:6" x14ac:dyDescent="0.3">
      <c r="A61" s="244" t="s">
        <v>620</v>
      </c>
      <c r="B61" s="245" t="s">
        <v>621</v>
      </c>
      <c r="C61" s="246" t="s">
        <v>622</v>
      </c>
      <c r="D61" s="247"/>
      <c r="E61" s="249"/>
      <c r="F61" s="248"/>
    </row>
    <row r="62" spans="1:6" ht="15" thickBot="1" x14ac:dyDescent="0.35">
      <c r="A62" s="251" t="s">
        <v>623</v>
      </c>
      <c r="B62" s="252" t="s">
        <v>624</v>
      </c>
      <c r="C62" s="253" t="s">
        <v>625</v>
      </c>
      <c r="D62" s="247"/>
      <c r="E62" s="249"/>
      <c r="F62" s="248"/>
    </row>
    <row r="63" spans="1:6" ht="18" customHeight="1" thickBot="1" x14ac:dyDescent="0.35">
      <c r="A63" s="270" t="s">
        <v>28</v>
      </c>
      <c r="B63" s="271"/>
      <c r="C63" s="337" t="s">
        <v>626</v>
      </c>
      <c r="D63" s="273"/>
      <c r="E63" s="275"/>
      <c r="F63" s="274"/>
    </row>
    <row r="64" spans="1:6" x14ac:dyDescent="0.3">
      <c r="A64" s="235" t="s">
        <v>627</v>
      </c>
      <c r="B64" s="236"/>
      <c r="C64" s="301"/>
      <c r="D64" s="238"/>
      <c r="E64" s="242"/>
      <c r="F64" s="239"/>
    </row>
    <row r="65" spans="1:6" x14ac:dyDescent="0.3">
      <c r="A65" s="244" t="s">
        <v>628</v>
      </c>
      <c r="B65" s="245" t="s">
        <v>629</v>
      </c>
      <c r="C65" s="246" t="s">
        <v>630</v>
      </c>
      <c r="D65" s="247"/>
      <c r="E65" s="255"/>
      <c r="F65" s="248"/>
    </row>
    <row r="66" spans="1:6" ht="15" customHeight="1" x14ac:dyDescent="0.3">
      <c r="A66" s="346" t="s">
        <v>631</v>
      </c>
      <c r="B66" s="347" t="s">
        <v>632</v>
      </c>
      <c r="C66" s="298" t="s">
        <v>633</v>
      </c>
      <c r="D66" s="247"/>
      <c r="E66" s="255"/>
      <c r="F66" s="248"/>
    </row>
    <row r="67" spans="1:6" ht="26.4" x14ac:dyDescent="0.3">
      <c r="A67" s="346" t="s">
        <v>634</v>
      </c>
      <c r="B67" s="347" t="s">
        <v>635</v>
      </c>
      <c r="C67" s="298" t="s">
        <v>636</v>
      </c>
      <c r="D67" s="247"/>
      <c r="E67" s="255"/>
      <c r="F67" s="248"/>
    </row>
    <row r="68" spans="1:6" ht="15" customHeight="1" x14ac:dyDescent="0.3">
      <c r="A68" s="302" t="s">
        <v>637</v>
      </c>
      <c r="B68" s="303" t="s">
        <v>638</v>
      </c>
      <c r="C68" s="298" t="s">
        <v>639</v>
      </c>
      <c r="D68" s="247"/>
      <c r="E68" s="255"/>
      <c r="F68" s="248"/>
    </row>
    <row r="69" spans="1:6" ht="15" customHeight="1" thickBot="1" x14ac:dyDescent="0.35">
      <c r="A69" s="302" t="s">
        <v>640</v>
      </c>
      <c r="B69" s="303" t="s">
        <v>641</v>
      </c>
      <c r="C69" s="299" t="s">
        <v>642</v>
      </c>
      <c r="D69" s="247"/>
      <c r="E69" s="255"/>
      <c r="F69" s="248"/>
    </row>
    <row r="70" spans="1:6" ht="18" customHeight="1" thickBot="1" x14ac:dyDescent="0.35">
      <c r="A70" s="270" t="s">
        <v>32</v>
      </c>
      <c r="B70" s="271"/>
      <c r="C70" s="337" t="s">
        <v>643</v>
      </c>
      <c r="D70" s="273"/>
      <c r="E70" s="275"/>
      <c r="F70" s="274"/>
    </row>
    <row r="71" spans="1:6" x14ac:dyDescent="0.3">
      <c r="A71" s="235" t="s">
        <v>644</v>
      </c>
      <c r="B71" s="236"/>
      <c r="C71" s="301"/>
      <c r="D71" s="238"/>
      <c r="E71" s="242"/>
      <c r="F71" s="239"/>
    </row>
    <row r="72" spans="1:6" x14ac:dyDescent="0.3">
      <c r="A72" s="346" t="s">
        <v>645</v>
      </c>
      <c r="B72" s="347" t="s">
        <v>646</v>
      </c>
      <c r="C72" s="298" t="s">
        <v>647</v>
      </c>
      <c r="D72" s="247"/>
      <c r="E72" s="249"/>
      <c r="F72" s="248"/>
    </row>
    <row r="73" spans="1:6" x14ac:dyDescent="0.3">
      <c r="A73" s="346" t="s">
        <v>648</v>
      </c>
      <c r="B73" s="347" t="s">
        <v>649</v>
      </c>
      <c r="C73" s="298" t="s">
        <v>650</v>
      </c>
      <c r="D73" s="247"/>
      <c r="E73" s="249"/>
      <c r="F73" s="248"/>
    </row>
    <row r="74" spans="1:6" ht="26.4" x14ac:dyDescent="0.3">
      <c r="A74" s="346" t="s">
        <v>651</v>
      </c>
      <c r="B74" s="347" t="s">
        <v>652</v>
      </c>
      <c r="C74" s="298" t="s">
        <v>653</v>
      </c>
      <c r="D74" s="247"/>
      <c r="E74" s="249"/>
      <c r="F74" s="248"/>
    </row>
    <row r="75" spans="1:6" x14ac:dyDescent="0.3">
      <c r="A75" s="302" t="s">
        <v>654</v>
      </c>
      <c r="B75" s="303" t="s">
        <v>655</v>
      </c>
      <c r="C75" s="298" t="s">
        <v>656</v>
      </c>
      <c r="D75" s="247"/>
      <c r="E75" s="249"/>
      <c r="F75" s="248"/>
    </row>
    <row r="76" spans="1:6" ht="15" thickBot="1" x14ac:dyDescent="0.35">
      <c r="A76" s="302" t="s">
        <v>657</v>
      </c>
      <c r="B76" s="303" t="s">
        <v>658</v>
      </c>
      <c r="C76" s="299" t="s">
        <v>659</v>
      </c>
      <c r="D76" s="247"/>
      <c r="E76" s="249"/>
      <c r="F76" s="248"/>
    </row>
    <row r="77" spans="1:6" ht="18" customHeight="1" thickBot="1" x14ac:dyDescent="0.35">
      <c r="A77" s="270" t="s">
        <v>36</v>
      </c>
      <c r="B77" s="271"/>
      <c r="C77" s="337" t="s">
        <v>660</v>
      </c>
      <c r="D77" s="273"/>
      <c r="E77" s="275"/>
      <c r="F77" s="274"/>
    </row>
    <row r="78" spans="1:6" ht="21" customHeight="1" thickBot="1" x14ac:dyDescent="0.35">
      <c r="A78" s="348"/>
      <c r="B78" s="293"/>
      <c r="C78" s="349" t="s">
        <v>661</v>
      </c>
      <c r="D78" s="350">
        <f>D56+D43+D28+D21+D15</f>
        <v>257040</v>
      </c>
      <c r="E78" s="296"/>
      <c r="F78" s="295"/>
    </row>
    <row r="79" spans="1:6" x14ac:dyDescent="0.3">
      <c r="A79" s="235" t="s">
        <v>662</v>
      </c>
      <c r="B79" s="286"/>
      <c r="C79" s="345"/>
      <c r="D79" s="238"/>
      <c r="E79" s="242"/>
      <c r="F79" s="239"/>
    </row>
    <row r="80" spans="1:6" ht="15.75" customHeight="1" x14ac:dyDescent="0.3">
      <c r="A80" s="244" t="s">
        <v>663</v>
      </c>
      <c r="B80" s="245" t="s">
        <v>664</v>
      </c>
      <c r="C80" s="298" t="s">
        <v>665</v>
      </c>
      <c r="D80" s="247"/>
      <c r="E80" s="249"/>
      <c r="F80" s="248"/>
    </row>
    <row r="81" spans="1:6" ht="15.75" customHeight="1" x14ac:dyDescent="0.3">
      <c r="A81" s="244" t="s">
        <v>666</v>
      </c>
      <c r="B81" s="245" t="s">
        <v>667</v>
      </c>
      <c r="C81" s="298" t="s">
        <v>668</v>
      </c>
      <c r="D81" s="247"/>
      <c r="E81" s="249"/>
      <c r="F81" s="248"/>
    </row>
    <row r="82" spans="1:6" ht="15" thickBot="1" x14ac:dyDescent="0.35">
      <c r="A82" s="251" t="s">
        <v>669</v>
      </c>
      <c r="B82" s="252" t="s">
        <v>670</v>
      </c>
      <c r="C82" s="299" t="s">
        <v>671</v>
      </c>
      <c r="D82" s="247"/>
      <c r="E82" s="249"/>
      <c r="F82" s="248"/>
    </row>
    <row r="83" spans="1:6" ht="15" customHeight="1" thickBot="1" x14ac:dyDescent="0.35">
      <c r="A83" s="256" t="s">
        <v>42</v>
      </c>
      <c r="B83" s="257"/>
      <c r="C83" s="336" t="s">
        <v>672</v>
      </c>
      <c r="D83" s="259"/>
      <c r="E83" s="261"/>
      <c r="F83" s="260"/>
    </row>
    <row r="84" spans="1:6" x14ac:dyDescent="0.3">
      <c r="A84" s="235" t="s">
        <v>673</v>
      </c>
      <c r="B84" s="236"/>
      <c r="C84" s="301"/>
      <c r="D84" s="238"/>
      <c r="E84" s="242"/>
      <c r="F84" s="239"/>
    </row>
    <row r="85" spans="1:6" ht="15" customHeight="1" x14ac:dyDescent="0.3">
      <c r="A85" s="244" t="s">
        <v>674</v>
      </c>
      <c r="B85" s="245" t="s">
        <v>675</v>
      </c>
      <c r="C85" s="246" t="s">
        <v>676</v>
      </c>
      <c r="D85" s="247"/>
      <c r="E85" s="249"/>
      <c r="F85" s="248"/>
    </row>
    <row r="86" spans="1:6" x14ac:dyDescent="0.3">
      <c r="A86" s="244" t="s">
        <v>677</v>
      </c>
      <c r="B86" s="245" t="s">
        <v>678</v>
      </c>
      <c r="C86" s="298" t="s">
        <v>679</v>
      </c>
      <c r="D86" s="247"/>
      <c r="E86" s="249"/>
      <c r="F86" s="248"/>
    </row>
    <row r="87" spans="1:6" ht="15" customHeight="1" x14ac:dyDescent="0.3">
      <c r="A87" s="244" t="s">
        <v>680</v>
      </c>
      <c r="B87" s="245" t="s">
        <v>681</v>
      </c>
      <c r="C87" s="298" t="s">
        <v>682</v>
      </c>
      <c r="D87" s="247"/>
      <c r="E87" s="249"/>
      <c r="F87" s="248"/>
    </row>
    <row r="88" spans="1:6" ht="15" customHeight="1" thickBot="1" x14ac:dyDescent="0.35">
      <c r="A88" s="251" t="s">
        <v>683</v>
      </c>
      <c r="B88" s="252" t="s">
        <v>684</v>
      </c>
      <c r="C88" s="299" t="s">
        <v>685</v>
      </c>
      <c r="D88" s="247"/>
      <c r="E88" s="249"/>
      <c r="F88" s="248"/>
    </row>
    <row r="89" spans="1:6" ht="15" customHeight="1" thickBot="1" x14ac:dyDescent="0.35">
      <c r="A89" s="256" t="s">
        <v>686</v>
      </c>
      <c r="B89" s="257"/>
      <c r="C89" s="336" t="s">
        <v>687</v>
      </c>
      <c r="D89" s="259"/>
      <c r="E89" s="261"/>
      <c r="F89" s="260"/>
    </row>
    <row r="90" spans="1:6" x14ac:dyDescent="0.3">
      <c r="A90" s="235" t="s">
        <v>688</v>
      </c>
      <c r="B90" s="236"/>
      <c r="C90" s="301"/>
      <c r="D90" s="238"/>
      <c r="E90" s="242"/>
      <c r="F90" s="239"/>
    </row>
    <row r="91" spans="1:6" ht="15" customHeight="1" x14ac:dyDescent="0.3">
      <c r="A91" s="244" t="s">
        <v>689</v>
      </c>
      <c r="B91" s="245" t="s">
        <v>690</v>
      </c>
      <c r="C91" s="246" t="s">
        <v>691</v>
      </c>
      <c r="D91" s="247">
        <v>16232</v>
      </c>
      <c r="E91" s="249"/>
      <c r="F91" s="248"/>
    </row>
    <row r="92" spans="1:6" ht="15" thickBot="1" x14ac:dyDescent="0.35">
      <c r="A92" s="251" t="s">
        <v>692</v>
      </c>
      <c r="B92" s="252" t="s">
        <v>693</v>
      </c>
      <c r="C92" s="253" t="s">
        <v>694</v>
      </c>
      <c r="D92" s="247"/>
      <c r="E92" s="249"/>
      <c r="F92" s="248"/>
    </row>
    <row r="93" spans="1:6" ht="15" customHeight="1" thickBot="1" x14ac:dyDescent="0.35">
      <c r="A93" s="256" t="s">
        <v>46</v>
      </c>
      <c r="B93" s="257"/>
      <c r="C93" s="336" t="s">
        <v>695</v>
      </c>
      <c r="D93" s="259">
        <f>SUM(D91:D92)</f>
        <v>16232</v>
      </c>
      <c r="E93" s="261"/>
      <c r="F93" s="260"/>
    </row>
    <row r="94" spans="1:6" x14ac:dyDescent="0.3">
      <c r="A94" s="351" t="s">
        <v>696</v>
      </c>
      <c r="B94" s="236" t="s">
        <v>697</v>
      </c>
      <c r="C94" s="301" t="s">
        <v>698</v>
      </c>
      <c r="D94" s="238"/>
      <c r="E94" s="242"/>
      <c r="F94" s="239"/>
    </row>
    <row r="95" spans="1:6" x14ac:dyDescent="0.3">
      <c r="A95" s="352" t="s">
        <v>699</v>
      </c>
      <c r="B95" s="245" t="s">
        <v>700</v>
      </c>
      <c r="C95" s="246" t="s">
        <v>701</v>
      </c>
      <c r="D95" s="238"/>
      <c r="E95" s="249"/>
      <c r="F95" s="239"/>
    </row>
    <row r="96" spans="1:6" x14ac:dyDescent="0.3">
      <c r="A96" s="352" t="s">
        <v>52</v>
      </c>
      <c r="B96" s="245" t="s">
        <v>702</v>
      </c>
      <c r="C96" s="246" t="s">
        <v>703</v>
      </c>
      <c r="D96" s="238"/>
      <c r="E96" s="249">
        <v>52853</v>
      </c>
      <c r="F96" s="239">
        <v>24102</v>
      </c>
    </row>
    <row r="97" spans="1:6" x14ac:dyDescent="0.3">
      <c r="A97" s="353" t="s">
        <v>704</v>
      </c>
      <c r="B97" s="347" t="s">
        <v>705</v>
      </c>
      <c r="C97" s="298" t="s">
        <v>706</v>
      </c>
      <c r="D97" s="238"/>
      <c r="E97" s="249"/>
      <c r="F97" s="239"/>
    </row>
    <row r="98" spans="1:6" x14ac:dyDescent="0.3">
      <c r="A98" s="352" t="s">
        <v>707</v>
      </c>
      <c r="B98" s="245" t="s">
        <v>708</v>
      </c>
      <c r="C98" s="246" t="s">
        <v>709</v>
      </c>
      <c r="D98" s="238"/>
      <c r="E98" s="249"/>
      <c r="F98" s="239"/>
    </row>
    <row r="99" spans="1:6" ht="15" customHeight="1" thickBot="1" x14ac:dyDescent="0.35">
      <c r="A99" s="353" t="s">
        <v>710</v>
      </c>
      <c r="B99" s="347" t="s">
        <v>711</v>
      </c>
      <c r="C99" s="298" t="s">
        <v>712</v>
      </c>
      <c r="D99" s="238"/>
      <c r="E99" s="249"/>
      <c r="F99" s="239"/>
    </row>
    <row r="100" spans="1:6" ht="15" thickBot="1" x14ac:dyDescent="0.35">
      <c r="A100" s="270" t="s">
        <v>713</v>
      </c>
      <c r="B100" s="271"/>
      <c r="C100" s="337" t="s">
        <v>714</v>
      </c>
      <c r="D100" s="285"/>
      <c r="E100" s="355">
        <f>SUM(E96:E99)</f>
        <v>52853</v>
      </c>
      <c r="F100" s="354">
        <v>24102</v>
      </c>
    </row>
    <row r="101" spans="1:6" ht="15" customHeight="1" x14ac:dyDescent="0.3">
      <c r="A101" s="300" t="s">
        <v>715</v>
      </c>
      <c r="B101" s="236" t="s">
        <v>716</v>
      </c>
      <c r="C101" s="301" t="s">
        <v>717</v>
      </c>
      <c r="D101" s="238"/>
      <c r="E101" s="242"/>
      <c r="F101" s="239"/>
    </row>
    <row r="102" spans="1:6" ht="15" customHeight="1" x14ac:dyDescent="0.3">
      <c r="A102" s="244" t="s">
        <v>718</v>
      </c>
      <c r="B102" s="245" t="s">
        <v>719</v>
      </c>
      <c r="C102" s="246" t="s">
        <v>720</v>
      </c>
      <c r="D102" s="238"/>
      <c r="E102" s="249"/>
      <c r="F102" s="239"/>
    </row>
    <row r="103" spans="1:6" x14ac:dyDescent="0.3">
      <c r="A103" s="244" t="s">
        <v>721</v>
      </c>
      <c r="B103" s="245" t="s">
        <v>722</v>
      </c>
      <c r="C103" s="246" t="s">
        <v>723</v>
      </c>
      <c r="D103" s="238"/>
      <c r="E103" s="249"/>
      <c r="F103" s="239"/>
    </row>
    <row r="104" spans="1:6" ht="15" thickBot="1" x14ac:dyDescent="0.35">
      <c r="A104" s="251" t="s">
        <v>724</v>
      </c>
      <c r="B104" s="252" t="s">
        <v>725</v>
      </c>
      <c r="C104" s="253" t="s">
        <v>726</v>
      </c>
      <c r="D104" s="238"/>
      <c r="E104" s="249"/>
      <c r="F104" s="239"/>
    </row>
    <row r="105" spans="1:6" ht="15" thickBot="1" x14ac:dyDescent="0.35">
      <c r="A105" s="270" t="s">
        <v>727</v>
      </c>
      <c r="B105" s="271"/>
      <c r="C105" s="337" t="s">
        <v>728</v>
      </c>
      <c r="D105" s="285"/>
      <c r="E105" s="355"/>
      <c r="F105" s="354"/>
    </row>
    <row r="106" spans="1:6" ht="15" thickBot="1" x14ac:dyDescent="0.35">
      <c r="A106" s="270" t="s">
        <v>729</v>
      </c>
      <c r="B106" s="271" t="s">
        <v>730</v>
      </c>
      <c r="C106" s="337" t="s">
        <v>731</v>
      </c>
      <c r="D106" s="285"/>
      <c r="E106" s="355"/>
      <c r="F106" s="356"/>
    </row>
    <row r="107" spans="1:6" ht="18" customHeight="1" thickBot="1" x14ac:dyDescent="0.35">
      <c r="A107" s="357" t="s">
        <v>732</v>
      </c>
      <c r="B107" s="358"/>
      <c r="C107" s="359" t="s">
        <v>733</v>
      </c>
      <c r="D107" s="360">
        <v>16232</v>
      </c>
      <c r="E107" s="362">
        <v>52853</v>
      </c>
      <c r="F107" s="361">
        <v>24102</v>
      </c>
    </row>
    <row r="108" spans="1:6" ht="21" customHeight="1" thickBot="1" x14ac:dyDescent="0.35">
      <c r="A108" s="312" t="s">
        <v>55</v>
      </c>
      <c r="B108" s="363"/>
      <c r="C108" s="364"/>
      <c r="D108" s="315">
        <f>D107+D78</f>
        <v>273272</v>
      </c>
      <c r="E108" s="317">
        <v>52853</v>
      </c>
      <c r="F108" s="316">
        <v>24102</v>
      </c>
    </row>
  </sheetData>
  <mergeCells count="9">
    <mergeCell ref="E5:E7"/>
    <mergeCell ref="D5:D7"/>
    <mergeCell ref="F5:F7"/>
    <mergeCell ref="A1:F1"/>
    <mergeCell ref="A2:F2"/>
    <mergeCell ref="A4:A7"/>
    <mergeCell ref="B4:B7"/>
    <mergeCell ref="C4:C7"/>
    <mergeCell ref="D4:F4"/>
  </mergeCells>
  <pageMargins left="0.7" right="0.7" top="0.75" bottom="0.75" header="0.3" footer="0.3"/>
  <pageSetup paperSize="9" orientation="landscape" r:id="rId1"/>
  <headerFooter>
    <oddHeader>&amp;C2. sz. melléklet a 3/2015(III.11.)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tabSelected="1" view="pageLayout" topLeftCell="A123" zoomScaleNormal="100" workbookViewId="0">
      <selection activeCell="D145" sqref="D145"/>
    </sheetView>
  </sheetViews>
  <sheetFormatPr defaultRowHeight="14.4" x14ac:dyDescent="0.3"/>
  <cols>
    <col min="1" max="1" width="7.6640625" customWidth="1"/>
    <col min="2" max="2" width="9.6640625" customWidth="1"/>
    <col min="3" max="3" width="39.6640625" customWidth="1"/>
    <col min="4" max="4" width="24.5546875" style="233" customWidth="1"/>
    <col min="5" max="5" width="0" style="233" hidden="1" customWidth="1"/>
    <col min="6" max="6" width="26" style="233" customWidth="1"/>
    <col min="7" max="7" width="2.33203125" style="233" hidden="1" customWidth="1"/>
    <col min="8" max="8" width="18.33203125" style="234" customWidth="1"/>
    <col min="9" max="9" width="10.109375" style="234" hidden="1" customWidth="1"/>
    <col min="254" max="254" width="7.6640625" customWidth="1"/>
    <col min="255" max="255" width="9.6640625" customWidth="1"/>
    <col min="256" max="256" width="39.6640625" customWidth="1"/>
    <col min="265" max="265" width="10.109375" customWidth="1"/>
    <col min="510" max="510" width="7.6640625" customWidth="1"/>
    <col min="511" max="511" width="9.6640625" customWidth="1"/>
    <col min="512" max="512" width="39.6640625" customWidth="1"/>
    <col min="521" max="521" width="10.109375" customWidth="1"/>
    <col min="766" max="766" width="7.6640625" customWidth="1"/>
    <col min="767" max="767" width="9.6640625" customWidth="1"/>
    <col min="768" max="768" width="39.6640625" customWidth="1"/>
    <col min="777" max="777" width="10.109375" customWidth="1"/>
    <col min="1022" max="1022" width="7.6640625" customWidth="1"/>
    <col min="1023" max="1023" width="9.6640625" customWidth="1"/>
    <col min="1024" max="1024" width="39.6640625" customWidth="1"/>
    <col min="1033" max="1033" width="10.109375" customWidth="1"/>
    <col min="1278" max="1278" width="7.6640625" customWidth="1"/>
    <col min="1279" max="1279" width="9.6640625" customWidth="1"/>
    <col min="1280" max="1280" width="39.6640625" customWidth="1"/>
    <col min="1289" max="1289" width="10.109375" customWidth="1"/>
    <col min="1534" max="1534" width="7.6640625" customWidth="1"/>
    <col min="1535" max="1535" width="9.6640625" customWidth="1"/>
    <col min="1536" max="1536" width="39.6640625" customWidth="1"/>
    <col min="1545" max="1545" width="10.109375" customWidth="1"/>
    <col min="1790" max="1790" width="7.6640625" customWidth="1"/>
    <col min="1791" max="1791" width="9.6640625" customWidth="1"/>
    <col min="1792" max="1792" width="39.6640625" customWidth="1"/>
    <col min="1801" max="1801" width="10.109375" customWidth="1"/>
    <col min="2046" max="2046" width="7.6640625" customWidth="1"/>
    <col min="2047" max="2047" width="9.6640625" customWidth="1"/>
    <col min="2048" max="2048" width="39.6640625" customWidth="1"/>
    <col min="2057" max="2057" width="10.109375" customWidth="1"/>
    <col min="2302" max="2302" width="7.6640625" customWidth="1"/>
    <col min="2303" max="2303" width="9.6640625" customWidth="1"/>
    <col min="2304" max="2304" width="39.6640625" customWidth="1"/>
    <col min="2313" max="2313" width="10.109375" customWidth="1"/>
    <col min="2558" max="2558" width="7.6640625" customWidth="1"/>
    <col min="2559" max="2559" width="9.6640625" customWidth="1"/>
    <col min="2560" max="2560" width="39.6640625" customWidth="1"/>
    <col min="2569" max="2569" width="10.109375" customWidth="1"/>
    <col min="2814" max="2814" width="7.6640625" customWidth="1"/>
    <col min="2815" max="2815" width="9.6640625" customWidth="1"/>
    <col min="2816" max="2816" width="39.6640625" customWidth="1"/>
    <col min="2825" max="2825" width="10.109375" customWidth="1"/>
    <col min="3070" max="3070" width="7.6640625" customWidth="1"/>
    <col min="3071" max="3071" width="9.6640625" customWidth="1"/>
    <col min="3072" max="3072" width="39.6640625" customWidth="1"/>
    <col min="3081" max="3081" width="10.109375" customWidth="1"/>
    <col min="3326" max="3326" width="7.6640625" customWidth="1"/>
    <col min="3327" max="3327" width="9.6640625" customWidth="1"/>
    <col min="3328" max="3328" width="39.6640625" customWidth="1"/>
    <col min="3337" max="3337" width="10.109375" customWidth="1"/>
    <col min="3582" max="3582" width="7.6640625" customWidth="1"/>
    <col min="3583" max="3583" width="9.6640625" customWidth="1"/>
    <col min="3584" max="3584" width="39.6640625" customWidth="1"/>
    <col min="3593" max="3593" width="10.109375" customWidth="1"/>
    <col min="3838" max="3838" width="7.6640625" customWidth="1"/>
    <col min="3839" max="3839" width="9.6640625" customWidth="1"/>
    <col min="3840" max="3840" width="39.6640625" customWidth="1"/>
    <col min="3849" max="3849" width="10.109375" customWidth="1"/>
    <col min="4094" max="4094" width="7.6640625" customWidth="1"/>
    <col min="4095" max="4095" width="9.6640625" customWidth="1"/>
    <col min="4096" max="4096" width="39.6640625" customWidth="1"/>
    <col min="4105" max="4105" width="10.109375" customWidth="1"/>
    <col min="4350" max="4350" width="7.6640625" customWidth="1"/>
    <col min="4351" max="4351" width="9.6640625" customWidth="1"/>
    <col min="4352" max="4352" width="39.6640625" customWidth="1"/>
    <col min="4361" max="4361" width="10.109375" customWidth="1"/>
    <col min="4606" max="4606" width="7.6640625" customWidth="1"/>
    <col min="4607" max="4607" width="9.6640625" customWidth="1"/>
    <col min="4608" max="4608" width="39.6640625" customWidth="1"/>
    <col min="4617" max="4617" width="10.109375" customWidth="1"/>
    <col min="4862" max="4862" width="7.6640625" customWidth="1"/>
    <col min="4863" max="4863" width="9.6640625" customWidth="1"/>
    <col min="4864" max="4864" width="39.6640625" customWidth="1"/>
    <col min="4873" max="4873" width="10.109375" customWidth="1"/>
    <col min="5118" max="5118" width="7.6640625" customWidth="1"/>
    <col min="5119" max="5119" width="9.6640625" customWidth="1"/>
    <col min="5120" max="5120" width="39.6640625" customWidth="1"/>
    <col min="5129" max="5129" width="10.109375" customWidth="1"/>
    <col min="5374" max="5374" width="7.6640625" customWidth="1"/>
    <col min="5375" max="5375" width="9.6640625" customWidth="1"/>
    <col min="5376" max="5376" width="39.6640625" customWidth="1"/>
    <col min="5385" max="5385" width="10.109375" customWidth="1"/>
    <col min="5630" max="5630" width="7.6640625" customWidth="1"/>
    <col min="5631" max="5631" width="9.6640625" customWidth="1"/>
    <col min="5632" max="5632" width="39.6640625" customWidth="1"/>
    <col min="5641" max="5641" width="10.109375" customWidth="1"/>
    <col min="5886" max="5886" width="7.6640625" customWidth="1"/>
    <col min="5887" max="5887" width="9.6640625" customWidth="1"/>
    <col min="5888" max="5888" width="39.6640625" customWidth="1"/>
    <col min="5897" max="5897" width="10.109375" customWidth="1"/>
    <col min="6142" max="6142" width="7.6640625" customWidth="1"/>
    <col min="6143" max="6143" width="9.6640625" customWidth="1"/>
    <col min="6144" max="6144" width="39.6640625" customWidth="1"/>
    <col min="6153" max="6153" width="10.109375" customWidth="1"/>
    <col min="6398" max="6398" width="7.6640625" customWidth="1"/>
    <col min="6399" max="6399" width="9.6640625" customWidth="1"/>
    <col min="6400" max="6400" width="39.6640625" customWidth="1"/>
    <col min="6409" max="6409" width="10.109375" customWidth="1"/>
    <col min="6654" max="6654" width="7.6640625" customWidth="1"/>
    <col min="6655" max="6655" width="9.6640625" customWidth="1"/>
    <col min="6656" max="6656" width="39.6640625" customWidth="1"/>
    <col min="6665" max="6665" width="10.109375" customWidth="1"/>
    <col min="6910" max="6910" width="7.6640625" customWidth="1"/>
    <col min="6911" max="6911" width="9.6640625" customWidth="1"/>
    <col min="6912" max="6912" width="39.6640625" customWidth="1"/>
    <col min="6921" max="6921" width="10.109375" customWidth="1"/>
    <col min="7166" max="7166" width="7.6640625" customWidth="1"/>
    <col min="7167" max="7167" width="9.6640625" customWidth="1"/>
    <col min="7168" max="7168" width="39.6640625" customWidth="1"/>
    <col min="7177" max="7177" width="10.109375" customWidth="1"/>
    <col min="7422" max="7422" width="7.6640625" customWidth="1"/>
    <col min="7423" max="7423" width="9.6640625" customWidth="1"/>
    <col min="7424" max="7424" width="39.6640625" customWidth="1"/>
    <col min="7433" max="7433" width="10.109375" customWidth="1"/>
    <col min="7678" max="7678" width="7.6640625" customWidth="1"/>
    <col min="7679" max="7679" width="9.6640625" customWidth="1"/>
    <col min="7680" max="7680" width="39.6640625" customWidth="1"/>
    <col min="7689" max="7689" width="10.109375" customWidth="1"/>
    <col min="7934" max="7934" width="7.6640625" customWidth="1"/>
    <col min="7935" max="7935" width="9.6640625" customWidth="1"/>
    <col min="7936" max="7936" width="39.6640625" customWidth="1"/>
    <col min="7945" max="7945" width="10.109375" customWidth="1"/>
    <col min="8190" max="8190" width="7.6640625" customWidth="1"/>
    <col min="8191" max="8191" width="9.6640625" customWidth="1"/>
    <col min="8192" max="8192" width="39.6640625" customWidth="1"/>
    <col min="8201" max="8201" width="10.109375" customWidth="1"/>
    <col min="8446" max="8446" width="7.6640625" customWidth="1"/>
    <col min="8447" max="8447" width="9.6640625" customWidth="1"/>
    <col min="8448" max="8448" width="39.6640625" customWidth="1"/>
    <col min="8457" max="8457" width="10.109375" customWidth="1"/>
    <col min="8702" max="8702" width="7.6640625" customWidth="1"/>
    <col min="8703" max="8703" width="9.6640625" customWidth="1"/>
    <col min="8704" max="8704" width="39.6640625" customWidth="1"/>
    <col min="8713" max="8713" width="10.109375" customWidth="1"/>
    <col min="8958" max="8958" width="7.6640625" customWidth="1"/>
    <col min="8959" max="8959" width="9.6640625" customWidth="1"/>
    <col min="8960" max="8960" width="39.6640625" customWidth="1"/>
    <col min="8969" max="8969" width="10.109375" customWidth="1"/>
    <col min="9214" max="9214" width="7.6640625" customWidth="1"/>
    <col min="9215" max="9215" width="9.6640625" customWidth="1"/>
    <col min="9216" max="9216" width="39.6640625" customWidth="1"/>
    <col min="9225" max="9225" width="10.109375" customWidth="1"/>
    <col min="9470" max="9470" width="7.6640625" customWidth="1"/>
    <col min="9471" max="9471" width="9.6640625" customWidth="1"/>
    <col min="9472" max="9472" width="39.6640625" customWidth="1"/>
    <col min="9481" max="9481" width="10.109375" customWidth="1"/>
    <col min="9726" max="9726" width="7.6640625" customWidth="1"/>
    <col min="9727" max="9727" width="9.6640625" customWidth="1"/>
    <col min="9728" max="9728" width="39.6640625" customWidth="1"/>
    <col min="9737" max="9737" width="10.109375" customWidth="1"/>
    <col min="9982" max="9982" width="7.6640625" customWidth="1"/>
    <col min="9983" max="9983" width="9.6640625" customWidth="1"/>
    <col min="9984" max="9984" width="39.6640625" customWidth="1"/>
    <col min="9993" max="9993" width="10.109375" customWidth="1"/>
    <col min="10238" max="10238" width="7.6640625" customWidth="1"/>
    <col min="10239" max="10239" width="9.6640625" customWidth="1"/>
    <col min="10240" max="10240" width="39.6640625" customWidth="1"/>
    <col min="10249" max="10249" width="10.109375" customWidth="1"/>
    <col min="10494" max="10494" width="7.6640625" customWidth="1"/>
    <col min="10495" max="10495" width="9.6640625" customWidth="1"/>
    <col min="10496" max="10496" width="39.6640625" customWidth="1"/>
    <col min="10505" max="10505" width="10.109375" customWidth="1"/>
    <col min="10750" max="10750" width="7.6640625" customWidth="1"/>
    <col min="10751" max="10751" width="9.6640625" customWidth="1"/>
    <col min="10752" max="10752" width="39.6640625" customWidth="1"/>
    <col min="10761" max="10761" width="10.109375" customWidth="1"/>
    <col min="11006" max="11006" width="7.6640625" customWidth="1"/>
    <col min="11007" max="11007" width="9.6640625" customWidth="1"/>
    <col min="11008" max="11008" width="39.6640625" customWidth="1"/>
    <col min="11017" max="11017" width="10.109375" customWidth="1"/>
    <col min="11262" max="11262" width="7.6640625" customWidth="1"/>
    <col min="11263" max="11263" width="9.6640625" customWidth="1"/>
    <col min="11264" max="11264" width="39.6640625" customWidth="1"/>
    <col min="11273" max="11273" width="10.109375" customWidth="1"/>
    <col min="11518" max="11518" width="7.6640625" customWidth="1"/>
    <col min="11519" max="11519" width="9.6640625" customWidth="1"/>
    <col min="11520" max="11520" width="39.6640625" customWidth="1"/>
    <col min="11529" max="11529" width="10.109375" customWidth="1"/>
    <col min="11774" max="11774" width="7.6640625" customWidth="1"/>
    <col min="11775" max="11775" width="9.6640625" customWidth="1"/>
    <col min="11776" max="11776" width="39.6640625" customWidth="1"/>
    <col min="11785" max="11785" width="10.109375" customWidth="1"/>
    <col min="12030" max="12030" width="7.6640625" customWidth="1"/>
    <col min="12031" max="12031" width="9.6640625" customWidth="1"/>
    <col min="12032" max="12032" width="39.6640625" customWidth="1"/>
    <col min="12041" max="12041" width="10.109375" customWidth="1"/>
    <col min="12286" max="12286" width="7.6640625" customWidth="1"/>
    <col min="12287" max="12287" width="9.6640625" customWidth="1"/>
    <col min="12288" max="12288" width="39.6640625" customWidth="1"/>
    <col min="12297" max="12297" width="10.109375" customWidth="1"/>
    <col min="12542" max="12542" width="7.6640625" customWidth="1"/>
    <col min="12543" max="12543" width="9.6640625" customWidth="1"/>
    <col min="12544" max="12544" width="39.6640625" customWidth="1"/>
    <col min="12553" max="12553" width="10.109375" customWidth="1"/>
    <col min="12798" max="12798" width="7.6640625" customWidth="1"/>
    <col min="12799" max="12799" width="9.6640625" customWidth="1"/>
    <col min="12800" max="12800" width="39.6640625" customWidth="1"/>
    <col min="12809" max="12809" width="10.109375" customWidth="1"/>
    <col min="13054" max="13054" width="7.6640625" customWidth="1"/>
    <col min="13055" max="13055" width="9.6640625" customWidth="1"/>
    <col min="13056" max="13056" width="39.6640625" customWidth="1"/>
    <col min="13065" max="13065" width="10.109375" customWidth="1"/>
    <col min="13310" max="13310" width="7.6640625" customWidth="1"/>
    <col min="13311" max="13311" width="9.6640625" customWidth="1"/>
    <col min="13312" max="13312" width="39.6640625" customWidth="1"/>
    <col min="13321" max="13321" width="10.109375" customWidth="1"/>
    <col min="13566" max="13566" width="7.6640625" customWidth="1"/>
    <col min="13567" max="13567" width="9.6640625" customWidth="1"/>
    <col min="13568" max="13568" width="39.6640625" customWidth="1"/>
    <col min="13577" max="13577" width="10.109375" customWidth="1"/>
    <col min="13822" max="13822" width="7.6640625" customWidth="1"/>
    <col min="13823" max="13823" width="9.6640625" customWidth="1"/>
    <col min="13824" max="13824" width="39.6640625" customWidth="1"/>
    <col min="13833" max="13833" width="10.109375" customWidth="1"/>
    <col min="14078" max="14078" width="7.6640625" customWidth="1"/>
    <col min="14079" max="14079" width="9.6640625" customWidth="1"/>
    <col min="14080" max="14080" width="39.6640625" customWidth="1"/>
    <col min="14089" max="14089" width="10.109375" customWidth="1"/>
    <col min="14334" max="14334" width="7.6640625" customWidth="1"/>
    <col min="14335" max="14335" width="9.6640625" customWidth="1"/>
    <col min="14336" max="14336" width="39.6640625" customWidth="1"/>
    <col min="14345" max="14345" width="10.109375" customWidth="1"/>
    <col min="14590" max="14590" width="7.6640625" customWidth="1"/>
    <col min="14591" max="14591" width="9.6640625" customWidth="1"/>
    <col min="14592" max="14592" width="39.6640625" customWidth="1"/>
    <col min="14601" max="14601" width="10.109375" customWidth="1"/>
    <col min="14846" max="14846" width="7.6640625" customWidth="1"/>
    <col min="14847" max="14847" width="9.6640625" customWidth="1"/>
    <col min="14848" max="14848" width="39.6640625" customWidth="1"/>
    <col min="14857" max="14857" width="10.109375" customWidth="1"/>
    <col min="15102" max="15102" width="7.6640625" customWidth="1"/>
    <col min="15103" max="15103" width="9.6640625" customWidth="1"/>
    <col min="15104" max="15104" width="39.6640625" customWidth="1"/>
    <col min="15113" max="15113" width="10.109375" customWidth="1"/>
    <col min="15358" max="15358" width="7.6640625" customWidth="1"/>
    <col min="15359" max="15359" width="9.6640625" customWidth="1"/>
    <col min="15360" max="15360" width="39.6640625" customWidth="1"/>
    <col min="15369" max="15369" width="10.109375" customWidth="1"/>
    <col min="15614" max="15614" width="7.6640625" customWidth="1"/>
    <col min="15615" max="15615" width="9.6640625" customWidth="1"/>
    <col min="15616" max="15616" width="39.6640625" customWidth="1"/>
    <col min="15625" max="15625" width="10.109375" customWidth="1"/>
    <col min="15870" max="15870" width="7.6640625" customWidth="1"/>
    <col min="15871" max="15871" width="9.6640625" customWidth="1"/>
    <col min="15872" max="15872" width="39.6640625" customWidth="1"/>
    <col min="15881" max="15881" width="10.109375" customWidth="1"/>
    <col min="16126" max="16126" width="7.6640625" customWidth="1"/>
    <col min="16127" max="16127" width="9.6640625" customWidth="1"/>
    <col min="16128" max="16128" width="39.6640625" customWidth="1"/>
    <col min="16137" max="16137" width="10.109375" customWidth="1"/>
  </cols>
  <sheetData>
    <row r="1" spans="1:9" x14ac:dyDescent="0.3">
      <c r="A1" s="450" t="s">
        <v>484</v>
      </c>
      <c r="B1" s="450"/>
      <c r="C1" s="450"/>
      <c r="D1" s="450"/>
      <c r="E1" s="450"/>
      <c r="F1" s="450"/>
      <c r="G1" s="450"/>
      <c r="H1" s="450"/>
      <c r="I1" s="450"/>
    </row>
    <row r="2" spans="1:9" ht="15" x14ac:dyDescent="0.25">
      <c r="A2" s="451" t="s">
        <v>0</v>
      </c>
      <c r="B2" s="451"/>
      <c r="C2" s="451"/>
      <c r="D2" s="231"/>
      <c r="E2" s="231"/>
      <c r="F2" s="231"/>
      <c r="G2" s="231"/>
      <c r="H2" s="232"/>
      <c r="I2" s="233"/>
    </row>
    <row r="3" spans="1:9" ht="15.75" thickBot="1" x14ac:dyDescent="0.3"/>
    <row r="4" spans="1:9" ht="25.5" customHeight="1" x14ac:dyDescent="0.3">
      <c r="A4" s="452" t="s">
        <v>3</v>
      </c>
      <c r="B4" s="455" t="s">
        <v>4</v>
      </c>
      <c r="C4" s="458" t="s">
        <v>2</v>
      </c>
      <c r="D4" s="461" t="s">
        <v>5</v>
      </c>
      <c r="E4" s="462"/>
      <c r="F4" s="462"/>
      <c r="G4" s="462"/>
      <c r="H4" s="467"/>
      <c r="I4" s="468" t="s">
        <v>6</v>
      </c>
    </row>
    <row r="5" spans="1:9" ht="15" customHeight="1" x14ac:dyDescent="0.3">
      <c r="A5" s="453"/>
      <c r="B5" s="456"/>
      <c r="C5" s="459"/>
      <c r="D5" s="447" t="s">
        <v>7</v>
      </c>
      <c r="E5" s="470" t="s">
        <v>9</v>
      </c>
      <c r="F5" s="466" t="s">
        <v>89</v>
      </c>
      <c r="G5" s="466"/>
      <c r="H5" s="463" t="s">
        <v>90</v>
      </c>
      <c r="I5" s="464"/>
    </row>
    <row r="6" spans="1:9" x14ac:dyDescent="0.3">
      <c r="A6" s="453"/>
      <c r="B6" s="456"/>
      <c r="C6" s="459"/>
      <c r="D6" s="448"/>
      <c r="E6" s="471"/>
      <c r="F6" s="466"/>
      <c r="G6" s="466"/>
      <c r="H6" s="464"/>
      <c r="I6" s="464"/>
    </row>
    <row r="7" spans="1:9" ht="18.75" customHeight="1" thickBot="1" x14ac:dyDescent="0.35">
      <c r="A7" s="454"/>
      <c r="B7" s="457"/>
      <c r="C7" s="460"/>
      <c r="D7" s="448"/>
      <c r="E7" s="471"/>
      <c r="F7" s="466"/>
      <c r="G7" s="466"/>
      <c r="H7" s="464"/>
      <c r="I7" s="469"/>
    </row>
    <row r="8" spans="1:9" x14ac:dyDescent="0.3">
      <c r="A8" s="235" t="s">
        <v>149</v>
      </c>
      <c r="B8" s="236"/>
      <c r="C8" s="345"/>
      <c r="D8" s="248"/>
      <c r="E8" s="248"/>
      <c r="F8" s="248"/>
      <c r="G8" s="248"/>
      <c r="H8" s="371"/>
      <c r="I8" s="243"/>
    </row>
    <row r="9" spans="1:9" x14ac:dyDescent="0.3">
      <c r="A9" s="244" t="s">
        <v>150</v>
      </c>
      <c r="B9" s="245" t="s">
        <v>151</v>
      </c>
      <c r="C9" s="246" t="s">
        <v>152</v>
      </c>
      <c r="D9" s="319">
        <f>76782+3802-420</f>
        <v>80164</v>
      </c>
      <c r="E9" s="371"/>
      <c r="F9" s="465">
        <f>30573+421</f>
        <v>30994</v>
      </c>
      <c r="G9" s="465"/>
      <c r="H9" s="248">
        <f>15688-55</f>
        <v>15633</v>
      </c>
      <c r="I9" s="243"/>
    </row>
    <row r="10" spans="1:9" x14ac:dyDescent="0.3">
      <c r="A10" s="244" t="s">
        <v>153</v>
      </c>
      <c r="B10" s="245" t="s">
        <v>154</v>
      </c>
      <c r="C10" s="246" t="s">
        <v>155</v>
      </c>
      <c r="D10" s="319"/>
      <c r="E10" s="371"/>
      <c r="F10" s="248"/>
      <c r="G10" s="248"/>
      <c r="H10" s="371"/>
      <c r="I10" s="243"/>
    </row>
    <row r="11" spans="1:9" x14ac:dyDescent="0.3">
      <c r="A11" s="244" t="s">
        <v>156</v>
      </c>
      <c r="B11" s="245" t="s">
        <v>157</v>
      </c>
      <c r="C11" s="246" t="s">
        <v>158</v>
      </c>
      <c r="D11" s="319"/>
      <c r="E11" s="371"/>
      <c r="F11" s="248"/>
      <c r="G11" s="248"/>
      <c r="H11" s="371"/>
      <c r="I11" s="243"/>
    </row>
    <row r="12" spans="1:9" x14ac:dyDescent="0.3">
      <c r="A12" s="244" t="s">
        <v>159</v>
      </c>
      <c r="B12" s="245" t="s">
        <v>160</v>
      </c>
      <c r="C12" s="246" t="s">
        <v>161</v>
      </c>
      <c r="D12" s="319"/>
      <c r="E12" s="371"/>
      <c r="F12" s="248"/>
      <c r="G12" s="248"/>
      <c r="H12" s="371"/>
      <c r="I12" s="243"/>
    </row>
    <row r="13" spans="1:9" x14ac:dyDescent="0.3">
      <c r="A13" s="244" t="s">
        <v>162</v>
      </c>
      <c r="B13" s="245" t="s">
        <v>163</v>
      </c>
      <c r="C13" s="246" t="s">
        <v>164</v>
      </c>
      <c r="D13" s="319">
        <v>2319</v>
      </c>
      <c r="E13" s="371"/>
      <c r="F13" s="248"/>
      <c r="G13" s="248"/>
      <c r="H13" s="371"/>
      <c r="I13" s="243"/>
    </row>
    <row r="14" spans="1:9" ht="15" x14ac:dyDescent="0.25">
      <c r="A14" s="244" t="s">
        <v>165</v>
      </c>
      <c r="B14" s="245" t="s">
        <v>166</v>
      </c>
      <c r="C14" s="246" t="s">
        <v>167</v>
      </c>
      <c r="D14" s="319"/>
      <c r="E14" s="371"/>
      <c r="F14" s="319">
        <v>405</v>
      </c>
      <c r="G14" s="248">
        <f>SUM(F14)</f>
        <v>405</v>
      </c>
      <c r="H14" s="248">
        <f>17462-H9-H17</f>
        <v>1774</v>
      </c>
      <c r="I14" s="243"/>
    </row>
    <row r="15" spans="1:9" x14ac:dyDescent="0.3">
      <c r="A15" s="244" t="s">
        <v>168</v>
      </c>
      <c r="B15" s="245" t="s">
        <v>169</v>
      </c>
      <c r="C15" s="246" t="s">
        <v>170</v>
      </c>
      <c r="D15" s="319">
        <v>165</v>
      </c>
      <c r="E15" s="371"/>
      <c r="F15" s="319">
        <v>1880</v>
      </c>
      <c r="G15" s="248">
        <f>SUM(F15)</f>
        <v>1880</v>
      </c>
      <c r="H15" s="371"/>
      <c r="I15" s="243"/>
    </row>
    <row r="16" spans="1:9" x14ac:dyDescent="0.3">
      <c r="A16" s="244" t="s">
        <v>171</v>
      </c>
      <c r="B16" s="245" t="s">
        <v>172</v>
      </c>
      <c r="C16" s="246" t="s">
        <v>173</v>
      </c>
      <c r="D16" s="319"/>
      <c r="E16" s="371"/>
      <c r="F16" s="248"/>
      <c r="G16" s="248"/>
      <c r="H16" s="371"/>
      <c r="I16" s="243"/>
    </row>
    <row r="17" spans="1:9" x14ac:dyDescent="0.3">
      <c r="A17" s="244" t="s">
        <v>174</v>
      </c>
      <c r="B17" s="245" t="s">
        <v>175</v>
      </c>
      <c r="C17" s="246" t="s">
        <v>176</v>
      </c>
      <c r="D17" s="319">
        <v>100</v>
      </c>
      <c r="E17" s="371"/>
      <c r="F17" s="248"/>
      <c r="G17" s="248"/>
      <c r="H17" s="371">
        <v>55</v>
      </c>
      <c r="I17" s="243"/>
    </row>
    <row r="18" spans="1:9" x14ac:dyDescent="0.3">
      <c r="A18" s="244" t="s">
        <v>177</v>
      </c>
      <c r="B18" s="245" t="s">
        <v>178</v>
      </c>
      <c r="C18" s="246" t="s">
        <v>179</v>
      </c>
      <c r="D18" s="319">
        <v>539</v>
      </c>
      <c r="E18" s="371"/>
      <c r="F18" s="248"/>
      <c r="G18" s="248"/>
      <c r="H18" s="371"/>
      <c r="I18" s="243"/>
    </row>
    <row r="19" spans="1:9" x14ac:dyDescent="0.3">
      <c r="A19" s="244" t="s">
        <v>180</v>
      </c>
      <c r="B19" s="245" t="s">
        <v>181</v>
      </c>
      <c r="C19" s="246" t="s">
        <v>182</v>
      </c>
      <c r="D19" s="319"/>
      <c r="E19" s="371"/>
      <c r="F19" s="248"/>
      <c r="G19" s="248"/>
      <c r="H19" s="371"/>
      <c r="I19" s="243"/>
    </row>
    <row r="20" spans="1:9" x14ac:dyDescent="0.3">
      <c r="A20" s="244" t="s">
        <v>183</v>
      </c>
      <c r="B20" s="245" t="s">
        <v>184</v>
      </c>
      <c r="C20" s="246" t="s">
        <v>185</v>
      </c>
      <c r="D20" s="319"/>
      <c r="E20" s="371"/>
      <c r="F20" s="248"/>
      <c r="G20" s="248"/>
      <c r="H20" s="371"/>
      <c r="I20" s="243"/>
    </row>
    <row r="21" spans="1:9" ht="15" thickBot="1" x14ac:dyDescent="0.35">
      <c r="A21" s="251" t="s">
        <v>186</v>
      </c>
      <c r="B21" s="252" t="s">
        <v>187</v>
      </c>
      <c r="C21" s="253" t="s">
        <v>188</v>
      </c>
      <c r="D21" s="319"/>
      <c r="E21" s="371"/>
      <c r="F21" s="319">
        <v>1250</v>
      </c>
      <c r="G21" s="248">
        <f>SUM(F21)</f>
        <v>1250</v>
      </c>
      <c r="H21" s="371"/>
      <c r="I21" s="243"/>
    </row>
    <row r="22" spans="1:9" ht="15" thickBot="1" x14ac:dyDescent="0.35">
      <c r="A22" s="256" t="s">
        <v>189</v>
      </c>
      <c r="B22" s="257" t="s">
        <v>190</v>
      </c>
      <c r="C22" s="258" t="s">
        <v>191</v>
      </c>
      <c r="D22" s="324">
        <f>SUM(D9:D21)</f>
        <v>83287</v>
      </c>
      <c r="E22" s="373"/>
      <c r="F22" s="374">
        <f>SUM(F9:F21)</f>
        <v>34529</v>
      </c>
      <c r="G22" s="373">
        <f>SUM(F22)</f>
        <v>34529</v>
      </c>
      <c r="H22" s="375">
        <f>SUM(H9:H21)</f>
        <v>17462</v>
      </c>
      <c r="I22" s="262"/>
    </row>
    <row r="23" spans="1:9" x14ac:dyDescent="0.3">
      <c r="A23" s="235" t="s">
        <v>192</v>
      </c>
      <c r="B23" s="263"/>
      <c r="C23" s="372"/>
      <c r="D23" s="248"/>
      <c r="E23" s="248"/>
      <c r="F23" s="248"/>
      <c r="G23" s="248"/>
      <c r="H23" s="371"/>
      <c r="I23" s="243"/>
    </row>
    <row r="24" spans="1:9" x14ac:dyDescent="0.3">
      <c r="A24" s="244" t="s">
        <v>193</v>
      </c>
      <c r="B24" s="245" t="s">
        <v>194</v>
      </c>
      <c r="C24" s="246" t="s">
        <v>195</v>
      </c>
      <c r="D24" s="319">
        <v>4420</v>
      </c>
      <c r="E24" s="248"/>
      <c r="F24" s="248"/>
      <c r="G24" s="248">
        <v>0</v>
      </c>
      <c r="H24" s="371"/>
      <c r="I24" s="266"/>
    </row>
    <row r="25" spans="1:9" x14ac:dyDescent="0.3">
      <c r="A25" s="244" t="s">
        <v>196</v>
      </c>
      <c r="B25" s="245" t="s">
        <v>197</v>
      </c>
      <c r="C25" s="246" t="s">
        <v>198</v>
      </c>
      <c r="D25" s="319">
        <v>420</v>
      </c>
      <c r="E25" s="248"/>
      <c r="F25" s="248"/>
      <c r="G25" s="248">
        <v>0</v>
      </c>
      <c r="H25" s="371"/>
      <c r="I25" s="266"/>
    </row>
    <row r="26" spans="1:9" ht="15" thickBot="1" x14ac:dyDescent="0.35">
      <c r="A26" s="251" t="s">
        <v>199</v>
      </c>
      <c r="B26" s="252" t="s">
        <v>200</v>
      </c>
      <c r="C26" s="253" t="s">
        <v>201</v>
      </c>
      <c r="D26" s="248"/>
      <c r="E26" s="248"/>
      <c r="F26" s="248"/>
      <c r="G26" s="248">
        <v>0</v>
      </c>
      <c r="H26" s="371"/>
      <c r="I26" s="269"/>
    </row>
    <row r="27" spans="1:9" ht="15" thickBot="1" x14ac:dyDescent="0.35">
      <c r="A27" s="256" t="s">
        <v>202</v>
      </c>
      <c r="B27" s="257" t="s">
        <v>203</v>
      </c>
      <c r="C27" s="258" t="s">
        <v>204</v>
      </c>
      <c r="D27" s="325">
        <f>SUM(D24:D26)</f>
        <v>4840</v>
      </c>
      <c r="E27" s="370"/>
      <c r="F27" s="369"/>
      <c r="G27" s="369">
        <v>0</v>
      </c>
      <c r="H27" s="370"/>
      <c r="I27" s="262"/>
    </row>
    <row r="28" spans="1:9" ht="18" customHeight="1" thickBot="1" x14ac:dyDescent="0.35">
      <c r="A28" s="270" t="s">
        <v>57</v>
      </c>
      <c r="B28" s="271"/>
      <c r="C28" s="272" t="s">
        <v>205</v>
      </c>
      <c r="D28" s="365">
        <f>D22+D27</f>
        <v>88127</v>
      </c>
      <c r="E28" s="275"/>
      <c r="F28" s="365">
        <f>SUM(F22:F27)</f>
        <v>34529</v>
      </c>
      <c r="G28" s="274">
        <v>121053</v>
      </c>
      <c r="H28" s="275">
        <f>SUM(H22:H27)</f>
        <v>17462</v>
      </c>
      <c r="I28" s="276"/>
    </row>
    <row r="29" spans="1:9" ht="15" thickBot="1" x14ac:dyDescent="0.35">
      <c r="A29" s="277" t="s">
        <v>206</v>
      </c>
      <c r="B29" s="278"/>
      <c r="C29" s="279"/>
      <c r="D29" s="247"/>
      <c r="E29" s="281"/>
      <c r="F29" s="282"/>
      <c r="G29" s="280"/>
      <c r="H29" s="283"/>
      <c r="I29" s="284"/>
    </row>
    <row r="30" spans="1:9" ht="18" customHeight="1" thickBot="1" x14ac:dyDescent="0.35">
      <c r="A30" s="270" t="s">
        <v>60</v>
      </c>
      <c r="B30" s="271" t="s">
        <v>207</v>
      </c>
      <c r="C30" s="272" t="s">
        <v>208</v>
      </c>
      <c r="D30" s="365">
        <f>16933+35</f>
        <v>16968</v>
      </c>
      <c r="E30" s="275"/>
      <c r="F30" s="368">
        <v>8431</v>
      </c>
      <c r="G30" s="274"/>
      <c r="H30" s="275">
        <v>4744</v>
      </c>
      <c r="I30" s="276"/>
    </row>
    <row r="31" spans="1:9" x14ac:dyDescent="0.3">
      <c r="A31" s="235" t="s">
        <v>209</v>
      </c>
      <c r="B31" s="286"/>
      <c r="C31" s="237"/>
      <c r="D31" s="247"/>
      <c r="E31" s="242"/>
      <c r="F31" s="241"/>
      <c r="G31" s="287"/>
      <c r="H31" s="242"/>
      <c r="I31" s="243"/>
    </row>
    <row r="32" spans="1:9" x14ac:dyDescent="0.3">
      <c r="A32" s="244" t="s">
        <v>210</v>
      </c>
      <c r="B32" s="245" t="s">
        <v>211</v>
      </c>
      <c r="C32" s="264" t="s">
        <v>212</v>
      </c>
      <c r="D32" s="322">
        <v>15408</v>
      </c>
      <c r="E32" s="265"/>
      <c r="F32" s="322">
        <v>450</v>
      </c>
      <c r="G32" s="248"/>
      <c r="H32" s="265">
        <v>125</v>
      </c>
      <c r="I32" s="266"/>
    </row>
    <row r="33" spans="1:9" x14ac:dyDescent="0.3">
      <c r="A33" s="244" t="s">
        <v>213</v>
      </c>
      <c r="B33" s="245" t="s">
        <v>214</v>
      </c>
      <c r="C33" s="264" t="s">
        <v>215</v>
      </c>
      <c r="D33" s="322">
        <f>678+200+3938</f>
        <v>4816</v>
      </c>
      <c r="E33" s="265"/>
      <c r="F33" s="322">
        <v>1180</v>
      </c>
      <c r="G33" s="248"/>
      <c r="H33" s="265">
        <v>169</v>
      </c>
      <c r="I33" s="266"/>
    </row>
    <row r="34" spans="1:9" ht="15" thickBot="1" x14ac:dyDescent="0.35">
      <c r="A34" s="251" t="s">
        <v>216</v>
      </c>
      <c r="B34" s="252" t="s">
        <v>217</v>
      </c>
      <c r="C34" s="267" t="s">
        <v>218</v>
      </c>
      <c r="D34" s="326"/>
      <c r="E34" s="268"/>
      <c r="F34" s="250"/>
      <c r="G34" s="254"/>
      <c r="H34" s="255"/>
      <c r="I34" s="269"/>
    </row>
    <row r="35" spans="1:9" ht="15" customHeight="1" thickBot="1" x14ac:dyDescent="0.35">
      <c r="A35" s="256" t="s">
        <v>219</v>
      </c>
      <c r="B35" s="257" t="s">
        <v>207</v>
      </c>
      <c r="C35" s="258" t="s">
        <v>220</v>
      </c>
      <c r="D35" s="321">
        <f>SUM(D32:D34)</f>
        <v>20224</v>
      </c>
      <c r="E35" s="261"/>
      <c r="F35" s="321">
        <f>SUM(F32:F34)</f>
        <v>1630</v>
      </c>
      <c r="G35" s="260"/>
      <c r="H35" s="261">
        <f>SUM(H32:H34)</f>
        <v>294</v>
      </c>
      <c r="I35" s="262"/>
    </row>
    <row r="36" spans="1:9" x14ac:dyDescent="0.3">
      <c r="A36" s="235" t="s">
        <v>221</v>
      </c>
      <c r="B36" s="236"/>
      <c r="C36" s="288"/>
      <c r="D36" s="247"/>
      <c r="E36" s="240"/>
      <c r="F36" s="250"/>
      <c r="G36" s="239"/>
      <c r="H36" s="242"/>
      <c r="I36" s="243"/>
    </row>
    <row r="37" spans="1:9" x14ac:dyDescent="0.3">
      <c r="A37" s="244" t="s">
        <v>222</v>
      </c>
      <c r="B37" s="245" t="s">
        <v>223</v>
      </c>
      <c r="C37" s="264" t="s">
        <v>224</v>
      </c>
      <c r="D37" s="247"/>
      <c r="E37" s="265"/>
      <c r="F37" s="250"/>
      <c r="G37" s="248"/>
      <c r="H37" s="249"/>
      <c r="I37" s="266"/>
    </row>
    <row r="38" spans="1:9" ht="15" thickBot="1" x14ac:dyDescent="0.35">
      <c r="A38" s="251" t="s">
        <v>225</v>
      </c>
      <c r="B38" s="252" t="s">
        <v>226</v>
      </c>
      <c r="C38" s="267" t="s">
        <v>227</v>
      </c>
      <c r="D38" s="326">
        <v>1097</v>
      </c>
      <c r="E38" s="268"/>
      <c r="F38" s="326">
        <v>300</v>
      </c>
      <c r="G38" s="254"/>
      <c r="H38" s="268">
        <v>193</v>
      </c>
      <c r="I38" s="269"/>
    </row>
    <row r="39" spans="1:9" ht="15" customHeight="1" thickBot="1" x14ac:dyDescent="0.35">
      <c r="A39" s="256" t="s">
        <v>228</v>
      </c>
      <c r="B39" s="257"/>
      <c r="C39" s="258" t="s">
        <v>229</v>
      </c>
      <c r="D39" s="323">
        <f>SUM(D38)</f>
        <v>1097</v>
      </c>
      <c r="E39" s="376"/>
      <c r="F39" s="323">
        <f>SUM(F38)</f>
        <v>300</v>
      </c>
      <c r="G39" s="377"/>
      <c r="H39" s="376">
        <f>SUM(H38)</f>
        <v>193</v>
      </c>
      <c r="I39" s="262"/>
    </row>
    <row r="40" spans="1:9" x14ac:dyDescent="0.3">
      <c r="A40" s="235" t="s">
        <v>230</v>
      </c>
      <c r="B40" s="236"/>
      <c r="C40" s="301"/>
      <c r="D40" s="248"/>
      <c r="E40" s="248"/>
      <c r="F40" s="248"/>
      <c r="G40" s="248"/>
      <c r="H40" s="371"/>
      <c r="I40" s="243"/>
    </row>
    <row r="41" spans="1:9" x14ac:dyDescent="0.3">
      <c r="A41" s="244" t="s">
        <v>231</v>
      </c>
      <c r="B41" s="245" t="s">
        <v>232</v>
      </c>
      <c r="C41" s="246" t="s">
        <v>233</v>
      </c>
      <c r="D41" s="319">
        <f>1698+4817+974</f>
        <v>7489</v>
      </c>
      <c r="E41" s="248"/>
      <c r="F41" s="248"/>
      <c r="G41" s="248"/>
      <c r="H41" s="248">
        <v>664</v>
      </c>
      <c r="I41" s="266"/>
    </row>
    <row r="42" spans="1:9" x14ac:dyDescent="0.3">
      <c r="A42" s="244" t="s">
        <v>234</v>
      </c>
      <c r="B42" s="245" t="s">
        <v>235</v>
      </c>
      <c r="C42" s="246" t="s">
        <v>236</v>
      </c>
      <c r="D42" s="319">
        <v>13736</v>
      </c>
      <c r="E42" s="248"/>
      <c r="F42" s="248"/>
      <c r="G42" s="248"/>
      <c r="H42" s="371"/>
      <c r="I42" s="266"/>
    </row>
    <row r="43" spans="1:9" x14ac:dyDescent="0.3">
      <c r="A43" s="244" t="s">
        <v>237</v>
      </c>
      <c r="B43" s="245" t="s">
        <v>238</v>
      </c>
      <c r="C43" s="246" t="s">
        <v>239</v>
      </c>
      <c r="D43" s="248"/>
      <c r="E43" s="248"/>
      <c r="F43" s="248"/>
      <c r="G43" s="248"/>
      <c r="H43" s="371"/>
      <c r="I43" s="266"/>
    </row>
    <row r="44" spans="1:9" x14ac:dyDescent="0.3">
      <c r="A44" s="244" t="s">
        <v>240</v>
      </c>
      <c r="B44" s="245" t="s">
        <v>241</v>
      </c>
      <c r="C44" s="246" t="s">
        <v>242</v>
      </c>
      <c r="D44" s="319">
        <v>1935</v>
      </c>
      <c r="E44" s="248"/>
      <c r="F44" s="248"/>
      <c r="G44" s="248"/>
      <c r="H44" s="248">
        <v>10</v>
      </c>
      <c r="I44" s="266"/>
    </row>
    <row r="45" spans="1:9" x14ac:dyDescent="0.3">
      <c r="A45" s="244" t="s">
        <v>243</v>
      </c>
      <c r="B45" s="245" t="s">
        <v>244</v>
      </c>
      <c r="C45" s="246" t="s">
        <v>245</v>
      </c>
      <c r="D45" s="248"/>
      <c r="E45" s="248"/>
      <c r="F45" s="248"/>
      <c r="G45" s="248"/>
      <c r="H45" s="371"/>
      <c r="I45" s="266"/>
    </row>
    <row r="46" spans="1:9" x14ac:dyDescent="0.3">
      <c r="A46" s="244" t="s">
        <v>246</v>
      </c>
      <c r="B46" s="245" t="s">
        <v>247</v>
      </c>
      <c r="C46" s="246" t="s">
        <v>248</v>
      </c>
      <c r="D46" s="319">
        <v>5244</v>
      </c>
      <c r="E46" s="248"/>
      <c r="F46" s="319">
        <v>420</v>
      </c>
      <c r="G46" s="248"/>
      <c r="H46" s="371"/>
      <c r="I46" s="266"/>
    </row>
    <row r="47" spans="1:9" ht="15" thickBot="1" x14ac:dyDescent="0.35">
      <c r="A47" s="251" t="s">
        <v>249</v>
      </c>
      <c r="B47" s="252" t="s">
        <v>250</v>
      </c>
      <c r="C47" s="253" t="s">
        <v>251</v>
      </c>
      <c r="D47" s="319">
        <f>609+200+6857</f>
        <v>7666</v>
      </c>
      <c r="E47" s="248"/>
      <c r="F47" s="319">
        <v>3788</v>
      </c>
      <c r="G47" s="248"/>
      <c r="H47" s="248">
        <v>126</v>
      </c>
      <c r="I47" s="269"/>
    </row>
    <row r="48" spans="1:9" ht="15" customHeight="1" thickBot="1" x14ac:dyDescent="0.35">
      <c r="A48" s="256" t="s">
        <v>252</v>
      </c>
      <c r="B48" s="257"/>
      <c r="C48" s="258" t="s">
        <v>253</v>
      </c>
      <c r="D48" s="325">
        <f>SUM(D41:D47)</f>
        <v>36070</v>
      </c>
      <c r="E48" s="370"/>
      <c r="F48" s="325">
        <f>SUM(F46:F47)</f>
        <v>4208</v>
      </c>
      <c r="G48" s="369"/>
      <c r="H48" s="370">
        <f>SUM(H41:H47)</f>
        <v>800</v>
      </c>
      <c r="I48" s="262"/>
    </row>
    <row r="49" spans="1:9" x14ac:dyDescent="0.3">
      <c r="A49" s="235" t="s">
        <v>254</v>
      </c>
      <c r="B49" s="236"/>
      <c r="C49" s="288"/>
      <c r="D49" s="247"/>
      <c r="E49" s="240"/>
      <c r="F49" s="250"/>
      <c r="G49" s="239"/>
      <c r="H49" s="242"/>
      <c r="I49" s="243"/>
    </row>
    <row r="50" spans="1:9" x14ac:dyDescent="0.3">
      <c r="A50" s="244" t="s">
        <v>255</v>
      </c>
      <c r="B50" s="245" t="s">
        <v>256</v>
      </c>
      <c r="C50" s="264" t="s">
        <v>257</v>
      </c>
      <c r="D50" s="322">
        <v>250</v>
      </c>
      <c r="E50" s="265"/>
      <c r="F50" s="322">
        <v>1652</v>
      </c>
      <c r="G50" s="248"/>
      <c r="H50" s="249"/>
      <c r="I50" s="266"/>
    </row>
    <row r="51" spans="1:9" ht="15" thickBot="1" x14ac:dyDescent="0.35">
      <c r="A51" s="251" t="s">
        <v>258</v>
      </c>
      <c r="B51" s="252" t="s">
        <v>259</v>
      </c>
      <c r="C51" s="267" t="s">
        <v>260</v>
      </c>
      <c r="D51" s="326"/>
      <c r="E51" s="268"/>
      <c r="F51" s="250"/>
      <c r="G51" s="254"/>
      <c r="H51" s="255"/>
      <c r="I51" s="269"/>
    </row>
    <row r="52" spans="1:9" ht="15" customHeight="1" thickBot="1" x14ac:dyDescent="0.35">
      <c r="A52" s="256" t="s">
        <v>261</v>
      </c>
      <c r="B52" s="257"/>
      <c r="C52" s="258" t="s">
        <v>262</v>
      </c>
      <c r="D52" s="321">
        <v>250</v>
      </c>
      <c r="E52" s="261"/>
      <c r="F52" s="321">
        <f>SUM(F50:F51)</f>
        <v>1652</v>
      </c>
      <c r="G52" s="260"/>
      <c r="H52" s="261"/>
      <c r="I52" s="262"/>
    </row>
    <row r="53" spans="1:9" x14ac:dyDescent="0.3">
      <c r="A53" s="235" t="s">
        <v>263</v>
      </c>
      <c r="B53" s="236"/>
      <c r="C53" s="288"/>
      <c r="D53" s="247"/>
      <c r="E53" s="240"/>
      <c r="F53" s="250"/>
      <c r="G53" s="239"/>
      <c r="H53" s="242"/>
      <c r="I53" s="243"/>
    </row>
    <row r="54" spans="1:9" x14ac:dyDescent="0.3">
      <c r="A54" s="244" t="s">
        <v>264</v>
      </c>
      <c r="B54" s="245" t="s">
        <v>265</v>
      </c>
      <c r="C54" s="264" t="s">
        <v>266</v>
      </c>
      <c r="D54" s="322">
        <v>12883</v>
      </c>
      <c r="E54" s="265"/>
      <c r="F54" s="322">
        <v>2103</v>
      </c>
      <c r="G54" s="248"/>
      <c r="H54" s="249">
        <v>609</v>
      </c>
      <c r="I54" s="266"/>
    </row>
    <row r="55" spans="1:9" x14ac:dyDescent="0.3">
      <c r="A55" s="244" t="s">
        <v>267</v>
      </c>
      <c r="B55" s="245" t="s">
        <v>268</v>
      </c>
      <c r="C55" s="264" t="s">
        <v>269</v>
      </c>
      <c r="D55" s="247"/>
      <c r="E55" s="265"/>
      <c r="F55" s="250"/>
      <c r="G55" s="248"/>
      <c r="H55" s="249"/>
      <c r="I55" s="266"/>
    </row>
    <row r="56" spans="1:9" x14ac:dyDescent="0.3">
      <c r="A56" s="244" t="s">
        <v>270</v>
      </c>
      <c r="B56" s="245" t="s">
        <v>271</v>
      </c>
      <c r="C56" s="264" t="s">
        <v>272</v>
      </c>
      <c r="D56" s="247"/>
      <c r="E56" s="265"/>
      <c r="F56" s="250"/>
      <c r="G56" s="248"/>
      <c r="H56" s="249"/>
      <c r="I56" s="266"/>
    </row>
    <row r="57" spans="1:9" x14ac:dyDescent="0.3">
      <c r="A57" s="244" t="s">
        <v>273</v>
      </c>
      <c r="B57" s="245" t="s">
        <v>274</v>
      </c>
      <c r="C57" s="264" t="s">
        <v>275</v>
      </c>
      <c r="D57" s="247"/>
      <c r="E57" s="265"/>
      <c r="F57" s="250"/>
      <c r="G57" s="248"/>
      <c r="H57" s="249"/>
      <c r="I57" s="266"/>
    </row>
    <row r="58" spans="1:9" ht="15" thickBot="1" x14ac:dyDescent="0.35">
      <c r="A58" s="251" t="s">
        <v>276</v>
      </c>
      <c r="B58" s="252" t="s">
        <v>277</v>
      </c>
      <c r="C58" s="267" t="s">
        <v>278</v>
      </c>
      <c r="D58" s="247"/>
      <c r="E58" s="268"/>
      <c r="F58" s="250"/>
      <c r="G58" s="254"/>
      <c r="H58" s="255"/>
      <c r="I58" s="269"/>
    </row>
    <row r="59" spans="1:9" ht="15" customHeight="1" thickBot="1" x14ac:dyDescent="0.35">
      <c r="A59" s="256" t="s">
        <v>279</v>
      </c>
      <c r="B59" s="257"/>
      <c r="C59" s="258" t="s">
        <v>280</v>
      </c>
      <c r="D59" s="321">
        <f>SUM(D54:D58)</f>
        <v>12883</v>
      </c>
      <c r="E59" s="261"/>
      <c r="F59" s="321">
        <f>SUM(F54:F58)</f>
        <v>2103</v>
      </c>
      <c r="G59" s="260"/>
      <c r="H59" s="261">
        <f>SUM(H54:H58)</f>
        <v>609</v>
      </c>
      <c r="I59" s="262"/>
    </row>
    <row r="60" spans="1:9" ht="18" customHeight="1" thickBot="1" x14ac:dyDescent="0.35">
      <c r="A60" s="270" t="s">
        <v>63</v>
      </c>
      <c r="B60" s="271"/>
      <c r="C60" s="272" t="s">
        <v>281</v>
      </c>
      <c r="D60" s="365">
        <f>D59+D52+D48+D39+D35</f>
        <v>70524</v>
      </c>
      <c r="E60" s="275"/>
      <c r="F60" s="365">
        <f>F52+F48+F39+F35+F59</f>
        <v>9893</v>
      </c>
      <c r="G60" s="274"/>
      <c r="H60" s="275">
        <f>H48+H39+H35+H59</f>
        <v>1896</v>
      </c>
      <c r="I60" s="276"/>
    </row>
    <row r="61" spans="1:9" x14ac:dyDescent="0.3">
      <c r="A61" s="235" t="s">
        <v>65</v>
      </c>
      <c r="B61" s="286"/>
      <c r="C61" s="237"/>
      <c r="D61" s="247"/>
      <c r="E61" s="240"/>
      <c r="F61" s="250"/>
      <c r="G61" s="239"/>
      <c r="H61" s="242"/>
      <c r="I61" s="243"/>
    </row>
    <row r="62" spans="1:9" x14ac:dyDescent="0.3">
      <c r="A62" s="244" t="s">
        <v>282</v>
      </c>
      <c r="B62" s="245" t="s">
        <v>283</v>
      </c>
      <c r="C62" s="264" t="s">
        <v>284</v>
      </c>
      <c r="D62" s="247"/>
      <c r="E62" s="265"/>
      <c r="F62" s="250"/>
      <c r="G62" s="248"/>
      <c r="H62" s="249"/>
      <c r="I62" s="266"/>
    </row>
    <row r="63" spans="1:9" x14ac:dyDescent="0.3">
      <c r="A63" s="244" t="s">
        <v>285</v>
      </c>
      <c r="B63" s="245" t="s">
        <v>286</v>
      </c>
      <c r="C63" s="264" t="s">
        <v>287</v>
      </c>
      <c r="D63" s="322"/>
      <c r="E63" s="265"/>
      <c r="F63" s="250"/>
      <c r="G63" s="248"/>
      <c r="H63" s="249"/>
      <c r="I63" s="266"/>
    </row>
    <row r="64" spans="1:9" x14ac:dyDescent="0.3">
      <c r="A64" s="244" t="s">
        <v>288</v>
      </c>
      <c r="B64" s="245" t="s">
        <v>289</v>
      </c>
      <c r="C64" s="264" t="s">
        <v>290</v>
      </c>
      <c r="D64" s="247"/>
      <c r="E64" s="265"/>
      <c r="F64" s="250"/>
      <c r="G64" s="248"/>
      <c r="H64" s="249"/>
      <c r="I64" s="266"/>
    </row>
    <row r="65" spans="1:9" x14ac:dyDescent="0.3">
      <c r="A65" s="244" t="s">
        <v>291</v>
      </c>
      <c r="B65" s="245" t="s">
        <v>292</v>
      </c>
      <c r="C65" s="264" t="s">
        <v>293</v>
      </c>
      <c r="D65" s="247"/>
      <c r="E65" s="265"/>
      <c r="F65" s="250"/>
      <c r="G65" s="248"/>
      <c r="H65" s="249"/>
      <c r="I65" s="266"/>
    </row>
    <row r="66" spans="1:9" x14ac:dyDescent="0.3">
      <c r="A66" s="244" t="s">
        <v>294</v>
      </c>
      <c r="B66" s="245" t="s">
        <v>295</v>
      </c>
      <c r="C66" s="264" t="s">
        <v>296</v>
      </c>
      <c r="D66" s="247"/>
      <c r="E66" s="265"/>
      <c r="F66" s="250"/>
      <c r="G66" s="248"/>
      <c r="H66" s="249"/>
      <c r="I66" s="266"/>
    </row>
    <row r="67" spans="1:9" x14ac:dyDescent="0.3">
      <c r="A67" s="244" t="s">
        <v>297</v>
      </c>
      <c r="B67" s="245" t="s">
        <v>298</v>
      </c>
      <c r="C67" s="264" t="s">
        <v>299</v>
      </c>
      <c r="D67" s="401">
        <v>4515</v>
      </c>
      <c r="E67" s="265"/>
      <c r="F67" s="250"/>
      <c r="G67" s="248"/>
      <c r="H67" s="249"/>
      <c r="I67" s="266"/>
    </row>
    <row r="68" spans="1:9" x14ac:dyDescent="0.3">
      <c r="A68" s="244" t="s">
        <v>300</v>
      </c>
      <c r="B68" s="245" t="s">
        <v>301</v>
      </c>
      <c r="C68" s="264" t="s">
        <v>302</v>
      </c>
      <c r="D68" s="247"/>
      <c r="E68" s="265"/>
      <c r="F68" s="250"/>
      <c r="G68" s="248"/>
      <c r="H68" s="249"/>
      <c r="I68" s="266"/>
    </row>
    <row r="69" spans="1:9" ht="15" thickBot="1" x14ac:dyDescent="0.35">
      <c r="A69" s="251" t="s">
        <v>303</v>
      </c>
      <c r="B69" s="252" t="s">
        <v>304</v>
      </c>
      <c r="C69" s="267" t="s">
        <v>305</v>
      </c>
      <c r="D69" s="401">
        <v>12417</v>
      </c>
      <c r="E69" s="268"/>
      <c r="F69" s="250"/>
      <c r="G69" s="254"/>
      <c r="H69" s="255"/>
      <c r="I69" s="269"/>
    </row>
    <row r="70" spans="1:9" ht="18" customHeight="1" thickBot="1" x14ac:dyDescent="0.35">
      <c r="A70" s="270" t="s">
        <v>66</v>
      </c>
      <c r="B70" s="271"/>
      <c r="C70" s="272" t="s">
        <v>306</v>
      </c>
      <c r="D70" s="365">
        <f>SUM(D63:D69)</f>
        <v>16932</v>
      </c>
      <c r="E70" s="275"/>
      <c r="F70" s="274"/>
      <c r="G70" s="274"/>
      <c r="H70" s="275"/>
      <c r="I70" s="276"/>
    </row>
    <row r="71" spans="1:9" x14ac:dyDescent="0.3">
      <c r="A71" s="235" t="s">
        <v>68</v>
      </c>
      <c r="B71" s="236"/>
      <c r="C71" s="288"/>
      <c r="D71" s="247"/>
      <c r="E71" s="240"/>
      <c r="F71" s="250"/>
      <c r="G71" s="239"/>
      <c r="H71" s="242"/>
      <c r="I71" s="243"/>
    </row>
    <row r="72" spans="1:9" x14ac:dyDescent="0.3">
      <c r="A72" s="244" t="s">
        <v>307</v>
      </c>
      <c r="B72" s="245" t="s">
        <v>308</v>
      </c>
      <c r="C72" s="246" t="s">
        <v>309</v>
      </c>
      <c r="D72" s="247"/>
      <c r="E72" s="265"/>
      <c r="F72" s="250"/>
      <c r="G72" s="248"/>
      <c r="H72" s="249"/>
      <c r="I72" s="266"/>
    </row>
    <row r="73" spans="1:9" x14ac:dyDescent="0.3">
      <c r="A73" s="244" t="s">
        <v>310</v>
      </c>
      <c r="B73" s="245" t="s">
        <v>311</v>
      </c>
      <c r="C73" s="246" t="s">
        <v>312</v>
      </c>
      <c r="D73" s="401">
        <v>533</v>
      </c>
      <c r="E73" s="265"/>
      <c r="F73" s="250"/>
      <c r="G73" s="248"/>
      <c r="H73" s="249"/>
      <c r="I73" s="266"/>
    </row>
    <row r="74" spans="1:9" ht="15" customHeight="1" x14ac:dyDescent="0.3">
      <c r="A74" s="244" t="s">
        <v>313</v>
      </c>
      <c r="B74" s="245" t="s">
        <v>314</v>
      </c>
      <c r="C74" s="246" t="s">
        <v>315</v>
      </c>
      <c r="D74" s="247"/>
      <c r="E74" s="265"/>
      <c r="F74" s="250"/>
      <c r="G74" s="248"/>
      <c r="H74" s="249"/>
      <c r="I74" s="266"/>
    </row>
    <row r="75" spans="1:9" ht="15" customHeight="1" x14ac:dyDescent="0.3">
      <c r="A75" s="244" t="s">
        <v>316</v>
      </c>
      <c r="B75" s="245" t="s">
        <v>317</v>
      </c>
      <c r="C75" s="246" t="s">
        <v>318</v>
      </c>
      <c r="D75" s="322"/>
      <c r="E75" s="265"/>
      <c r="F75" s="250"/>
      <c r="G75" s="248"/>
      <c r="H75" s="249"/>
      <c r="I75" s="266"/>
    </row>
    <row r="76" spans="1:9" ht="26.4" x14ac:dyDescent="0.3">
      <c r="A76" s="244" t="s">
        <v>319</v>
      </c>
      <c r="B76" s="245" t="s">
        <v>320</v>
      </c>
      <c r="C76" s="246" t="s">
        <v>321</v>
      </c>
      <c r="D76" s="247"/>
      <c r="E76" s="265"/>
      <c r="F76" s="250"/>
      <c r="G76" s="248"/>
      <c r="H76" s="249"/>
      <c r="I76" s="266"/>
    </row>
    <row r="77" spans="1:9" x14ac:dyDescent="0.3">
      <c r="A77" s="244" t="s">
        <v>322</v>
      </c>
      <c r="B77" s="245" t="s">
        <v>323</v>
      </c>
      <c r="C77" s="246" t="s">
        <v>324</v>
      </c>
      <c r="D77" s="247"/>
      <c r="E77" s="265"/>
      <c r="F77" s="250"/>
      <c r="G77" s="248"/>
      <c r="H77" s="249"/>
      <c r="I77" s="266"/>
    </row>
    <row r="78" spans="1:9" ht="15" customHeight="1" x14ac:dyDescent="0.3">
      <c r="A78" s="244" t="s">
        <v>325</v>
      </c>
      <c r="B78" s="245" t="s">
        <v>326</v>
      </c>
      <c r="C78" s="246" t="s">
        <v>327</v>
      </c>
      <c r="D78" s="247"/>
      <c r="E78" s="265"/>
      <c r="F78" s="250"/>
      <c r="G78" s="248"/>
      <c r="H78" s="249"/>
      <c r="I78" s="266"/>
    </row>
    <row r="79" spans="1:9" ht="15" customHeight="1" x14ac:dyDescent="0.3">
      <c r="A79" s="244" t="s">
        <v>328</v>
      </c>
      <c r="B79" s="245" t="s">
        <v>329</v>
      </c>
      <c r="C79" s="246" t="s">
        <v>330</v>
      </c>
      <c r="D79" s="322">
        <v>1036</v>
      </c>
      <c r="E79" s="265"/>
      <c r="F79" s="250"/>
      <c r="G79" s="248"/>
      <c r="H79" s="249"/>
      <c r="I79" s="266"/>
    </row>
    <row r="80" spans="1:9" x14ac:dyDescent="0.3">
      <c r="A80" s="244" t="s">
        <v>331</v>
      </c>
      <c r="B80" s="245" t="s">
        <v>332</v>
      </c>
      <c r="C80" s="246" t="s">
        <v>333</v>
      </c>
      <c r="D80" s="247"/>
      <c r="E80" s="265"/>
      <c r="F80" s="250"/>
      <c r="G80" s="248"/>
      <c r="H80" s="249"/>
      <c r="I80" s="266"/>
    </row>
    <row r="81" spans="1:9" x14ac:dyDescent="0.3">
      <c r="A81" s="244" t="s">
        <v>334</v>
      </c>
      <c r="B81" s="245" t="s">
        <v>335</v>
      </c>
      <c r="C81" s="246" t="s">
        <v>336</v>
      </c>
      <c r="D81" s="247"/>
      <c r="E81" s="265"/>
      <c r="F81" s="250"/>
      <c r="G81" s="248"/>
      <c r="H81" s="249"/>
      <c r="I81" s="266"/>
    </row>
    <row r="82" spans="1:9" x14ac:dyDescent="0.3">
      <c r="A82" s="244" t="s">
        <v>337</v>
      </c>
      <c r="B82" s="245" t="s">
        <v>338</v>
      </c>
      <c r="C82" s="246" t="s">
        <v>339</v>
      </c>
      <c r="D82" s="247"/>
      <c r="E82" s="265"/>
      <c r="F82" s="250"/>
      <c r="G82" s="248"/>
      <c r="H82" s="249"/>
      <c r="I82" s="266"/>
    </row>
    <row r="83" spans="1:9" x14ac:dyDescent="0.3">
      <c r="A83" s="244" t="s">
        <v>340</v>
      </c>
      <c r="B83" s="245" t="s">
        <v>341</v>
      </c>
      <c r="C83" s="246" t="s">
        <v>342</v>
      </c>
      <c r="D83" s="247"/>
      <c r="E83" s="265"/>
      <c r="F83" s="250"/>
      <c r="G83" s="248"/>
      <c r="H83" s="249"/>
      <c r="I83" s="266"/>
    </row>
    <row r="84" spans="1:9" x14ac:dyDescent="0.3">
      <c r="A84" s="244" t="s">
        <v>343</v>
      </c>
      <c r="B84" s="245" t="s">
        <v>344</v>
      </c>
      <c r="C84" s="246" t="s">
        <v>345</v>
      </c>
      <c r="D84" s="247"/>
      <c r="E84" s="265"/>
      <c r="F84" s="250"/>
      <c r="G84" s="248"/>
      <c r="H84" s="249"/>
      <c r="I84" s="266"/>
    </row>
    <row r="85" spans="1:9" x14ac:dyDescent="0.3">
      <c r="A85" s="244" t="s">
        <v>346</v>
      </c>
      <c r="B85" s="245" t="s">
        <v>347</v>
      </c>
      <c r="C85" s="246" t="s">
        <v>348</v>
      </c>
      <c r="D85" s="322">
        <v>550</v>
      </c>
      <c r="E85" s="265"/>
      <c r="F85" s="250"/>
      <c r="G85" s="248"/>
      <c r="H85" s="249"/>
      <c r="I85" s="266"/>
    </row>
    <row r="86" spans="1:9" ht="15" thickBot="1" x14ac:dyDescent="0.35">
      <c r="A86" s="251" t="s">
        <v>349</v>
      </c>
      <c r="B86" s="252" t="s">
        <v>350</v>
      </c>
      <c r="C86" s="253" t="s">
        <v>351</v>
      </c>
      <c r="D86" s="247"/>
      <c r="E86" s="265"/>
      <c r="F86" s="250"/>
      <c r="G86" s="248"/>
      <c r="H86" s="249"/>
      <c r="I86" s="269"/>
    </row>
    <row r="87" spans="1:9" ht="15" thickBot="1" x14ac:dyDescent="0.35">
      <c r="A87" s="270" t="s">
        <v>69</v>
      </c>
      <c r="B87" s="271"/>
      <c r="C87" s="272" t="s">
        <v>352</v>
      </c>
      <c r="D87" s="365">
        <f>SUM(D73:D86)</f>
        <v>2119</v>
      </c>
      <c r="E87" s="275"/>
      <c r="F87" s="274"/>
      <c r="G87" s="274"/>
      <c r="H87" s="275"/>
      <c r="I87" s="276"/>
    </row>
    <row r="88" spans="1:9" ht="18" customHeight="1" x14ac:dyDescent="0.3">
      <c r="A88" s="235" t="s">
        <v>71</v>
      </c>
      <c r="B88" s="236"/>
      <c r="C88" s="288"/>
      <c r="D88" s="247"/>
      <c r="E88" s="240"/>
      <c r="F88" s="250"/>
      <c r="G88" s="239"/>
      <c r="H88" s="242"/>
      <c r="I88" s="243"/>
    </row>
    <row r="89" spans="1:9" x14ac:dyDescent="0.3">
      <c r="A89" s="244" t="s">
        <v>353</v>
      </c>
      <c r="B89" s="245" t="s">
        <v>354</v>
      </c>
      <c r="C89" s="246" t="s">
        <v>355</v>
      </c>
      <c r="D89" s="247"/>
      <c r="E89" s="265"/>
      <c r="F89" s="250"/>
      <c r="G89" s="248"/>
      <c r="H89" s="249"/>
      <c r="I89" s="266"/>
    </row>
    <row r="90" spans="1:9" x14ac:dyDescent="0.3">
      <c r="A90" s="244" t="s">
        <v>356</v>
      </c>
      <c r="B90" s="245" t="s">
        <v>357</v>
      </c>
      <c r="C90" s="246" t="s">
        <v>358</v>
      </c>
      <c r="D90" s="247"/>
      <c r="E90" s="265"/>
      <c r="F90" s="250"/>
      <c r="G90" s="248"/>
      <c r="H90" s="249"/>
      <c r="I90" s="266"/>
    </row>
    <row r="91" spans="1:9" x14ac:dyDescent="0.3">
      <c r="A91" s="244" t="s">
        <v>359</v>
      </c>
      <c r="B91" s="245" t="s">
        <v>360</v>
      </c>
      <c r="C91" s="246" t="s">
        <v>361</v>
      </c>
      <c r="D91" s="247"/>
      <c r="E91" s="265"/>
      <c r="F91" s="250"/>
      <c r="G91" s="248"/>
      <c r="H91" s="249"/>
      <c r="I91" s="266"/>
    </row>
    <row r="92" spans="1:9" x14ac:dyDescent="0.3">
      <c r="A92" s="244" t="s">
        <v>362</v>
      </c>
      <c r="B92" s="245" t="s">
        <v>363</v>
      </c>
      <c r="C92" s="246" t="s">
        <v>364</v>
      </c>
      <c r="D92" s="247"/>
      <c r="E92" s="265"/>
      <c r="F92" s="250"/>
      <c r="G92" s="248"/>
      <c r="H92" s="249"/>
      <c r="I92" s="266"/>
    </row>
    <row r="93" spans="1:9" x14ac:dyDescent="0.3">
      <c r="A93" s="244" t="s">
        <v>365</v>
      </c>
      <c r="B93" s="245" t="s">
        <v>366</v>
      </c>
      <c r="C93" s="246" t="s">
        <v>367</v>
      </c>
      <c r="D93" s="247"/>
      <c r="E93" s="265"/>
      <c r="F93" s="250"/>
      <c r="G93" s="248"/>
      <c r="H93" s="249"/>
      <c r="I93" s="266"/>
    </row>
    <row r="94" spans="1:9" x14ac:dyDescent="0.3">
      <c r="A94" s="244" t="s">
        <v>368</v>
      </c>
      <c r="B94" s="245" t="s">
        <v>369</v>
      </c>
      <c r="C94" s="246" t="s">
        <v>370</v>
      </c>
      <c r="D94" s="247"/>
      <c r="E94" s="265"/>
      <c r="F94" s="250"/>
      <c r="G94" s="248"/>
      <c r="H94" s="249"/>
      <c r="I94" s="266"/>
    </row>
    <row r="95" spans="1:9" ht="15" thickBot="1" x14ac:dyDescent="0.35">
      <c r="A95" s="251" t="s">
        <v>371</v>
      </c>
      <c r="B95" s="252" t="s">
        <v>372</v>
      </c>
      <c r="C95" s="253" t="s">
        <v>373</v>
      </c>
      <c r="D95" s="247"/>
      <c r="E95" s="290"/>
      <c r="F95" s="250"/>
      <c r="G95" s="289"/>
      <c r="H95" s="291"/>
      <c r="I95" s="269"/>
    </row>
    <row r="96" spans="1:9" ht="15" thickBot="1" x14ac:dyDescent="0.35">
      <c r="A96" s="270" t="s">
        <v>72</v>
      </c>
      <c r="B96" s="271"/>
      <c r="C96" s="272" t="s">
        <v>374</v>
      </c>
      <c r="D96" s="273"/>
      <c r="E96" s="275"/>
      <c r="F96" s="274"/>
      <c r="G96" s="274"/>
      <c r="H96" s="275"/>
      <c r="I96" s="276"/>
    </row>
    <row r="97" spans="1:9" ht="18" customHeight="1" x14ac:dyDescent="0.3">
      <c r="A97" s="235" t="s">
        <v>74</v>
      </c>
      <c r="B97" s="236"/>
      <c r="C97" s="288"/>
      <c r="D97" s="247"/>
      <c r="E97" s="240"/>
      <c r="F97" s="250"/>
      <c r="G97" s="239"/>
      <c r="H97" s="242"/>
      <c r="I97" s="243"/>
    </row>
    <row r="98" spans="1:9" x14ac:dyDescent="0.3">
      <c r="A98" s="244" t="s">
        <v>375</v>
      </c>
      <c r="B98" s="245" t="s">
        <v>376</v>
      </c>
      <c r="C98" s="246" t="s">
        <v>377</v>
      </c>
      <c r="D98" s="247"/>
      <c r="E98" s="265"/>
      <c r="F98" s="250"/>
      <c r="G98" s="248"/>
      <c r="H98" s="249"/>
      <c r="I98" s="266"/>
    </row>
    <row r="99" spans="1:9" x14ac:dyDescent="0.3">
      <c r="A99" s="244" t="s">
        <v>378</v>
      </c>
      <c r="B99" s="245" t="s">
        <v>379</v>
      </c>
      <c r="C99" s="246" t="s">
        <v>380</v>
      </c>
      <c r="D99" s="247"/>
      <c r="E99" s="265"/>
      <c r="F99" s="250"/>
      <c r="G99" s="248"/>
      <c r="H99" s="249"/>
      <c r="I99" s="266"/>
    </row>
    <row r="100" spans="1:9" x14ac:dyDescent="0.3">
      <c r="A100" s="244" t="s">
        <v>381</v>
      </c>
      <c r="B100" s="245" t="s">
        <v>382</v>
      </c>
      <c r="C100" s="246" t="s">
        <v>383</v>
      </c>
      <c r="D100" s="247"/>
      <c r="E100" s="265"/>
      <c r="F100" s="250"/>
      <c r="G100" s="248"/>
      <c r="H100" s="249"/>
      <c r="I100" s="266"/>
    </row>
    <row r="101" spans="1:9" ht="15" thickBot="1" x14ac:dyDescent="0.35">
      <c r="A101" s="251" t="s">
        <v>384</v>
      </c>
      <c r="B101" s="252" t="s">
        <v>385</v>
      </c>
      <c r="C101" s="253" t="s">
        <v>386</v>
      </c>
      <c r="D101" s="247"/>
      <c r="E101" s="290"/>
      <c r="F101" s="250"/>
      <c r="G101" s="289"/>
      <c r="H101" s="291"/>
      <c r="I101" s="269"/>
    </row>
    <row r="102" spans="1:9" ht="15" thickBot="1" x14ac:dyDescent="0.35">
      <c r="A102" s="270" t="s">
        <v>75</v>
      </c>
      <c r="B102" s="271"/>
      <c r="C102" s="272" t="s">
        <v>387</v>
      </c>
      <c r="D102" s="273"/>
      <c r="E102" s="275"/>
      <c r="F102" s="274"/>
      <c r="G102" s="274"/>
      <c r="H102" s="275"/>
      <c r="I102" s="276"/>
    </row>
    <row r="103" spans="1:9" ht="18" customHeight="1" x14ac:dyDescent="0.3">
      <c r="A103" s="235" t="s">
        <v>77</v>
      </c>
      <c r="B103" s="236"/>
      <c r="C103" s="288"/>
      <c r="D103" s="247"/>
      <c r="E103" s="240"/>
      <c r="F103" s="250"/>
      <c r="G103" s="239"/>
      <c r="H103" s="242"/>
      <c r="I103" s="243"/>
    </row>
    <row r="104" spans="1:9" ht="26.4" x14ac:dyDescent="0.3">
      <c r="A104" s="244" t="s">
        <v>388</v>
      </c>
      <c r="B104" s="245" t="s">
        <v>389</v>
      </c>
      <c r="C104" s="246" t="s">
        <v>390</v>
      </c>
      <c r="D104" s="247"/>
      <c r="E104" s="265"/>
      <c r="F104" s="250"/>
      <c r="G104" s="248"/>
      <c r="H104" s="249"/>
      <c r="I104" s="266"/>
    </row>
    <row r="105" spans="1:9" ht="15" customHeight="1" x14ac:dyDescent="0.3">
      <c r="A105" s="244" t="s">
        <v>391</v>
      </c>
      <c r="B105" s="245" t="s">
        <v>392</v>
      </c>
      <c r="C105" s="246" t="s">
        <v>393</v>
      </c>
      <c r="D105" s="247"/>
      <c r="E105" s="265"/>
      <c r="F105" s="250"/>
      <c r="G105" s="248"/>
      <c r="H105" s="249"/>
      <c r="I105" s="266"/>
    </row>
    <row r="106" spans="1:9" x14ac:dyDescent="0.3">
      <c r="A106" s="244" t="s">
        <v>394</v>
      </c>
      <c r="B106" s="245" t="s">
        <v>395</v>
      </c>
      <c r="C106" s="246" t="s">
        <v>396</v>
      </c>
      <c r="D106" s="247"/>
      <c r="E106" s="265"/>
      <c r="F106" s="250"/>
      <c r="G106" s="248"/>
      <c r="H106" s="249"/>
      <c r="I106" s="266"/>
    </row>
    <row r="107" spans="1:9" x14ac:dyDescent="0.3">
      <c r="A107" s="244" t="s">
        <v>397</v>
      </c>
      <c r="B107" s="245" t="s">
        <v>398</v>
      </c>
      <c r="C107" s="246" t="s">
        <v>399</v>
      </c>
      <c r="D107" s="247"/>
      <c r="E107" s="265"/>
      <c r="F107" s="250"/>
      <c r="G107" s="248"/>
      <c r="H107" s="249"/>
      <c r="I107" s="266"/>
    </row>
    <row r="108" spans="1:9" x14ac:dyDescent="0.3">
      <c r="A108" s="244" t="s">
        <v>400</v>
      </c>
      <c r="B108" s="245" t="s">
        <v>401</v>
      </c>
      <c r="C108" s="246" t="s">
        <v>402</v>
      </c>
      <c r="D108" s="247"/>
      <c r="E108" s="265"/>
      <c r="F108" s="250"/>
      <c r="G108" s="248"/>
      <c r="H108" s="249"/>
      <c r="I108" s="266"/>
    </row>
    <row r="109" spans="1:9" ht="15" customHeight="1" x14ac:dyDescent="0.3">
      <c r="A109" s="244" t="s">
        <v>403</v>
      </c>
      <c r="B109" s="245" t="s">
        <v>404</v>
      </c>
      <c r="C109" s="246" t="s">
        <v>405</v>
      </c>
      <c r="D109" s="247"/>
      <c r="E109" s="265"/>
      <c r="F109" s="250"/>
      <c r="G109" s="248"/>
      <c r="H109" s="249"/>
      <c r="I109" s="266"/>
    </row>
    <row r="110" spans="1:9" x14ac:dyDescent="0.3">
      <c r="A110" s="244" t="s">
        <v>406</v>
      </c>
      <c r="B110" s="245" t="s">
        <v>407</v>
      </c>
      <c r="C110" s="246" t="s">
        <v>408</v>
      </c>
      <c r="D110" s="247"/>
      <c r="E110" s="265"/>
      <c r="F110" s="250"/>
      <c r="G110" s="248"/>
      <c r="H110" s="249"/>
      <c r="I110" s="266"/>
    </row>
    <row r="111" spans="1:9" x14ac:dyDescent="0.3">
      <c r="A111" s="244" t="s">
        <v>409</v>
      </c>
      <c r="B111" s="245" t="s">
        <v>410</v>
      </c>
      <c r="C111" s="246" t="s">
        <v>411</v>
      </c>
      <c r="D111" s="247"/>
      <c r="E111" s="265"/>
      <c r="F111" s="250"/>
      <c r="G111" s="248"/>
      <c r="H111" s="249"/>
      <c r="I111" s="266"/>
    </row>
    <row r="112" spans="1:9" ht="15" thickBot="1" x14ac:dyDescent="0.35">
      <c r="A112" s="244" t="s">
        <v>412</v>
      </c>
      <c r="B112" s="245" t="s">
        <v>413</v>
      </c>
      <c r="C112" s="246" t="s">
        <v>414</v>
      </c>
      <c r="D112" s="247"/>
      <c r="E112" s="265"/>
      <c r="F112" s="250"/>
      <c r="G112" s="248"/>
      <c r="H112" s="249"/>
      <c r="I112" s="266"/>
    </row>
    <row r="113" spans="1:9" ht="15" thickBot="1" x14ac:dyDescent="0.35">
      <c r="A113" s="270" t="s">
        <v>78</v>
      </c>
      <c r="B113" s="271"/>
      <c r="C113" s="272" t="s">
        <v>415</v>
      </c>
      <c r="D113" s="273"/>
      <c r="E113" s="275"/>
      <c r="F113" s="274"/>
      <c r="G113" s="274"/>
      <c r="H113" s="275"/>
      <c r="I113" s="276"/>
    </row>
    <row r="114" spans="1:9" ht="18" customHeight="1" thickBot="1" x14ac:dyDescent="0.35">
      <c r="A114" s="292"/>
      <c r="B114" s="293"/>
      <c r="C114" s="294" t="s">
        <v>416</v>
      </c>
      <c r="D114" s="327">
        <f>D87+D70+D60+D30+D28</f>
        <v>194670</v>
      </c>
      <c r="E114" s="296"/>
      <c r="F114" s="327">
        <f>F60+F30+F28</f>
        <v>52853</v>
      </c>
      <c r="G114" s="295"/>
      <c r="H114" s="296">
        <v>24102</v>
      </c>
      <c r="I114" s="297"/>
    </row>
    <row r="115" spans="1:9" ht="21" customHeight="1" x14ac:dyDescent="0.3">
      <c r="A115" s="235" t="s">
        <v>417</v>
      </c>
      <c r="B115" s="236"/>
      <c r="C115" s="288"/>
      <c r="D115" s="247"/>
      <c r="E115" s="240"/>
      <c r="F115" s="250"/>
      <c r="G115" s="239"/>
      <c r="H115" s="242"/>
      <c r="I115" s="243"/>
    </row>
    <row r="116" spans="1:9" x14ac:dyDescent="0.3">
      <c r="A116" s="244" t="s">
        <v>418</v>
      </c>
      <c r="B116" s="245" t="s">
        <v>419</v>
      </c>
      <c r="C116" s="298" t="s">
        <v>420</v>
      </c>
      <c r="D116" s="247"/>
      <c r="E116" s="265"/>
      <c r="F116" s="250"/>
      <c r="G116" s="248"/>
      <c r="H116" s="249"/>
      <c r="I116" s="266"/>
    </row>
    <row r="117" spans="1:9" x14ac:dyDescent="0.3">
      <c r="A117" s="244" t="s">
        <v>421</v>
      </c>
      <c r="B117" s="245" t="s">
        <v>422</v>
      </c>
      <c r="C117" s="298" t="s">
        <v>423</v>
      </c>
      <c r="D117" s="247"/>
      <c r="E117" s="265"/>
      <c r="F117" s="250"/>
      <c r="G117" s="248"/>
      <c r="H117" s="249"/>
      <c r="I117" s="266"/>
    </row>
    <row r="118" spans="1:9" ht="15" thickBot="1" x14ac:dyDescent="0.35">
      <c r="A118" s="251" t="s">
        <v>424</v>
      </c>
      <c r="B118" s="252" t="s">
        <v>425</v>
      </c>
      <c r="C118" s="299" t="s">
        <v>426</v>
      </c>
      <c r="D118" s="326">
        <v>1647</v>
      </c>
      <c r="E118" s="268"/>
      <c r="F118" s="250"/>
      <c r="G118" s="254"/>
      <c r="H118" s="255"/>
      <c r="I118" s="269"/>
    </row>
    <row r="119" spans="1:9" ht="27" thickBot="1" x14ac:dyDescent="0.35">
      <c r="A119" s="256" t="s">
        <v>82</v>
      </c>
      <c r="B119" s="257"/>
      <c r="C119" s="258" t="s">
        <v>427</v>
      </c>
      <c r="D119" s="321">
        <f>SUM(D118)</f>
        <v>1647</v>
      </c>
      <c r="E119" s="261"/>
      <c r="F119" s="260"/>
      <c r="G119" s="260"/>
      <c r="H119" s="261"/>
      <c r="I119" s="262"/>
    </row>
    <row r="120" spans="1:9" ht="15" customHeight="1" x14ac:dyDescent="0.3">
      <c r="A120" s="235" t="s">
        <v>428</v>
      </c>
      <c r="B120" s="236"/>
      <c r="C120" s="288"/>
      <c r="D120" s="247"/>
      <c r="E120" s="240"/>
      <c r="F120" s="250"/>
      <c r="G120" s="239"/>
      <c r="H120" s="242"/>
      <c r="I120" s="243"/>
    </row>
    <row r="121" spans="1:9" x14ac:dyDescent="0.3">
      <c r="A121" s="244" t="s">
        <v>429</v>
      </c>
      <c r="B121" s="245" t="s">
        <v>430</v>
      </c>
      <c r="C121" s="246" t="s">
        <v>431</v>
      </c>
      <c r="D121" s="247"/>
      <c r="E121" s="265"/>
      <c r="F121" s="250"/>
      <c r="G121" s="248"/>
      <c r="H121" s="249"/>
      <c r="I121" s="266"/>
    </row>
    <row r="122" spans="1:9" x14ac:dyDescent="0.3">
      <c r="A122" s="244" t="s">
        <v>432</v>
      </c>
      <c r="B122" s="245" t="s">
        <v>433</v>
      </c>
      <c r="C122" s="298" t="s">
        <v>434</v>
      </c>
      <c r="D122" s="247"/>
      <c r="E122" s="265"/>
      <c r="F122" s="250"/>
      <c r="G122" s="248"/>
      <c r="H122" s="249"/>
      <c r="I122" s="266"/>
    </row>
    <row r="123" spans="1:9" x14ac:dyDescent="0.3">
      <c r="A123" s="244" t="s">
        <v>435</v>
      </c>
      <c r="B123" s="245" t="s">
        <v>436</v>
      </c>
      <c r="C123" s="298" t="s">
        <v>437</v>
      </c>
      <c r="D123" s="247"/>
      <c r="E123" s="265"/>
      <c r="F123" s="250"/>
      <c r="G123" s="248"/>
      <c r="H123" s="249"/>
      <c r="I123" s="266"/>
    </row>
    <row r="124" spans="1:9" ht="15" thickBot="1" x14ac:dyDescent="0.35">
      <c r="A124" s="251" t="s">
        <v>438</v>
      </c>
      <c r="B124" s="252" t="s">
        <v>439</v>
      </c>
      <c r="C124" s="299" t="s">
        <v>440</v>
      </c>
      <c r="D124" s="247"/>
      <c r="E124" s="268"/>
      <c r="F124" s="250"/>
      <c r="G124" s="254"/>
      <c r="H124" s="255"/>
      <c r="I124" s="269"/>
    </row>
    <row r="125" spans="1:9" ht="15" thickBot="1" x14ac:dyDescent="0.35">
      <c r="A125" s="256" t="s">
        <v>441</v>
      </c>
      <c r="B125" s="257"/>
      <c r="C125" s="258" t="s">
        <v>442</v>
      </c>
      <c r="D125" s="259"/>
      <c r="E125" s="260"/>
      <c r="F125" s="260"/>
      <c r="G125" s="260"/>
      <c r="H125" s="261"/>
      <c r="I125" s="262"/>
    </row>
    <row r="126" spans="1:9" x14ac:dyDescent="0.3">
      <c r="A126" s="300" t="s">
        <v>443</v>
      </c>
      <c r="B126" s="236" t="s">
        <v>444</v>
      </c>
      <c r="C126" s="301" t="s">
        <v>445</v>
      </c>
      <c r="D126" s="247"/>
      <c r="E126" s="240"/>
      <c r="F126" s="250"/>
      <c r="G126" s="239"/>
      <c r="H126" s="242"/>
      <c r="I126" s="243"/>
    </row>
    <row r="127" spans="1:9" x14ac:dyDescent="0.3">
      <c r="A127" s="244" t="s">
        <v>446</v>
      </c>
      <c r="B127" s="245" t="s">
        <v>447</v>
      </c>
      <c r="C127" s="246" t="s">
        <v>448</v>
      </c>
      <c r="D127" s="247"/>
      <c r="E127" s="240"/>
      <c r="F127" s="250"/>
      <c r="G127" s="239"/>
      <c r="H127" s="242"/>
      <c r="I127" s="243"/>
    </row>
    <row r="128" spans="1:9" x14ac:dyDescent="0.3">
      <c r="A128" s="244" t="s">
        <v>449</v>
      </c>
      <c r="B128" s="245" t="s">
        <v>450</v>
      </c>
      <c r="C128" s="246" t="s">
        <v>451</v>
      </c>
      <c r="D128" s="322">
        <v>76955</v>
      </c>
      <c r="E128" s="240"/>
      <c r="F128" s="250"/>
      <c r="G128" s="239"/>
      <c r="H128" s="242"/>
      <c r="I128" s="243"/>
    </row>
    <row r="129" spans="1:9" x14ac:dyDescent="0.3">
      <c r="A129" s="244" t="s">
        <v>452</v>
      </c>
      <c r="B129" s="245" t="s">
        <v>453</v>
      </c>
      <c r="C129" s="298" t="s">
        <v>454</v>
      </c>
      <c r="D129" s="247"/>
      <c r="E129" s="240"/>
      <c r="F129" s="250"/>
      <c r="G129" s="239"/>
      <c r="H129" s="242"/>
      <c r="I129" s="243"/>
    </row>
    <row r="130" spans="1:9" x14ac:dyDescent="0.3">
      <c r="A130" s="244" t="s">
        <v>455</v>
      </c>
      <c r="B130" s="245" t="s">
        <v>456</v>
      </c>
      <c r="C130" s="246" t="s">
        <v>457</v>
      </c>
      <c r="D130" s="247"/>
      <c r="E130" s="240"/>
      <c r="F130" s="250"/>
      <c r="G130" s="239"/>
      <c r="H130" s="242"/>
      <c r="I130" s="243"/>
    </row>
    <row r="131" spans="1:9" x14ac:dyDescent="0.3">
      <c r="A131" s="251" t="s">
        <v>458</v>
      </c>
      <c r="B131" s="252" t="s">
        <v>459</v>
      </c>
      <c r="C131" s="253" t="s">
        <v>460</v>
      </c>
      <c r="D131" s="247"/>
      <c r="E131" s="240"/>
      <c r="F131" s="250"/>
      <c r="G131" s="239"/>
      <c r="H131" s="242"/>
      <c r="I131" s="243"/>
    </row>
    <row r="132" spans="1:9" ht="15" thickBot="1" x14ac:dyDescent="0.35">
      <c r="A132" s="251" t="s">
        <v>461</v>
      </c>
      <c r="B132" s="252" t="s">
        <v>462</v>
      </c>
      <c r="C132" s="253" t="s">
        <v>463</v>
      </c>
      <c r="D132" s="247"/>
      <c r="E132" s="240"/>
      <c r="F132" s="250"/>
      <c r="G132" s="239"/>
      <c r="H132" s="242"/>
      <c r="I132" s="243"/>
    </row>
    <row r="133" spans="1:9" ht="15" customHeight="1" thickBot="1" x14ac:dyDescent="0.35">
      <c r="A133" s="256" t="s">
        <v>84</v>
      </c>
      <c r="B133" s="257"/>
      <c r="C133" s="258" t="s">
        <v>464</v>
      </c>
      <c r="D133" s="321">
        <f>SUM(D128:D132)</f>
        <v>76955</v>
      </c>
      <c r="E133" s="261"/>
      <c r="F133" s="260"/>
      <c r="G133" s="260"/>
      <c r="H133" s="261"/>
      <c r="I133" s="262"/>
    </row>
    <row r="134" spans="1:9" ht="18" customHeight="1" x14ac:dyDescent="0.3">
      <c r="A134" s="235" t="s">
        <v>465</v>
      </c>
      <c r="B134" s="236"/>
      <c r="C134" s="288"/>
      <c r="D134" s="247"/>
      <c r="E134" s="240"/>
      <c r="F134" s="250"/>
      <c r="G134" s="239"/>
      <c r="H134" s="242"/>
      <c r="I134" s="243"/>
    </row>
    <row r="135" spans="1:9" x14ac:dyDescent="0.3">
      <c r="A135" s="244" t="s">
        <v>466</v>
      </c>
      <c r="B135" s="245" t="s">
        <v>467</v>
      </c>
      <c r="C135" s="246" t="s">
        <v>468</v>
      </c>
      <c r="D135" s="247"/>
      <c r="E135" s="265"/>
      <c r="F135" s="250"/>
      <c r="G135" s="248"/>
      <c r="H135" s="249"/>
      <c r="I135" s="266"/>
    </row>
    <row r="136" spans="1:9" x14ac:dyDescent="0.3">
      <c r="A136" s="244" t="s">
        <v>469</v>
      </c>
      <c r="B136" s="245" t="s">
        <v>470</v>
      </c>
      <c r="C136" s="246" t="s">
        <v>471</v>
      </c>
      <c r="D136" s="247"/>
      <c r="E136" s="265"/>
      <c r="F136" s="250"/>
      <c r="G136" s="248"/>
      <c r="H136" s="249"/>
      <c r="I136" s="266"/>
    </row>
    <row r="137" spans="1:9" x14ac:dyDescent="0.3">
      <c r="A137" s="244" t="s">
        <v>472</v>
      </c>
      <c r="B137" s="245" t="s">
        <v>473</v>
      </c>
      <c r="C137" s="246" t="s">
        <v>474</v>
      </c>
      <c r="D137" s="247"/>
      <c r="E137" s="265"/>
      <c r="F137" s="250"/>
      <c r="G137" s="248"/>
      <c r="H137" s="249"/>
      <c r="I137" s="266"/>
    </row>
    <row r="138" spans="1:9" ht="27" thickBot="1" x14ac:dyDescent="0.35">
      <c r="A138" s="302" t="s">
        <v>475</v>
      </c>
      <c r="B138" s="303" t="s">
        <v>476</v>
      </c>
      <c r="C138" s="299" t="s">
        <v>477</v>
      </c>
      <c r="D138" s="247"/>
      <c r="E138" s="268"/>
      <c r="F138" s="250"/>
      <c r="G138" s="254"/>
      <c r="H138" s="255"/>
      <c r="I138" s="269"/>
    </row>
    <row r="139" spans="1:9" ht="15" thickBot="1" x14ac:dyDescent="0.35">
      <c r="A139" s="256" t="s">
        <v>478</v>
      </c>
      <c r="B139" s="257"/>
      <c r="C139" s="258" t="s">
        <v>479</v>
      </c>
      <c r="D139" s="259"/>
      <c r="E139" s="261"/>
      <c r="F139" s="260"/>
      <c r="G139" s="260"/>
      <c r="H139" s="261"/>
      <c r="I139" s="262"/>
    </row>
    <row r="140" spans="1:9" ht="18" customHeight="1" thickBot="1" x14ac:dyDescent="0.35">
      <c r="A140" s="256" t="s">
        <v>480</v>
      </c>
      <c r="B140" s="257" t="s">
        <v>481</v>
      </c>
      <c r="C140" s="258" t="s">
        <v>482</v>
      </c>
      <c r="D140" s="259"/>
      <c r="E140" s="261"/>
      <c r="F140" s="260"/>
      <c r="G140" s="260">
        <v>0</v>
      </c>
      <c r="H140" s="261"/>
      <c r="I140" s="262">
        <v>0</v>
      </c>
    </row>
    <row r="141" spans="1:9" s="311" customFormat="1" ht="18" customHeight="1" thickBot="1" x14ac:dyDescent="0.35">
      <c r="A141" s="304" t="s">
        <v>85</v>
      </c>
      <c r="B141" s="305"/>
      <c r="C141" s="306" t="s">
        <v>483</v>
      </c>
      <c r="D141" s="366">
        <f>D133+D119</f>
        <v>78602</v>
      </c>
      <c r="E141" s="308"/>
      <c r="F141" s="309"/>
      <c r="G141" s="307"/>
      <c r="H141" s="308"/>
      <c r="I141" s="310"/>
    </row>
    <row r="142" spans="1:9" ht="18" customHeight="1" thickBot="1" x14ac:dyDescent="0.35">
      <c r="A142" s="312" t="s">
        <v>87</v>
      </c>
      <c r="B142" s="313"/>
      <c r="C142" s="314"/>
      <c r="D142" s="367">
        <f>D141+D114</f>
        <v>273272</v>
      </c>
      <c r="E142" s="317"/>
      <c r="F142" s="367">
        <v>52853</v>
      </c>
      <c r="G142" s="316"/>
      <c r="H142" s="317">
        <v>24102</v>
      </c>
      <c r="I142" s="318"/>
    </row>
    <row r="143" spans="1:9" ht="21" customHeight="1" x14ac:dyDescent="0.3"/>
  </sheetData>
  <mergeCells count="12">
    <mergeCell ref="H5:H7"/>
    <mergeCell ref="F9:G9"/>
    <mergeCell ref="D5:D7"/>
    <mergeCell ref="F5:G7"/>
    <mergeCell ref="A1:I1"/>
    <mergeCell ref="A2:C2"/>
    <mergeCell ref="A4:A7"/>
    <mergeCell ref="B4:B7"/>
    <mergeCell ref="C4:C7"/>
    <mergeCell ref="D4:H4"/>
    <mergeCell ref="I4:I7"/>
    <mergeCell ref="E5:E7"/>
  </mergeCells>
  <pageMargins left="0.7" right="0.7" top="0.75" bottom="0.75" header="0.3" footer="0.3"/>
  <pageSetup paperSize="9" orientation="landscape" r:id="rId1"/>
  <headerFooter>
    <oddHeader>&amp;C3.sz. melléklet a 3/2015(III.11.)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4" zoomScaleNormal="100" workbookViewId="0">
      <selection activeCell="L28" sqref="L28"/>
    </sheetView>
  </sheetViews>
  <sheetFormatPr defaultRowHeight="13.2" x14ac:dyDescent="0.3"/>
  <cols>
    <col min="1" max="1" width="8.6640625" style="146" customWidth="1"/>
    <col min="2" max="2" width="35.6640625" style="146" customWidth="1"/>
    <col min="3" max="237" width="9.109375" style="146"/>
    <col min="238" max="238" width="8.6640625" style="146" customWidth="1"/>
    <col min="239" max="239" width="35.6640625" style="146" customWidth="1"/>
    <col min="240" max="266" width="9.109375" style="146"/>
    <col min="267" max="267" width="10.6640625" style="146" customWidth="1"/>
    <col min="268" max="493" width="9.109375" style="146"/>
    <col min="494" max="494" width="8.6640625" style="146" customWidth="1"/>
    <col min="495" max="495" width="35.6640625" style="146" customWidth="1"/>
    <col min="496" max="522" width="9.109375" style="146"/>
    <col min="523" max="523" width="10.6640625" style="146" customWidth="1"/>
    <col min="524" max="749" width="9.109375" style="146"/>
    <col min="750" max="750" width="8.6640625" style="146" customWidth="1"/>
    <col min="751" max="751" width="35.6640625" style="146" customWidth="1"/>
    <col min="752" max="778" width="9.109375" style="146"/>
    <col min="779" max="779" width="10.6640625" style="146" customWidth="1"/>
    <col min="780" max="1005" width="9.109375" style="146"/>
    <col min="1006" max="1006" width="8.6640625" style="146" customWidth="1"/>
    <col min="1007" max="1007" width="35.6640625" style="146" customWidth="1"/>
    <col min="1008" max="1034" width="9.109375" style="146"/>
    <col min="1035" max="1035" width="10.6640625" style="146" customWidth="1"/>
    <col min="1036" max="1261" width="9.109375" style="146"/>
    <col min="1262" max="1262" width="8.6640625" style="146" customWidth="1"/>
    <col min="1263" max="1263" width="35.6640625" style="146" customWidth="1"/>
    <col min="1264" max="1290" width="9.109375" style="146"/>
    <col min="1291" max="1291" width="10.6640625" style="146" customWidth="1"/>
    <col min="1292" max="1517" width="9.109375" style="146"/>
    <col min="1518" max="1518" width="8.6640625" style="146" customWidth="1"/>
    <col min="1519" max="1519" width="35.6640625" style="146" customWidth="1"/>
    <col min="1520" max="1546" width="9.109375" style="146"/>
    <col min="1547" max="1547" width="10.6640625" style="146" customWidth="1"/>
    <col min="1548" max="1773" width="9.109375" style="146"/>
    <col min="1774" max="1774" width="8.6640625" style="146" customWidth="1"/>
    <col min="1775" max="1775" width="35.6640625" style="146" customWidth="1"/>
    <col min="1776" max="1802" width="9.109375" style="146"/>
    <col min="1803" max="1803" width="10.6640625" style="146" customWidth="1"/>
    <col min="1804" max="2029" width="9.109375" style="146"/>
    <col min="2030" max="2030" width="8.6640625" style="146" customWidth="1"/>
    <col min="2031" max="2031" width="35.6640625" style="146" customWidth="1"/>
    <col min="2032" max="2058" width="9.109375" style="146"/>
    <col min="2059" max="2059" width="10.6640625" style="146" customWidth="1"/>
    <col min="2060" max="2285" width="9.109375" style="146"/>
    <col min="2286" max="2286" width="8.6640625" style="146" customWidth="1"/>
    <col min="2287" max="2287" width="35.6640625" style="146" customWidth="1"/>
    <col min="2288" max="2314" width="9.109375" style="146"/>
    <col min="2315" max="2315" width="10.6640625" style="146" customWidth="1"/>
    <col min="2316" max="2541" width="9.109375" style="146"/>
    <col min="2542" max="2542" width="8.6640625" style="146" customWidth="1"/>
    <col min="2543" max="2543" width="35.6640625" style="146" customWidth="1"/>
    <col min="2544" max="2570" width="9.109375" style="146"/>
    <col min="2571" max="2571" width="10.6640625" style="146" customWidth="1"/>
    <col min="2572" max="2797" width="9.109375" style="146"/>
    <col min="2798" max="2798" width="8.6640625" style="146" customWidth="1"/>
    <col min="2799" max="2799" width="35.6640625" style="146" customWidth="1"/>
    <col min="2800" max="2826" width="9.109375" style="146"/>
    <col min="2827" max="2827" width="10.6640625" style="146" customWidth="1"/>
    <col min="2828" max="3053" width="9.109375" style="146"/>
    <col min="3054" max="3054" width="8.6640625" style="146" customWidth="1"/>
    <col min="3055" max="3055" width="35.6640625" style="146" customWidth="1"/>
    <col min="3056" max="3082" width="9.109375" style="146"/>
    <col min="3083" max="3083" width="10.6640625" style="146" customWidth="1"/>
    <col min="3084" max="3309" width="9.109375" style="146"/>
    <col min="3310" max="3310" width="8.6640625" style="146" customWidth="1"/>
    <col min="3311" max="3311" width="35.6640625" style="146" customWidth="1"/>
    <col min="3312" max="3338" width="9.109375" style="146"/>
    <col min="3339" max="3339" width="10.6640625" style="146" customWidth="1"/>
    <col min="3340" max="3565" width="9.109375" style="146"/>
    <col min="3566" max="3566" width="8.6640625" style="146" customWidth="1"/>
    <col min="3567" max="3567" width="35.6640625" style="146" customWidth="1"/>
    <col min="3568" max="3594" width="9.109375" style="146"/>
    <col min="3595" max="3595" width="10.6640625" style="146" customWidth="1"/>
    <col min="3596" max="3821" width="9.109375" style="146"/>
    <col min="3822" max="3822" width="8.6640625" style="146" customWidth="1"/>
    <col min="3823" max="3823" width="35.6640625" style="146" customWidth="1"/>
    <col min="3824" max="3850" width="9.109375" style="146"/>
    <col min="3851" max="3851" width="10.6640625" style="146" customWidth="1"/>
    <col min="3852" max="4077" width="9.109375" style="146"/>
    <col min="4078" max="4078" width="8.6640625" style="146" customWidth="1"/>
    <col min="4079" max="4079" width="35.6640625" style="146" customWidth="1"/>
    <col min="4080" max="4106" width="9.109375" style="146"/>
    <col min="4107" max="4107" width="10.6640625" style="146" customWidth="1"/>
    <col min="4108" max="4333" width="9.109375" style="146"/>
    <col min="4334" max="4334" width="8.6640625" style="146" customWidth="1"/>
    <col min="4335" max="4335" width="35.6640625" style="146" customWidth="1"/>
    <col min="4336" max="4362" width="9.109375" style="146"/>
    <col min="4363" max="4363" width="10.6640625" style="146" customWidth="1"/>
    <col min="4364" max="4589" width="9.109375" style="146"/>
    <col min="4590" max="4590" width="8.6640625" style="146" customWidth="1"/>
    <col min="4591" max="4591" width="35.6640625" style="146" customWidth="1"/>
    <col min="4592" max="4618" width="9.109375" style="146"/>
    <col min="4619" max="4619" width="10.6640625" style="146" customWidth="1"/>
    <col min="4620" max="4845" width="9.109375" style="146"/>
    <col min="4846" max="4846" width="8.6640625" style="146" customWidth="1"/>
    <col min="4847" max="4847" width="35.6640625" style="146" customWidth="1"/>
    <col min="4848" max="4874" width="9.109375" style="146"/>
    <col min="4875" max="4875" width="10.6640625" style="146" customWidth="1"/>
    <col min="4876" max="5101" width="9.109375" style="146"/>
    <col min="5102" max="5102" width="8.6640625" style="146" customWidth="1"/>
    <col min="5103" max="5103" width="35.6640625" style="146" customWidth="1"/>
    <col min="5104" max="5130" width="9.109375" style="146"/>
    <col min="5131" max="5131" width="10.6640625" style="146" customWidth="1"/>
    <col min="5132" max="5357" width="9.109375" style="146"/>
    <col min="5358" max="5358" width="8.6640625" style="146" customWidth="1"/>
    <col min="5359" max="5359" width="35.6640625" style="146" customWidth="1"/>
    <col min="5360" max="5386" width="9.109375" style="146"/>
    <col min="5387" max="5387" width="10.6640625" style="146" customWidth="1"/>
    <col min="5388" max="5613" width="9.109375" style="146"/>
    <col min="5614" max="5614" width="8.6640625" style="146" customWidth="1"/>
    <col min="5615" max="5615" width="35.6640625" style="146" customWidth="1"/>
    <col min="5616" max="5642" width="9.109375" style="146"/>
    <col min="5643" max="5643" width="10.6640625" style="146" customWidth="1"/>
    <col min="5644" max="5869" width="9.109375" style="146"/>
    <col min="5870" max="5870" width="8.6640625" style="146" customWidth="1"/>
    <col min="5871" max="5871" width="35.6640625" style="146" customWidth="1"/>
    <col min="5872" max="5898" width="9.109375" style="146"/>
    <col min="5899" max="5899" width="10.6640625" style="146" customWidth="1"/>
    <col min="5900" max="6125" width="9.109375" style="146"/>
    <col min="6126" max="6126" width="8.6640625" style="146" customWidth="1"/>
    <col min="6127" max="6127" width="35.6640625" style="146" customWidth="1"/>
    <col min="6128" max="6154" width="9.109375" style="146"/>
    <col min="6155" max="6155" width="10.6640625" style="146" customWidth="1"/>
    <col min="6156" max="6381" width="9.109375" style="146"/>
    <col min="6382" max="6382" width="8.6640625" style="146" customWidth="1"/>
    <col min="6383" max="6383" width="35.6640625" style="146" customWidth="1"/>
    <col min="6384" max="6410" width="9.109375" style="146"/>
    <col min="6411" max="6411" width="10.6640625" style="146" customWidth="1"/>
    <col min="6412" max="6637" width="9.109375" style="146"/>
    <col min="6638" max="6638" width="8.6640625" style="146" customWidth="1"/>
    <col min="6639" max="6639" width="35.6640625" style="146" customWidth="1"/>
    <col min="6640" max="6666" width="9.109375" style="146"/>
    <col min="6667" max="6667" width="10.6640625" style="146" customWidth="1"/>
    <col min="6668" max="6893" width="9.109375" style="146"/>
    <col min="6894" max="6894" width="8.6640625" style="146" customWidth="1"/>
    <col min="6895" max="6895" width="35.6640625" style="146" customWidth="1"/>
    <col min="6896" max="6922" width="9.109375" style="146"/>
    <col min="6923" max="6923" width="10.6640625" style="146" customWidth="1"/>
    <col min="6924" max="7149" width="9.109375" style="146"/>
    <col min="7150" max="7150" width="8.6640625" style="146" customWidth="1"/>
    <col min="7151" max="7151" width="35.6640625" style="146" customWidth="1"/>
    <col min="7152" max="7178" width="9.109375" style="146"/>
    <col min="7179" max="7179" width="10.6640625" style="146" customWidth="1"/>
    <col min="7180" max="7405" width="9.109375" style="146"/>
    <col min="7406" max="7406" width="8.6640625" style="146" customWidth="1"/>
    <col min="7407" max="7407" width="35.6640625" style="146" customWidth="1"/>
    <col min="7408" max="7434" width="9.109375" style="146"/>
    <col min="7435" max="7435" width="10.6640625" style="146" customWidth="1"/>
    <col min="7436" max="7661" width="9.109375" style="146"/>
    <col min="7662" max="7662" width="8.6640625" style="146" customWidth="1"/>
    <col min="7663" max="7663" width="35.6640625" style="146" customWidth="1"/>
    <col min="7664" max="7690" width="9.109375" style="146"/>
    <col min="7691" max="7691" width="10.6640625" style="146" customWidth="1"/>
    <col min="7692" max="7917" width="9.109375" style="146"/>
    <col min="7918" max="7918" width="8.6640625" style="146" customWidth="1"/>
    <col min="7919" max="7919" width="35.6640625" style="146" customWidth="1"/>
    <col min="7920" max="7946" width="9.109375" style="146"/>
    <col min="7947" max="7947" width="10.6640625" style="146" customWidth="1"/>
    <col min="7948" max="8173" width="9.109375" style="146"/>
    <col min="8174" max="8174" width="8.6640625" style="146" customWidth="1"/>
    <col min="8175" max="8175" width="35.6640625" style="146" customWidth="1"/>
    <col min="8176" max="8202" width="9.109375" style="146"/>
    <col min="8203" max="8203" width="10.6640625" style="146" customWidth="1"/>
    <col min="8204" max="8429" width="9.109375" style="146"/>
    <col min="8430" max="8430" width="8.6640625" style="146" customWidth="1"/>
    <col min="8431" max="8431" width="35.6640625" style="146" customWidth="1"/>
    <col min="8432" max="8458" width="9.109375" style="146"/>
    <col min="8459" max="8459" width="10.6640625" style="146" customWidth="1"/>
    <col min="8460" max="8685" width="9.109375" style="146"/>
    <col min="8686" max="8686" width="8.6640625" style="146" customWidth="1"/>
    <col min="8687" max="8687" width="35.6640625" style="146" customWidth="1"/>
    <col min="8688" max="8714" width="9.109375" style="146"/>
    <col min="8715" max="8715" width="10.6640625" style="146" customWidth="1"/>
    <col min="8716" max="8941" width="9.109375" style="146"/>
    <col min="8942" max="8942" width="8.6640625" style="146" customWidth="1"/>
    <col min="8943" max="8943" width="35.6640625" style="146" customWidth="1"/>
    <col min="8944" max="8970" width="9.109375" style="146"/>
    <col min="8971" max="8971" width="10.6640625" style="146" customWidth="1"/>
    <col min="8972" max="9197" width="9.109375" style="146"/>
    <col min="9198" max="9198" width="8.6640625" style="146" customWidth="1"/>
    <col min="9199" max="9199" width="35.6640625" style="146" customWidth="1"/>
    <col min="9200" max="9226" width="9.109375" style="146"/>
    <col min="9227" max="9227" width="10.6640625" style="146" customWidth="1"/>
    <col min="9228" max="9453" width="9.109375" style="146"/>
    <col min="9454" max="9454" width="8.6640625" style="146" customWidth="1"/>
    <col min="9455" max="9455" width="35.6640625" style="146" customWidth="1"/>
    <col min="9456" max="9482" width="9.109375" style="146"/>
    <col min="9483" max="9483" width="10.6640625" style="146" customWidth="1"/>
    <col min="9484" max="9709" width="9.109375" style="146"/>
    <col min="9710" max="9710" width="8.6640625" style="146" customWidth="1"/>
    <col min="9711" max="9711" width="35.6640625" style="146" customWidth="1"/>
    <col min="9712" max="9738" width="9.109375" style="146"/>
    <col min="9739" max="9739" width="10.6640625" style="146" customWidth="1"/>
    <col min="9740" max="9965" width="9.109375" style="146"/>
    <col min="9966" max="9966" width="8.6640625" style="146" customWidth="1"/>
    <col min="9967" max="9967" width="35.6640625" style="146" customWidth="1"/>
    <col min="9968" max="9994" width="9.109375" style="146"/>
    <col min="9995" max="9995" width="10.6640625" style="146" customWidth="1"/>
    <col min="9996" max="10221" width="9.109375" style="146"/>
    <col min="10222" max="10222" width="8.6640625" style="146" customWidth="1"/>
    <col min="10223" max="10223" width="35.6640625" style="146" customWidth="1"/>
    <col min="10224" max="10250" width="9.109375" style="146"/>
    <col min="10251" max="10251" width="10.6640625" style="146" customWidth="1"/>
    <col min="10252" max="10477" width="9.109375" style="146"/>
    <col min="10478" max="10478" width="8.6640625" style="146" customWidth="1"/>
    <col min="10479" max="10479" width="35.6640625" style="146" customWidth="1"/>
    <col min="10480" max="10506" width="9.109375" style="146"/>
    <col min="10507" max="10507" width="10.6640625" style="146" customWidth="1"/>
    <col min="10508" max="10733" width="9.109375" style="146"/>
    <col min="10734" max="10734" width="8.6640625" style="146" customWidth="1"/>
    <col min="10735" max="10735" width="35.6640625" style="146" customWidth="1"/>
    <col min="10736" max="10762" width="9.109375" style="146"/>
    <col min="10763" max="10763" width="10.6640625" style="146" customWidth="1"/>
    <col min="10764" max="10989" width="9.109375" style="146"/>
    <col min="10990" max="10990" width="8.6640625" style="146" customWidth="1"/>
    <col min="10991" max="10991" width="35.6640625" style="146" customWidth="1"/>
    <col min="10992" max="11018" width="9.109375" style="146"/>
    <col min="11019" max="11019" width="10.6640625" style="146" customWidth="1"/>
    <col min="11020" max="11245" width="9.109375" style="146"/>
    <col min="11246" max="11246" width="8.6640625" style="146" customWidth="1"/>
    <col min="11247" max="11247" width="35.6640625" style="146" customWidth="1"/>
    <col min="11248" max="11274" width="9.109375" style="146"/>
    <col min="11275" max="11275" width="10.6640625" style="146" customWidth="1"/>
    <col min="11276" max="11501" width="9.109375" style="146"/>
    <col min="11502" max="11502" width="8.6640625" style="146" customWidth="1"/>
    <col min="11503" max="11503" width="35.6640625" style="146" customWidth="1"/>
    <col min="11504" max="11530" width="9.109375" style="146"/>
    <col min="11531" max="11531" width="10.6640625" style="146" customWidth="1"/>
    <col min="11532" max="11757" width="9.109375" style="146"/>
    <col min="11758" max="11758" width="8.6640625" style="146" customWidth="1"/>
    <col min="11759" max="11759" width="35.6640625" style="146" customWidth="1"/>
    <col min="11760" max="11786" width="9.109375" style="146"/>
    <col min="11787" max="11787" width="10.6640625" style="146" customWidth="1"/>
    <col min="11788" max="12013" width="9.109375" style="146"/>
    <col min="12014" max="12014" width="8.6640625" style="146" customWidth="1"/>
    <col min="12015" max="12015" width="35.6640625" style="146" customWidth="1"/>
    <col min="12016" max="12042" width="9.109375" style="146"/>
    <col min="12043" max="12043" width="10.6640625" style="146" customWidth="1"/>
    <col min="12044" max="12269" width="9.109375" style="146"/>
    <col min="12270" max="12270" width="8.6640625" style="146" customWidth="1"/>
    <col min="12271" max="12271" width="35.6640625" style="146" customWidth="1"/>
    <col min="12272" max="12298" width="9.109375" style="146"/>
    <col min="12299" max="12299" width="10.6640625" style="146" customWidth="1"/>
    <col min="12300" max="12525" width="9.109375" style="146"/>
    <col min="12526" max="12526" width="8.6640625" style="146" customWidth="1"/>
    <col min="12527" max="12527" width="35.6640625" style="146" customWidth="1"/>
    <col min="12528" max="12554" width="9.109375" style="146"/>
    <col min="12555" max="12555" width="10.6640625" style="146" customWidth="1"/>
    <col min="12556" max="12781" width="9.109375" style="146"/>
    <col min="12782" max="12782" width="8.6640625" style="146" customWidth="1"/>
    <col min="12783" max="12783" width="35.6640625" style="146" customWidth="1"/>
    <col min="12784" max="12810" width="9.109375" style="146"/>
    <col min="12811" max="12811" width="10.6640625" style="146" customWidth="1"/>
    <col min="12812" max="13037" width="9.109375" style="146"/>
    <col min="13038" max="13038" width="8.6640625" style="146" customWidth="1"/>
    <col min="13039" max="13039" width="35.6640625" style="146" customWidth="1"/>
    <col min="13040" max="13066" width="9.109375" style="146"/>
    <col min="13067" max="13067" width="10.6640625" style="146" customWidth="1"/>
    <col min="13068" max="13293" width="9.109375" style="146"/>
    <col min="13294" max="13294" width="8.6640625" style="146" customWidth="1"/>
    <col min="13295" max="13295" width="35.6640625" style="146" customWidth="1"/>
    <col min="13296" max="13322" width="9.109375" style="146"/>
    <col min="13323" max="13323" width="10.6640625" style="146" customWidth="1"/>
    <col min="13324" max="13549" width="9.109375" style="146"/>
    <col min="13550" max="13550" width="8.6640625" style="146" customWidth="1"/>
    <col min="13551" max="13551" width="35.6640625" style="146" customWidth="1"/>
    <col min="13552" max="13578" width="9.109375" style="146"/>
    <col min="13579" max="13579" width="10.6640625" style="146" customWidth="1"/>
    <col min="13580" max="13805" width="9.109375" style="146"/>
    <col min="13806" max="13806" width="8.6640625" style="146" customWidth="1"/>
    <col min="13807" max="13807" width="35.6640625" style="146" customWidth="1"/>
    <col min="13808" max="13834" width="9.109375" style="146"/>
    <col min="13835" max="13835" width="10.6640625" style="146" customWidth="1"/>
    <col min="13836" max="14061" width="9.109375" style="146"/>
    <col min="14062" max="14062" width="8.6640625" style="146" customWidth="1"/>
    <col min="14063" max="14063" width="35.6640625" style="146" customWidth="1"/>
    <col min="14064" max="14090" width="9.109375" style="146"/>
    <col min="14091" max="14091" width="10.6640625" style="146" customWidth="1"/>
    <col min="14092" max="14317" width="9.109375" style="146"/>
    <col min="14318" max="14318" width="8.6640625" style="146" customWidth="1"/>
    <col min="14319" max="14319" width="35.6640625" style="146" customWidth="1"/>
    <col min="14320" max="14346" width="9.109375" style="146"/>
    <col min="14347" max="14347" width="10.6640625" style="146" customWidth="1"/>
    <col min="14348" max="14573" width="9.109375" style="146"/>
    <col min="14574" max="14574" width="8.6640625" style="146" customWidth="1"/>
    <col min="14575" max="14575" width="35.6640625" style="146" customWidth="1"/>
    <col min="14576" max="14602" width="9.109375" style="146"/>
    <col min="14603" max="14603" width="10.6640625" style="146" customWidth="1"/>
    <col min="14604" max="14829" width="9.109375" style="146"/>
    <col min="14830" max="14830" width="8.6640625" style="146" customWidth="1"/>
    <col min="14831" max="14831" width="35.6640625" style="146" customWidth="1"/>
    <col min="14832" max="14858" width="9.109375" style="146"/>
    <col min="14859" max="14859" width="10.6640625" style="146" customWidth="1"/>
    <col min="14860" max="15085" width="9.109375" style="146"/>
    <col min="15086" max="15086" width="8.6640625" style="146" customWidth="1"/>
    <col min="15087" max="15087" width="35.6640625" style="146" customWidth="1"/>
    <col min="15088" max="15114" width="9.109375" style="146"/>
    <col min="15115" max="15115" width="10.6640625" style="146" customWidth="1"/>
    <col min="15116" max="15341" width="9.109375" style="146"/>
    <col min="15342" max="15342" width="8.6640625" style="146" customWidth="1"/>
    <col min="15343" max="15343" width="35.6640625" style="146" customWidth="1"/>
    <col min="15344" max="15370" width="9.109375" style="146"/>
    <col min="15371" max="15371" width="10.6640625" style="146" customWidth="1"/>
    <col min="15372" max="15597" width="9.109375" style="146"/>
    <col min="15598" max="15598" width="8.6640625" style="146" customWidth="1"/>
    <col min="15599" max="15599" width="35.6640625" style="146" customWidth="1"/>
    <col min="15600" max="15626" width="9.109375" style="146"/>
    <col min="15627" max="15627" width="10.6640625" style="146" customWidth="1"/>
    <col min="15628" max="15853" width="9.109375" style="146"/>
    <col min="15854" max="15854" width="8.6640625" style="146" customWidth="1"/>
    <col min="15855" max="15855" width="35.6640625" style="146" customWidth="1"/>
    <col min="15856" max="15882" width="9.109375" style="146"/>
    <col min="15883" max="15883" width="10.6640625" style="146" customWidth="1"/>
    <col min="15884" max="16109" width="9.109375" style="146"/>
    <col min="16110" max="16110" width="8.6640625" style="146" customWidth="1"/>
    <col min="16111" max="16111" width="35.6640625" style="146" customWidth="1"/>
    <col min="16112" max="16138" width="9.109375" style="146"/>
    <col min="16139" max="16139" width="10.6640625" style="146" customWidth="1"/>
    <col min="16140" max="16384" width="9.109375" style="146"/>
  </cols>
  <sheetData>
    <row r="1" spans="1:11" ht="15" customHeight="1" x14ac:dyDescent="0.3">
      <c r="A1" s="477" t="s">
        <v>784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</row>
    <row r="2" spans="1:11" ht="15" customHeight="1" x14ac:dyDescent="0.3">
      <c r="A2" s="477" t="s">
        <v>734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</row>
    <row r="3" spans="1:11" ht="15" customHeight="1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ht="15" customHeight="1" x14ac:dyDescent="0.25"/>
    <row r="5" spans="1:11" ht="9" customHeight="1" thickBot="1" x14ac:dyDescent="0.3">
      <c r="K5" s="151" t="s">
        <v>785</v>
      </c>
    </row>
    <row r="6" spans="1:11" ht="18" customHeight="1" x14ac:dyDescent="0.3">
      <c r="A6" s="478" t="s">
        <v>736</v>
      </c>
      <c r="B6" s="480" t="s">
        <v>737</v>
      </c>
      <c r="C6" s="413" t="s">
        <v>5</v>
      </c>
      <c r="D6" s="414"/>
      <c r="E6" s="414"/>
      <c r="F6" s="414"/>
      <c r="G6" s="414"/>
      <c r="H6" s="414"/>
      <c r="I6" s="414"/>
      <c r="J6" s="414"/>
      <c r="K6" s="415"/>
    </row>
    <row r="7" spans="1:11" ht="27" customHeight="1" x14ac:dyDescent="0.3">
      <c r="A7" s="479"/>
      <c r="B7" s="481"/>
      <c r="C7" s="378" t="s">
        <v>738</v>
      </c>
      <c r="D7" s="379" t="s">
        <v>739</v>
      </c>
      <c r="E7" s="379" t="s">
        <v>740</v>
      </c>
      <c r="F7" s="379" t="s">
        <v>741</v>
      </c>
      <c r="G7" s="379" t="s">
        <v>742</v>
      </c>
      <c r="H7" s="380" t="s">
        <v>743</v>
      </c>
      <c r="I7" s="380" t="s">
        <v>744</v>
      </c>
      <c r="J7" s="116" t="s">
        <v>745</v>
      </c>
      <c r="K7" s="482" t="s">
        <v>746</v>
      </c>
    </row>
    <row r="8" spans="1:11" s="382" customFormat="1" ht="15" customHeight="1" x14ac:dyDescent="0.3">
      <c r="A8" s="479"/>
      <c r="B8" s="481"/>
      <c r="C8" s="378" t="s">
        <v>12</v>
      </c>
      <c r="D8" s="379" t="s">
        <v>16</v>
      </c>
      <c r="E8" s="379" t="s">
        <v>20</v>
      </c>
      <c r="F8" s="379" t="s">
        <v>24</v>
      </c>
      <c r="G8" s="379" t="s">
        <v>28</v>
      </c>
      <c r="H8" s="379" t="s">
        <v>32</v>
      </c>
      <c r="I8" s="379" t="s">
        <v>36</v>
      </c>
      <c r="J8" s="381" t="s">
        <v>732</v>
      </c>
      <c r="K8" s="482"/>
    </row>
    <row r="9" spans="1:11" ht="15" customHeight="1" thickBot="1" x14ac:dyDescent="0.35">
      <c r="A9" s="479"/>
      <c r="B9" s="481"/>
      <c r="C9" s="472" t="s">
        <v>8</v>
      </c>
      <c r="D9" s="473"/>
      <c r="E9" s="473"/>
      <c r="F9" s="473"/>
      <c r="G9" s="473"/>
      <c r="H9" s="473"/>
      <c r="I9" s="473"/>
      <c r="J9" s="474"/>
      <c r="K9" s="483"/>
    </row>
    <row r="10" spans="1:11" s="149" customFormat="1" ht="15" customHeight="1" x14ac:dyDescent="0.3">
      <c r="A10" s="383" t="s">
        <v>747</v>
      </c>
      <c r="B10" s="384" t="s">
        <v>748</v>
      </c>
      <c r="C10" s="385"/>
      <c r="D10" s="386">
        <v>6988</v>
      </c>
      <c r="E10" s="386"/>
      <c r="F10" s="386"/>
      <c r="G10" s="386"/>
      <c r="H10" s="386"/>
      <c r="I10" s="386"/>
      <c r="J10" s="387"/>
      <c r="K10" s="388">
        <f>SUM(C10:J10)</f>
        <v>6988</v>
      </c>
    </row>
    <row r="11" spans="1:11" s="149" customFormat="1" ht="15" customHeight="1" x14ac:dyDescent="0.3">
      <c r="A11" s="392" t="s">
        <v>749</v>
      </c>
      <c r="B11" s="393" t="s">
        <v>750</v>
      </c>
      <c r="C11" s="385"/>
      <c r="D11" s="386"/>
      <c r="E11" s="386">
        <v>6800</v>
      </c>
      <c r="F11" s="386"/>
      <c r="G11" s="386"/>
      <c r="H11" s="386"/>
      <c r="I11" s="386"/>
      <c r="J11" s="387"/>
      <c r="K11" s="388">
        <f t="shared" ref="K11:K28" si="0">SUM(C11:J11)</f>
        <v>6800</v>
      </c>
    </row>
    <row r="12" spans="1:11" s="149" customFormat="1" ht="17.25" customHeight="1" x14ac:dyDescent="0.3">
      <c r="A12" s="392" t="s">
        <v>751</v>
      </c>
      <c r="B12" s="384" t="s">
        <v>752</v>
      </c>
      <c r="C12" s="385">
        <v>142657</v>
      </c>
      <c r="D12" s="386"/>
      <c r="E12" s="386"/>
      <c r="F12" s="386"/>
      <c r="G12" s="386"/>
      <c r="H12" s="386"/>
      <c r="I12" s="386"/>
      <c r="J12" s="387"/>
      <c r="K12" s="388">
        <f t="shared" si="0"/>
        <v>142657</v>
      </c>
    </row>
    <row r="13" spans="1:11" s="149" customFormat="1" ht="17.25" customHeight="1" x14ac:dyDescent="0.3">
      <c r="A13" s="392" t="s">
        <v>753</v>
      </c>
      <c r="B13" s="384" t="s">
        <v>754</v>
      </c>
      <c r="C13" s="385"/>
      <c r="D13" s="386"/>
      <c r="E13" s="386"/>
      <c r="F13" s="386"/>
      <c r="G13" s="386"/>
      <c r="H13" s="386"/>
      <c r="I13" s="386"/>
      <c r="J13" s="387"/>
      <c r="K13" s="388">
        <f t="shared" si="0"/>
        <v>0</v>
      </c>
    </row>
    <row r="14" spans="1:11" s="149" customFormat="1" ht="17.25" customHeight="1" x14ac:dyDescent="0.3">
      <c r="A14" s="392" t="s">
        <v>755</v>
      </c>
      <c r="B14" s="384" t="s">
        <v>756</v>
      </c>
      <c r="C14" s="385"/>
      <c r="D14" s="386"/>
      <c r="E14" s="386"/>
      <c r="F14" s="386"/>
      <c r="G14" s="386"/>
      <c r="H14" s="386"/>
      <c r="I14" s="386"/>
      <c r="J14" s="387"/>
      <c r="K14" s="388">
        <f t="shared" si="0"/>
        <v>0</v>
      </c>
    </row>
    <row r="15" spans="1:11" s="149" customFormat="1" ht="17.25" customHeight="1" x14ac:dyDescent="0.3">
      <c r="A15" s="392" t="s">
        <v>757</v>
      </c>
      <c r="B15" s="384" t="s">
        <v>758</v>
      </c>
      <c r="C15" s="385"/>
      <c r="D15" s="386"/>
      <c r="E15" s="386"/>
      <c r="F15" s="386"/>
      <c r="G15" s="386"/>
      <c r="H15" s="386"/>
      <c r="I15" s="386"/>
      <c r="J15" s="387"/>
      <c r="K15" s="388">
        <f t="shared" si="0"/>
        <v>0</v>
      </c>
    </row>
    <row r="16" spans="1:11" s="149" customFormat="1" ht="17.25" customHeight="1" x14ac:dyDescent="0.3">
      <c r="A16" s="383" t="s">
        <v>759</v>
      </c>
      <c r="B16" s="384" t="s">
        <v>760</v>
      </c>
      <c r="C16" s="385"/>
      <c r="D16" s="386"/>
      <c r="E16" s="386"/>
      <c r="F16" s="386"/>
      <c r="G16" s="386"/>
      <c r="H16" s="386"/>
      <c r="I16" s="386"/>
      <c r="J16" s="387"/>
      <c r="K16" s="388">
        <f t="shared" si="0"/>
        <v>0</v>
      </c>
    </row>
    <row r="17" spans="1:11" s="149" customFormat="1" ht="17.25" customHeight="1" x14ac:dyDescent="0.3">
      <c r="A17" s="383" t="s">
        <v>761</v>
      </c>
      <c r="B17" s="384" t="s">
        <v>762</v>
      </c>
      <c r="C17" s="385">
        <v>78136</v>
      </c>
      <c r="D17" s="386">
        <f>17896-5099</f>
        <v>12797</v>
      </c>
      <c r="E17" s="386"/>
      <c r="F17" s="386"/>
      <c r="G17" s="386"/>
      <c r="H17" s="386"/>
      <c r="I17" s="386"/>
      <c r="J17" s="387"/>
      <c r="K17" s="388">
        <f t="shared" si="0"/>
        <v>90933</v>
      </c>
    </row>
    <row r="18" spans="1:11" s="149" customFormat="1" ht="17.25" customHeight="1" x14ac:dyDescent="0.3">
      <c r="A18" s="383" t="s">
        <v>763</v>
      </c>
      <c r="B18" s="384" t="s">
        <v>764</v>
      </c>
      <c r="C18" s="385"/>
      <c r="D18" s="386"/>
      <c r="E18" s="386"/>
      <c r="F18" s="386"/>
      <c r="G18" s="386"/>
      <c r="H18" s="386"/>
      <c r="I18" s="386"/>
      <c r="J18" s="387"/>
      <c r="K18" s="388">
        <f t="shared" si="0"/>
        <v>0</v>
      </c>
    </row>
    <row r="19" spans="1:11" s="149" customFormat="1" ht="17.25" customHeight="1" x14ac:dyDescent="0.3">
      <c r="A19" s="383" t="s">
        <v>767</v>
      </c>
      <c r="B19" s="384" t="s">
        <v>768</v>
      </c>
      <c r="C19" s="385"/>
      <c r="D19" s="386"/>
      <c r="E19" s="386"/>
      <c r="F19" s="386"/>
      <c r="G19" s="386"/>
      <c r="H19" s="386"/>
      <c r="I19" s="386"/>
      <c r="J19" s="387"/>
      <c r="K19" s="388">
        <f t="shared" si="0"/>
        <v>0</v>
      </c>
    </row>
    <row r="20" spans="1:11" s="149" customFormat="1" ht="17.25" customHeight="1" x14ac:dyDescent="0.3">
      <c r="A20" s="383" t="s">
        <v>769</v>
      </c>
      <c r="B20" s="384" t="s">
        <v>770</v>
      </c>
      <c r="C20" s="385">
        <v>7300</v>
      </c>
      <c r="D20" s="386"/>
      <c r="E20" s="386"/>
      <c r="F20" s="386"/>
      <c r="G20" s="386"/>
      <c r="H20" s="386"/>
      <c r="I20" s="386"/>
      <c r="J20" s="387"/>
      <c r="K20" s="388">
        <f t="shared" si="0"/>
        <v>7300</v>
      </c>
    </row>
    <row r="21" spans="1:11" s="149" customFormat="1" ht="17.25" customHeight="1" x14ac:dyDescent="0.3">
      <c r="A21" s="383" t="s">
        <v>771</v>
      </c>
      <c r="B21" s="384" t="s">
        <v>772</v>
      </c>
      <c r="C21" s="385"/>
      <c r="D21" s="386"/>
      <c r="E21" s="386"/>
      <c r="F21" s="386"/>
      <c r="G21" s="386"/>
      <c r="H21" s="386"/>
      <c r="I21" s="386"/>
      <c r="J21" s="387"/>
      <c r="K21" s="388">
        <f t="shared" si="0"/>
        <v>0</v>
      </c>
    </row>
    <row r="22" spans="1:11" s="149" customFormat="1" ht="17.25" customHeight="1" x14ac:dyDescent="0.3">
      <c r="A22" s="383" t="s">
        <v>773</v>
      </c>
      <c r="B22" s="384" t="s">
        <v>774</v>
      </c>
      <c r="C22" s="385"/>
      <c r="D22" s="386"/>
      <c r="E22" s="386"/>
      <c r="F22" s="386"/>
      <c r="G22" s="386"/>
      <c r="H22" s="386"/>
      <c r="I22" s="386"/>
      <c r="J22" s="387"/>
      <c r="K22" s="388">
        <f t="shared" si="0"/>
        <v>0</v>
      </c>
    </row>
    <row r="23" spans="1:11" s="149" customFormat="1" ht="17.25" customHeight="1" x14ac:dyDescent="0.3">
      <c r="A23" s="392" t="s">
        <v>777</v>
      </c>
      <c r="B23" s="384" t="s">
        <v>778</v>
      </c>
      <c r="C23" s="385"/>
      <c r="D23" s="386"/>
      <c r="E23" s="386"/>
      <c r="F23" s="386"/>
      <c r="G23" s="386"/>
      <c r="H23" s="386"/>
      <c r="I23" s="386"/>
      <c r="J23" s="387"/>
      <c r="K23" s="388">
        <f t="shared" si="0"/>
        <v>0</v>
      </c>
    </row>
    <row r="24" spans="1:11" ht="17.25" customHeight="1" x14ac:dyDescent="0.3">
      <c r="A24" s="392" t="s">
        <v>779</v>
      </c>
      <c r="B24" s="393" t="s">
        <v>780</v>
      </c>
      <c r="C24" s="385"/>
      <c r="D24" s="386"/>
      <c r="E24" s="386"/>
      <c r="F24" s="386"/>
      <c r="G24" s="386"/>
      <c r="H24" s="386"/>
      <c r="I24" s="386"/>
      <c r="J24" s="387">
        <v>16232</v>
      </c>
      <c r="K24" s="388">
        <f t="shared" si="0"/>
        <v>16232</v>
      </c>
    </row>
    <row r="25" spans="1:11" ht="17.25" customHeight="1" x14ac:dyDescent="0.3">
      <c r="A25" s="392" t="s">
        <v>781</v>
      </c>
      <c r="B25" s="393" t="s">
        <v>782</v>
      </c>
      <c r="C25" s="385"/>
      <c r="D25" s="386"/>
      <c r="E25" s="386"/>
      <c r="F25" s="386"/>
      <c r="G25" s="386"/>
      <c r="H25" s="386"/>
      <c r="I25" s="386"/>
      <c r="J25" s="387"/>
      <c r="K25" s="388">
        <f t="shared" si="0"/>
        <v>0</v>
      </c>
    </row>
    <row r="26" spans="1:11" ht="17.25" customHeight="1" x14ac:dyDescent="0.3">
      <c r="A26" s="392" t="s">
        <v>787</v>
      </c>
      <c r="B26" s="393" t="s">
        <v>788</v>
      </c>
      <c r="C26" s="390"/>
      <c r="D26" s="390"/>
      <c r="E26" s="390"/>
      <c r="F26" s="390">
        <v>171</v>
      </c>
      <c r="G26" s="390"/>
      <c r="H26" s="390"/>
      <c r="I26" s="390"/>
      <c r="J26" s="390"/>
      <c r="K26" s="388">
        <f t="shared" si="0"/>
        <v>171</v>
      </c>
    </row>
    <row r="27" spans="1:11" ht="17.25" customHeight="1" x14ac:dyDescent="0.3">
      <c r="A27" s="394" t="s">
        <v>789</v>
      </c>
      <c r="B27" s="396" t="s">
        <v>790</v>
      </c>
      <c r="C27" s="390"/>
      <c r="D27" s="390"/>
      <c r="E27" s="390"/>
      <c r="F27" s="390">
        <v>191</v>
      </c>
      <c r="G27" s="390"/>
      <c r="H27" s="390"/>
      <c r="I27" s="390"/>
      <c r="J27" s="390"/>
      <c r="K27" s="388">
        <f t="shared" si="0"/>
        <v>191</v>
      </c>
    </row>
    <row r="28" spans="1:11" ht="17.25" customHeight="1" thickBot="1" x14ac:dyDescent="0.35">
      <c r="A28" s="394" t="s">
        <v>791</v>
      </c>
      <c r="B28" s="396" t="s">
        <v>792</v>
      </c>
      <c r="C28" s="390"/>
      <c r="D28" s="390"/>
      <c r="E28" s="390"/>
      <c r="F28" s="390">
        <v>2000</v>
      </c>
      <c r="G28" s="390"/>
      <c r="H28" s="390"/>
      <c r="I28" s="390"/>
      <c r="J28" s="390"/>
      <c r="K28" s="388">
        <f t="shared" si="0"/>
        <v>2000</v>
      </c>
    </row>
    <row r="29" spans="1:11" ht="19.5" customHeight="1" thickBot="1" x14ac:dyDescent="0.35">
      <c r="A29" s="475" t="s">
        <v>783</v>
      </c>
      <c r="B29" s="476"/>
      <c r="C29" s="395">
        <f>SUM(C10:C28)</f>
        <v>228093</v>
      </c>
      <c r="D29" s="395">
        <f t="shared" ref="D29:E29" si="1">SUM(D10:D28)</f>
        <v>19785</v>
      </c>
      <c r="E29" s="395">
        <f t="shared" si="1"/>
        <v>6800</v>
      </c>
      <c r="F29" s="395">
        <f>SUM(F20:F28)</f>
        <v>2362</v>
      </c>
      <c r="G29" s="395">
        <f>SUM(G20:G28)</f>
        <v>0</v>
      </c>
      <c r="H29" s="395">
        <f>SUM(H20:H28)</f>
        <v>0</v>
      </c>
      <c r="I29" s="395">
        <f>SUM(I20:I28)</f>
        <v>0</v>
      </c>
      <c r="J29" s="395">
        <f>SUM(J20:J28)</f>
        <v>16232</v>
      </c>
      <c r="K29" s="395">
        <f>SUM(C29:J29)</f>
        <v>273272</v>
      </c>
    </row>
  </sheetData>
  <mergeCells count="8">
    <mergeCell ref="C9:J9"/>
    <mergeCell ref="A29:B29"/>
    <mergeCell ref="A1:K1"/>
    <mergeCell ref="A2:K2"/>
    <mergeCell ref="A6:A9"/>
    <mergeCell ref="B6:B9"/>
    <mergeCell ref="C6:K6"/>
    <mergeCell ref="K7:K9"/>
  </mergeCells>
  <pageMargins left="0.7" right="0.7" top="0.75" bottom="0.75" header="0.3" footer="0.3"/>
  <pageSetup paperSize="9" orientation="landscape" r:id="rId1"/>
  <headerFooter>
    <oddHeader xml:space="preserve">&amp;C4/a melléklet a 3/2015.(III.11.) önkormányzati rendelethez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K16" sqref="K16"/>
    </sheetView>
  </sheetViews>
  <sheetFormatPr defaultRowHeight="13.2" x14ac:dyDescent="0.3"/>
  <cols>
    <col min="1" max="1" width="8.6640625" style="146" customWidth="1"/>
    <col min="2" max="2" width="35.6640625" style="146" customWidth="1"/>
    <col min="3" max="5" width="9.109375" style="146"/>
    <col min="6" max="6" width="9.109375" style="146" customWidth="1"/>
    <col min="7" max="234" width="9.109375" style="146"/>
    <col min="235" max="235" width="8.6640625" style="146" customWidth="1"/>
    <col min="236" max="236" width="35.6640625" style="146" customWidth="1"/>
    <col min="237" max="266" width="9.109375" style="146"/>
    <col min="267" max="267" width="10.6640625" style="146" customWidth="1"/>
    <col min="268" max="490" width="9.109375" style="146"/>
    <col min="491" max="491" width="8.6640625" style="146" customWidth="1"/>
    <col min="492" max="492" width="35.6640625" style="146" customWidth="1"/>
    <col min="493" max="522" width="9.109375" style="146"/>
    <col min="523" max="523" width="10.6640625" style="146" customWidth="1"/>
    <col min="524" max="746" width="9.109375" style="146"/>
    <col min="747" max="747" width="8.6640625" style="146" customWidth="1"/>
    <col min="748" max="748" width="35.6640625" style="146" customWidth="1"/>
    <col min="749" max="778" width="9.109375" style="146"/>
    <col min="779" max="779" width="10.6640625" style="146" customWidth="1"/>
    <col min="780" max="1002" width="9.109375" style="146"/>
    <col min="1003" max="1003" width="8.6640625" style="146" customWidth="1"/>
    <col min="1004" max="1004" width="35.6640625" style="146" customWidth="1"/>
    <col min="1005" max="1034" width="9.109375" style="146"/>
    <col min="1035" max="1035" width="10.6640625" style="146" customWidth="1"/>
    <col min="1036" max="1258" width="9.109375" style="146"/>
    <col min="1259" max="1259" width="8.6640625" style="146" customWidth="1"/>
    <col min="1260" max="1260" width="35.6640625" style="146" customWidth="1"/>
    <col min="1261" max="1290" width="9.109375" style="146"/>
    <col min="1291" max="1291" width="10.6640625" style="146" customWidth="1"/>
    <col min="1292" max="1514" width="9.109375" style="146"/>
    <col min="1515" max="1515" width="8.6640625" style="146" customWidth="1"/>
    <col min="1516" max="1516" width="35.6640625" style="146" customWidth="1"/>
    <col min="1517" max="1546" width="9.109375" style="146"/>
    <col min="1547" max="1547" width="10.6640625" style="146" customWidth="1"/>
    <col min="1548" max="1770" width="9.109375" style="146"/>
    <col min="1771" max="1771" width="8.6640625" style="146" customWidth="1"/>
    <col min="1772" max="1772" width="35.6640625" style="146" customWidth="1"/>
    <col min="1773" max="1802" width="9.109375" style="146"/>
    <col min="1803" max="1803" width="10.6640625" style="146" customWidth="1"/>
    <col min="1804" max="2026" width="9.109375" style="146"/>
    <col min="2027" max="2027" width="8.6640625" style="146" customWidth="1"/>
    <col min="2028" max="2028" width="35.6640625" style="146" customWidth="1"/>
    <col min="2029" max="2058" width="9.109375" style="146"/>
    <col min="2059" max="2059" width="10.6640625" style="146" customWidth="1"/>
    <col min="2060" max="2282" width="9.109375" style="146"/>
    <col min="2283" max="2283" width="8.6640625" style="146" customWidth="1"/>
    <col min="2284" max="2284" width="35.6640625" style="146" customWidth="1"/>
    <col min="2285" max="2314" width="9.109375" style="146"/>
    <col min="2315" max="2315" width="10.6640625" style="146" customWidth="1"/>
    <col min="2316" max="2538" width="9.109375" style="146"/>
    <col min="2539" max="2539" width="8.6640625" style="146" customWidth="1"/>
    <col min="2540" max="2540" width="35.6640625" style="146" customWidth="1"/>
    <col min="2541" max="2570" width="9.109375" style="146"/>
    <col min="2571" max="2571" width="10.6640625" style="146" customWidth="1"/>
    <col min="2572" max="2794" width="9.109375" style="146"/>
    <col min="2795" max="2795" width="8.6640625" style="146" customWidth="1"/>
    <col min="2796" max="2796" width="35.6640625" style="146" customWidth="1"/>
    <col min="2797" max="2826" width="9.109375" style="146"/>
    <col min="2827" max="2827" width="10.6640625" style="146" customWidth="1"/>
    <col min="2828" max="3050" width="9.109375" style="146"/>
    <col min="3051" max="3051" width="8.6640625" style="146" customWidth="1"/>
    <col min="3052" max="3052" width="35.6640625" style="146" customWidth="1"/>
    <col min="3053" max="3082" width="9.109375" style="146"/>
    <col min="3083" max="3083" width="10.6640625" style="146" customWidth="1"/>
    <col min="3084" max="3306" width="9.109375" style="146"/>
    <col min="3307" max="3307" width="8.6640625" style="146" customWidth="1"/>
    <col min="3308" max="3308" width="35.6640625" style="146" customWidth="1"/>
    <col min="3309" max="3338" width="9.109375" style="146"/>
    <col min="3339" max="3339" width="10.6640625" style="146" customWidth="1"/>
    <col min="3340" max="3562" width="9.109375" style="146"/>
    <col min="3563" max="3563" width="8.6640625" style="146" customWidth="1"/>
    <col min="3564" max="3564" width="35.6640625" style="146" customWidth="1"/>
    <col min="3565" max="3594" width="9.109375" style="146"/>
    <col min="3595" max="3595" width="10.6640625" style="146" customWidth="1"/>
    <col min="3596" max="3818" width="9.109375" style="146"/>
    <col min="3819" max="3819" width="8.6640625" style="146" customWidth="1"/>
    <col min="3820" max="3820" width="35.6640625" style="146" customWidth="1"/>
    <col min="3821" max="3850" width="9.109375" style="146"/>
    <col min="3851" max="3851" width="10.6640625" style="146" customWidth="1"/>
    <col min="3852" max="4074" width="9.109375" style="146"/>
    <col min="4075" max="4075" width="8.6640625" style="146" customWidth="1"/>
    <col min="4076" max="4076" width="35.6640625" style="146" customWidth="1"/>
    <col min="4077" max="4106" width="9.109375" style="146"/>
    <col min="4107" max="4107" width="10.6640625" style="146" customWidth="1"/>
    <col min="4108" max="4330" width="9.109375" style="146"/>
    <col min="4331" max="4331" width="8.6640625" style="146" customWidth="1"/>
    <col min="4332" max="4332" width="35.6640625" style="146" customWidth="1"/>
    <col min="4333" max="4362" width="9.109375" style="146"/>
    <col min="4363" max="4363" width="10.6640625" style="146" customWidth="1"/>
    <col min="4364" max="4586" width="9.109375" style="146"/>
    <col min="4587" max="4587" width="8.6640625" style="146" customWidth="1"/>
    <col min="4588" max="4588" width="35.6640625" style="146" customWidth="1"/>
    <col min="4589" max="4618" width="9.109375" style="146"/>
    <col min="4619" max="4619" width="10.6640625" style="146" customWidth="1"/>
    <col min="4620" max="4842" width="9.109375" style="146"/>
    <col min="4843" max="4843" width="8.6640625" style="146" customWidth="1"/>
    <col min="4844" max="4844" width="35.6640625" style="146" customWidth="1"/>
    <col min="4845" max="4874" width="9.109375" style="146"/>
    <col min="4875" max="4875" width="10.6640625" style="146" customWidth="1"/>
    <col min="4876" max="5098" width="9.109375" style="146"/>
    <col min="5099" max="5099" width="8.6640625" style="146" customWidth="1"/>
    <col min="5100" max="5100" width="35.6640625" style="146" customWidth="1"/>
    <col min="5101" max="5130" width="9.109375" style="146"/>
    <col min="5131" max="5131" width="10.6640625" style="146" customWidth="1"/>
    <col min="5132" max="5354" width="9.109375" style="146"/>
    <col min="5355" max="5355" width="8.6640625" style="146" customWidth="1"/>
    <col min="5356" max="5356" width="35.6640625" style="146" customWidth="1"/>
    <col min="5357" max="5386" width="9.109375" style="146"/>
    <col min="5387" max="5387" width="10.6640625" style="146" customWidth="1"/>
    <col min="5388" max="5610" width="9.109375" style="146"/>
    <col min="5611" max="5611" width="8.6640625" style="146" customWidth="1"/>
    <col min="5612" max="5612" width="35.6640625" style="146" customWidth="1"/>
    <col min="5613" max="5642" width="9.109375" style="146"/>
    <col min="5643" max="5643" width="10.6640625" style="146" customWidth="1"/>
    <col min="5644" max="5866" width="9.109375" style="146"/>
    <col min="5867" max="5867" width="8.6640625" style="146" customWidth="1"/>
    <col min="5868" max="5868" width="35.6640625" style="146" customWidth="1"/>
    <col min="5869" max="5898" width="9.109375" style="146"/>
    <col min="5899" max="5899" width="10.6640625" style="146" customWidth="1"/>
    <col min="5900" max="6122" width="9.109375" style="146"/>
    <col min="6123" max="6123" width="8.6640625" style="146" customWidth="1"/>
    <col min="6124" max="6124" width="35.6640625" style="146" customWidth="1"/>
    <col min="6125" max="6154" width="9.109375" style="146"/>
    <col min="6155" max="6155" width="10.6640625" style="146" customWidth="1"/>
    <col min="6156" max="6378" width="9.109375" style="146"/>
    <col min="6379" max="6379" width="8.6640625" style="146" customWidth="1"/>
    <col min="6380" max="6380" width="35.6640625" style="146" customWidth="1"/>
    <col min="6381" max="6410" width="9.109375" style="146"/>
    <col min="6411" max="6411" width="10.6640625" style="146" customWidth="1"/>
    <col min="6412" max="6634" width="9.109375" style="146"/>
    <col min="6635" max="6635" width="8.6640625" style="146" customWidth="1"/>
    <col min="6636" max="6636" width="35.6640625" style="146" customWidth="1"/>
    <col min="6637" max="6666" width="9.109375" style="146"/>
    <col min="6667" max="6667" width="10.6640625" style="146" customWidth="1"/>
    <col min="6668" max="6890" width="9.109375" style="146"/>
    <col min="6891" max="6891" width="8.6640625" style="146" customWidth="1"/>
    <col min="6892" max="6892" width="35.6640625" style="146" customWidth="1"/>
    <col min="6893" max="6922" width="9.109375" style="146"/>
    <col min="6923" max="6923" width="10.6640625" style="146" customWidth="1"/>
    <col min="6924" max="7146" width="9.109375" style="146"/>
    <col min="7147" max="7147" width="8.6640625" style="146" customWidth="1"/>
    <col min="7148" max="7148" width="35.6640625" style="146" customWidth="1"/>
    <col min="7149" max="7178" width="9.109375" style="146"/>
    <col min="7179" max="7179" width="10.6640625" style="146" customWidth="1"/>
    <col min="7180" max="7402" width="9.109375" style="146"/>
    <col min="7403" max="7403" width="8.6640625" style="146" customWidth="1"/>
    <col min="7404" max="7404" width="35.6640625" style="146" customWidth="1"/>
    <col min="7405" max="7434" width="9.109375" style="146"/>
    <col min="7435" max="7435" width="10.6640625" style="146" customWidth="1"/>
    <col min="7436" max="7658" width="9.109375" style="146"/>
    <col min="7659" max="7659" width="8.6640625" style="146" customWidth="1"/>
    <col min="7660" max="7660" width="35.6640625" style="146" customWidth="1"/>
    <col min="7661" max="7690" width="9.109375" style="146"/>
    <col min="7691" max="7691" width="10.6640625" style="146" customWidth="1"/>
    <col min="7692" max="7914" width="9.109375" style="146"/>
    <col min="7915" max="7915" width="8.6640625" style="146" customWidth="1"/>
    <col min="7916" max="7916" width="35.6640625" style="146" customWidth="1"/>
    <col min="7917" max="7946" width="9.109375" style="146"/>
    <col min="7947" max="7947" width="10.6640625" style="146" customWidth="1"/>
    <col min="7948" max="8170" width="9.109375" style="146"/>
    <col min="8171" max="8171" width="8.6640625" style="146" customWidth="1"/>
    <col min="8172" max="8172" width="35.6640625" style="146" customWidth="1"/>
    <col min="8173" max="8202" width="9.109375" style="146"/>
    <col min="8203" max="8203" width="10.6640625" style="146" customWidth="1"/>
    <col min="8204" max="8426" width="9.109375" style="146"/>
    <col min="8427" max="8427" width="8.6640625" style="146" customWidth="1"/>
    <col min="8428" max="8428" width="35.6640625" style="146" customWidth="1"/>
    <col min="8429" max="8458" width="9.109375" style="146"/>
    <col min="8459" max="8459" width="10.6640625" style="146" customWidth="1"/>
    <col min="8460" max="8682" width="9.109375" style="146"/>
    <col min="8683" max="8683" width="8.6640625" style="146" customWidth="1"/>
    <col min="8684" max="8684" width="35.6640625" style="146" customWidth="1"/>
    <col min="8685" max="8714" width="9.109375" style="146"/>
    <col min="8715" max="8715" width="10.6640625" style="146" customWidth="1"/>
    <col min="8716" max="8938" width="9.109375" style="146"/>
    <col min="8939" max="8939" width="8.6640625" style="146" customWidth="1"/>
    <col min="8940" max="8940" width="35.6640625" style="146" customWidth="1"/>
    <col min="8941" max="8970" width="9.109375" style="146"/>
    <col min="8971" max="8971" width="10.6640625" style="146" customWidth="1"/>
    <col min="8972" max="9194" width="9.109375" style="146"/>
    <col min="9195" max="9195" width="8.6640625" style="146" customWidth="1"/>
    <col min="9196" max="9196" width="35.6640625" style="146" customWidth="1"/>
    <col min="9197" max="9226" width="9.109375" style="146"/>
    <col min="9227" max="9227" width="10.6640625" style="146" customWidth="1"/>
    <col min="9228" max="9450" width="9.109375" style="146"/>
    <col min="9451" max="9451" width="8.6640625" style="146" customWidth="1"/>
    <col min="9452" max="9452" width="35.6640625" style="146" customWidth="1"/>
    <col min="9453" max="9482" width="9.109375" style="146"/>
    <col min="9483" max="9483" width="10.6640625" style="146" customWidth="1"/>
    <col min="9484" max="9706" width="9.109375" style="146"/>
    <col min="9707" max="9707" width="8.6640625" style="146" customWidth="1"/>
    <col min="9708" max="9708" width="35.6640625" style="146" customWidth="1"/>
    <col min="9709" max="9738" width="9.109375" style="146"/>
    <col min="9739" max="9739" width="10.6640625" style="146" customWidth="1"/>
    <col min="9740" max="9962" width="9.109375" style="146"/>
    <col min="9963" max="9963" width="8.6640625" style="146" customWidth="1"/>
    <col min="9964" max="9964" width="35.6640625" style="146" customWidth="1"/>
    <col min="9965" max="9994" width="9.109375" style="146"/>
    <col min="9995" max="9995" width="10.6640625" style="146" customWidth="1"/>
    <col min="9996" max="10218" width="9.109375" style="146"/>
    <col min="10219" max="10219" width="8.6640625" style="146" customWidth="1"/>
    <col min="10220" max="10220" width="35.6640625" style="146" customWidth="1"/>
    <col min="10221" max="10250" width="9.109375" style="146"/>
    <col min="10251" max="10251" width="10.6640625" style="146" customWidth="1"/>
    <col min="10252" max="10474" width="9.109375" style="146"/>
    <col min="10475" max="10475" width="8.6640625" style="146" customWidth="1"/>
    <col min="10476" max="10476" width="35.6640625" style="146" customWidth="1"/>
    <col min="10477" max="10506" width="9.109375" style="146"/>
    <col min="10507" max="10507" width="10.6640625" style="146" customWidth="1"/>
    <col min="10508" max="10730" width="9.109375" style="146"/>
    <col min="10731" max="10731" width="8.6640625" style="146" customWidth="1"/>
    <col min="10732" max="10732" width="35.6640625" style="146" customWidth="1"/>
    <col min="10733" max="10762" width="9.109375" style="146"/>
    <col min="10763" max="10763" width="10.6640625" style="146" customWidth="1"/>
    <col min="10764" max="10986" width="9.109375" style="146"/>
    <col min="10987" max="10987" width="8.6640625" style="146" customWidth="1"/>
    <col min="10988" max="10988" width="35.6640625" style="146" customWidth="1"/>
    <col min="10989" max="11018" width="9.109375" style="146"/>
    <col min="11019" max="11019" width="10.6640625" style="146" customWidth="1"/>
    <col min="11020" max="11242" width="9.109375" style="146"/>
    <col min="11243" max="11243" width="8.6640625" style="146" customWidth="1"/>
    <col min="11244" max="11244" width="35.6640625" style="146" customWidth="1"/>
    <col min="11245" max="11274" width="9.109375" style="146"/>
    <col min="11275" max="11275" width="10.6640625" style="146" customWidth="1"/>
    <col min="11276" max="11498" width="9.109375" style="146"/>
    <col min="11499" max="11499" width="8.6640625" style="146" customWidth="1"/>
    <col min="11500" max="11500" width="35.6640625" style="146" customWidth="1"/>
    <col min="11501" max="11530" width="9.109375" style="146"/>
    <col min="11531" max="11531" width="10.6640625" style="146" customWidth="1"/>
    <col min="11532" max="11754" width="9.109375" style="146"/>
    <col min="11755" max="11755" width="8.6640625" style="146" customWidth="1"/>
    <col min="11756" max="11756" width="35.6640625" style="146" customWidth="1"/>
    <col min="11757" max="11786" width="9.109375" style="146"/>
    <col min="11787" max="11787" width="10.6640625" style="146" customWidth="1"/>
    <col min="11788" max="12010" width="9.109375" style="146"/>
    <col min="12011" max="12011" width="8.6640625" style="146" customWidth="1"/>
    <col min="12012" max="12012" width="35.6640625" style="146" customWidth="1"/>
    <col min="12013" max="12042" width="9.109375" style="146"/>
    <col min="12043" max="12043" width="10.6640625" style="146" customWidth="1"/>
    <col min="12044" max="12266" width="9.109375" style="146"/>
    <col min="12267" max="12267" width="8.6640625" style="146" customWidth="1"/>
    <col min="12268" max="12268" width="35.6640625" style="146" customWidth="1"/>
    <col min="12269" max="12298" width="9.109375" style="146"/>
    <col min="12299" max="12299" width="10.6640625" style="146" customWidth="1"/>
    <col min="12300" max="12522" width="9.109375" style="146"/>
    <col min="12523" max="12523" width="8.6640625" style="146" customWidth="1"/>
    <col min="12524" max="12524" width="35.6640625" style="146" customWidth="1"/>
    <col min="12525" max="12554" width="9.109375" style="146"/>
    <col min="12555" max="12555" width="10.6640625" style="146" customWidth="1"/>
    <col min="12556" max="12778" width="9.109375" style="146"/>
    <col min="12779" max="12779" width="8.6640625" style="146" customWidth="1"/>
    <col min="12780" max="12780" width="35.6640625" style="146" customWidth="1"/>
    <col min="12781" max="12810" width="9.109375" style="146"/>
    <col min="12811" max="12811" width="10.6640625" style="146" customWidth="1"/>
    <col min="12812" max="13034" width="9.109375" style="146"/>
    <col min="13035" max="13035" width="8.6640625" style="146" customWidth="1"/>
    <col min="13036" max="13036" width="35.6640625" style="146" customWidth="1"/>
    <col min="13037" max="13066" width="9.109375" style="146"/>
    <col min="13067" max="13067" width="10.6640625" style="146" customWidth="1"/>
    <col min="13068" max="13290" width="9.109375" style="146"/>
    <col min="13291" max="13291" width="8.6640625" style="146" customWidth="1"/>
    <col min="13292" max="13292" width="35.6640625" style="146" customWidth="1"/>
    <col min="13293" max="13322" width="9.109375" style="146"/>
    <col min="13323" max="13323" width="10.6640625" style="146" customWidth="1"/>
    <col min="13324" max="13546" width="9.109375" style="146"/>
    <col min="13547" max="13547" width="8.6640625" style="146" customWidth="1"/>
    <col min="13548" max="13548" width="35.6640625" style="146" customWidth="1"/>
    <col min="13549" max="13578" width="9.109375" style="146"/>
    <col min="13579" max="13579" width="10.6640625" style="146" customWidth="1"/>
    <col min="13580" max="13802" width="9.109375" style="146"/>
    <col min="13803" max="13803" width="8.6640625" style="146" customWidth="1"/>
    <col min="13804" max="13804" width="35.6640625" style="146" customWidth="1"/>
    <col min="13805" max="13834" width="9.109375" style="146"/>
    <col min="13835" max="13835" width="10.6640625" style="146" customWidth="1"/>
    <col min="13836" max="14058" width="9.109375" style="146"/>
    <col min="14059" max="14059" width="8.6640625" style="146" customWidth="1"/>
    <col min="14060" max="14060" width="35.6640625" style="146" customWidth="1"/>
    <col min="14061" max="14090" width="9.109375" style="146"/>
    <col min="14091" max="14091" width="10.6640625" style="146" customWidth="1"/>
    <col min="14092" max="14314" width="9.109375" style="146"/>
    <col min="14315" max="14315" width="8.6640625" style="146" customWidth="1"/>
    <col min="14316" max="14316" width="35.6640625" style="146" customWidth="1"/>
    <col min="14317" max="14346" width="9.109375" style="146"/>
    <col min="14347" max="14347" width="10.6640625" style="146" customWidth="1"/>
    <col min="14348" max="14570" width="9.109375" style="146"/>
    <col min="14571" max="14571" width="8.6640625" style="146" customWidth="1"/>
    <col min="14572" max="14572" width="35.6640625" style="146" customWidth="1"/>
    <col min="14573" max="14602" width="9.109375" style="146"/>
    <col min="14603" max="14603" width="10.6640625" style="146" customWidth="1"/>
    <col min="14604" max="14826" width="9.109375" style="146"/>
    <col min="14827" max="14827" width="8.6640625" style="146" customWidth="1"/>
    <col min="14828" max="14828" width="35.6640625" style="146" customWidth="1"/>
    <col min="14829" max="14858" width="9.109375" style="146"/>
    <col min="14859" max="14859" width="10.6640625" style="146" customWidth="1"/>
    <col min="14860" max="15082" width="9.109375" style="146"/>
    <col min="15083" max="15083" width="8.6640625" style="146" customWidth="1"/>
    <col min="15084" max="15084" width="35.6640625" style="146" customWidth="1"/>
    <col min="15085" max="15114" width="9.109375" style="146"/>
    <col min="15115" max="15115" width="10.6640625" style="146" customWidth="1"/>
    <col min="15116" max="15338" width="9.109375" style="146"/>
    <col min="15339" max="15339" width="8.6640625" style="146" customWidth="1"/>
    <col min="15340" max="15340" width="35.6640625" style="146" customWidth="1"/>
    <col min="15341" max="15370" width="9.109375" style="146"/>
    <col min="15371" max="15371" width="10.6640625" style="146" customWidth="1"/>
    <col min="15372" max="15594" width="9.109375" style="146"/>
    <col min="15595" max="15595" width="8.6640625" style="146" customWidth="1"/>
    <col min="15596" max="15596" width="35.6640625" style="146" customWidth="1"/>
    <col min="15597" max="15626" width="9.109375" style="146"/>
    <col min="15627" max="15627" width="10.6640625" style="146" customWidth="1"/>
    <col min="15628" max="15850" width="9.109375" style="146"/>
    <col min="15851" max="15851" width="8.6640625" style="146" customWidth="1"/>
    <col min="15852" max="15852" width="35.6640625" style="146" customWidth="1"/>
    <col min="15853" max="15882" width="9.109375" style="146"/>
    <col min="15883" max="15883" width="10.6640625" style="146" customWidth="1"/>
    <col min="15884" max="16106" width="9.109375" style="146"/>
    <col min="16107" max="16107" width="8.6640625" style="146" customWidth="1"/>
    <col min="16108" max="16108" width="35.6640625" style="146" customWidth="1"/>
    <col min="16109" max="16138" width="9.109375" style="146"/>
    <col min="16139" max="16139" width="10.6640625" style="146" customWidth="1"/>
    <col min="16140" max="16384" width="9.109375" style="146"/>
  </cols>
  <sheetData>
    <row r="1" spans="1:11" ht="15" customHeight="1" x14ac:dyDescent="0.3">
      <c r="A1" s="477" t="s">
        <v>784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</row>
    <row r="2" spans="1:11" ht="15" customHeight="1" x14ac:dyDescent="0.3">
      <c r="A2" s="477" t="s">
        <v>793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</row>
    <row r="3" spans="1:11" ht="15" customHeight="1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ht="15" customHeight="1" x14ac:dyDescent="0.25">
      <c r="K4" s="146" t="s">
        <v>735</v>
      </c>
    </row>
    <row r="5" spans="1:11" ht="9" customHeight="1" thickBot="1" x14ac:dyDescent="0.3"/>
    <row r="6" spans="1:11" ht="18" customHeight="1" x14ac:dyDescent="0.3">
      <c r="A6" s="478" t="s">
        <v>736</v>
      </c>
      <c r="B6" s="485" t="s">
        <v>737</v>
      </c>
      <c r="C6" s="413" t="s">
        <v>5</v>
      </c>
      <c r="D6" s="414"/>
      <c r="E6" s="414"/>
      <c r="F6" s="414"/>
      <c r="G6" s="414"/>
      <c r="H6" s="414"/>
      <c r="I6" s="414"/>
      <c r="J6" s="414"/>
      <c r="K6" s="415"/>
    </row>
    <row r="7" spans="1:11" ht="27" customHeight="1" x14ac:dyDescent="0.3">
      <c r="A7" s="479"/>
      <c r="B7" s="486"/>
      <c r="C7" s="378" t="s">
        <v>794</v>
      </c>
      <c r="D7" s="379" t="s">
        <v>795</v>
      </c>
      <c r="E7" s="379" t="s">
        <v>62</v>
      </c>
      <c r="F7" s="379" t="s">
        <v>796</v>
      </c>
      <c r="G7" s="397" t="s">
        <v>797</v>
      </c>
      <c r="H7" s="115" t="s">
        <v>798</v>
      </c>
      <c r="I7" s="115" t="s">
        <v>799</v>
      </c>
      <c r="J7" s="116" t="s">
        <v>800</v>
      </c>
      <c r="K7" s="482" t="s">
        <v>746</v>
      </c>
    </row>
    <row r="8" spans="1:11" s="382" customFormat="1" ht="15" customHeight="1" x14ac:dyDescent="0.3">
      <c r="A8" s="479"/>
      <c r="B8" s="486"/>
      <c r="C8" s="378" t="s">
        <v>57</v>
      </c>
      <c r="D8" s="379" t="s">
        <v>60</v>
      </c>
      <c r="E8" s="379" t="s">
        <v>63</v>
      </c>
      <c r="F8" s="379" t="s">
        <v>66</v>
      </c>
      <c r="G8" s="379" t="s">
        <v>69</v>
      </c>
      <c r="H8" s="379" t="s">
        <v>72</v>
      </c>
      <c r="I8" s="381" t="s">
        <v>78</v>
      </c>
      <c r="J8" s="381" t="s">
        <v>85</v>
      </c>
      <c r="K8" s="482"/>
    </row>
    <row r="9" spans="1:11" ht="12.75" customHeight="1" thickBot="1" x14ac:dyDescent="0.35">
      <c r="A9" s="479"/>
      <c r="B9" s="486"/>
      <c r="C9" s="472" t="s">
        <v>8</v>
      </c>
      <c r="D9" s="473"/>
      <c r="E9" s="473"/>
      <c r="F9" s="473"/>
      <c r="G9" s="473"/>
      <c r="H9" s="473"/>
      <c r="I9" s="474"/>
      <c r="J9" s="474"/>
      <c r="K9" s="483"/>
    </row>
    <row r="10" spans="1:11" ht="17.25" customHeight="1" thickBot="1" x14ac:dyDescent="0.35">
      <c r="A10" s="383" t="s">
        <v>747</v>
      </c>
      <c r="B10" s="384" t="s">
        <v>748</v>
      </c>
      <c r="C10" s="385">
        <v>11068</v>
      </c>
      <c r="D10" s="386">
        <v>2569</v>
      </c>
      <c r="E10" s="386">
        <f>6083+211</f>
        <v>6294</v>
      </c>
      <c r="G10" s="386">
        <f>272+550</f>
        <v>822</v>
      </c>
      <c r="H10" s="386"/>
      <c r="I10" s="387"/>
      <c r="J10" s="387"/>
      <c r="K10" s="398">
        <f t="shared" ref="K10:K28" si="0">SUM(C10:J10)</f>
        <v>20753</v>
      </c>
    </row>
    <row r="11" spans="1:11" ht="17.25" customHeight="1" thickBot="1" x14ac:dyDescent="0.35">
      <c r="A11" s="392" t="s">
        <v>751</v>
      </c>
      <c r="B11" s="384" t="s">
        <v>752</v>
      </c>
      <c r="C11" s="385"/>
      <c r="D11" s="386"/>
      <c r="E11" s="386"/>
      <c r="F11" s="386"/>
      <c r="G11" s="386"/>
      <c r="H11" s="386"/>
      <c r="I11" s="387"/>
      <c r="J11" s="387"/>
      <c r="K11" s="398">
        <f t="shared" si="0"/>
        <v>0</v>
      </c>
    </row>
    <row r="12" spans="1:11" ht="17.25" customHeight="1" thickBot="1" x14ac:dyDescent="0.35">
      <c r="A12" s="392" t="s">
        <v>753</v>
      </c>
      <c r="B12" s="384" t="s">
        <v>754</v>
      </c>
      <c r="C12" s="385"/>
      <c r="D12" s="386"/>
      <c r="E12" s="386"/>
      <c r="F12" s="386"/>
      <c r="G12" s="386"/>
      <c r="H12" s="386"/>
      <c r="I12" s="387"/>
      <c r="J12" s="387">
        <v>76995</v>
      </c>
      <c r="K12" s="398">
        <f t="shared" si="0"/>
        <v>76995</v>
      </c>
    </row>
    <row r="13" spans="1:11" ht="17.25" customHeight="1" thickBot="1" x14ac:dyDescent="0.35">
      <c r="A13" s="392" t="s">
        <v>761</v>
      </c>
      <c r="B13" s="384" t="s">
        <v>762</v>
      </c>
      <c r="C13" s="385">
        <v>67300</v>
      </c>
      <c r="D13" s="386">
        <v>11836</v>
      </c>
      <c r="E13" s="386">
        <v>21682</v>
      </c>
      <c r="F13" s="386"/>
      <c r="G13" s="386"/>
      <c r="H13" s="386"/>
      <c r="I13" s="387"/>
      <c r="J13" s="387"/>
      <c r="K13" s="398">
        <f t="shared" si="0"/>
        <v>100818</v>
      </c>
    </row>
    <row r="14" spans="1:11" ht="17.25" customHeight="1" thickBot="1" x14ac:dyDescent="0.35">
      <c r="A14" s="392" t="s">
        <v>765</v>
      </c>
      <c r="B14" s="384" t="s">
        <v>766</v>
      </c>
      <c r="C14" s="389"/>
      <c r="D14" s="390"/>
      <c r="E14" s="390">
        <v>3000</v>
      </c>
      <c r="F14" s="390"/>
      <c r="G14" s="390"/>
      <c r="H14" s="390"/>
      <c r="I14" s="391"/>
      <c r="J14" s="391"/>
      <c r="K14" s="398">
        <f t="shared" si="0"/>
        <v>3000</v>
      </c>
    </row>
    <row r="15" spans="1:11" ht="17.25" customHeight="1" thickBot="1" x14ac:dyDescent="0.35">
      <c r="A15" s="392" t="s">
        <v>767</v>
      </c>
      <c r="B15" s="384" t="s">
        <v>768</v>
      </c>
      <c r="C15" s="389"/>
      <c r="D15" s="390"/>
      <c r="E15" s="390">
        <v>10494</v>
      </c>
      <c r="F15" s="390"/>
      <c r="G15" s="390"/>
      <c r="H15" s="390"/>
      <c r="I15" s="391"/>
      <c r="J15" s="391"/>
      <c r="K15" s="398">
        <f t="shared" si="0"/>
        <v>10494</v>
      </c>
    </row>
    <row r="16" spans="1:11" ht="17.25" customHeight="1" thickBot="1" x14ac:dyDescent="0.35">
      <c r="A16" s="392" t="s">
        <v>769</v>
      </c>
      <c r="B16" s="384" t="s">
        <v>770</v>
      </c>
      <c r="C16" s="389">
        <v>1804</v>
      </c>
      <c r="D16" s="390">
        <v>382</v>
      </c>
      <c r="E16" s="390">
        <f>5563+350</f>
        <v>5913</v>
      </c>
      <c r="F16" s="400"/>
      <c r="G16" s="390">
        <v>764</v>
      </c>
      <c r="H16" s="390"/>
      <c r="I16" s="391"/>
      <c r="J16" s="391"/>
      <c r="K16" s="398">
        <f t="shared" si="0"/>
        <v>8863</v>
      </c>
    </row>
    <row r="17" spans="1:11" ht="17.25" customHeight="1" thickBot="1" x14ac:dyDescent="0.35">
      <c r="A17" s="392" t="s">
        <v>771</v>
      </c>
      <c r="B17" s="384" t="s">
        <v>772</v>
      </c>
      <c r="C17" s="389"/>
      <c r="D17" s="390"/>
      <c r="E17" s="390">
        <v>114</v>
      </c>
      <c r="F17" s="400"/>
      <c r="G17" s="390"/>
      <c r="H17" s="390"/>
      <c r="I17" s="391"/>
      <c r="J17" s="391"/>
      <c r="K17" s="398">
        <f t="shared" si="0"/>
        <v>114</v>
      </c>
    </row>
    <row r="18" spans="1:11" ht="17.25" customHeight="1" thickBot="1" x14ac:dyDescent="0.35">
      <c r="A18" s="392" t="s">
        <v>810</v>
      </c>
      <c r="B18" s="384" t="s">
        <v>808</v>
      </c>
      <c r="C18" s="389">
        <v>1260</v>
      </c>
      <c r="D18" s="390">
        <v>329</v>
      </c>
      <c r="E18" s="390">
        <v>4419</v>
      </c>
      <c r="F18" s="400"/>
      <c r="G18" s="390"/>
      <c r="H18" s="390"/>
      <c r="I18" s="391"/>
      <c r="J18" s="391"/>
      <c r="K18" s="398">
        <f t="shared" si="0"/>
        <v>6008</v>
      </c>
    </row>
    <row r="19" spans="1:11" ht="17.25" customHeight="1" thickBot="1" x14ac:dyDescent="0.35">
      <c r="A19" s="392" t="s">
        <v>809</v>
      </c>
      <c r="B19" s="384" t="s">
        <v>811</v>
      </c>
      <c r="C19" s="389"/>
      <c r="D19" s="390"/>
      <c r="E19" s="390">
        <v>11203</v>
      </c>
      <c r="F19" s="400"/>
      <c r="G19" s="390"/>
      <c r="H19" s="390"/>
      <c r="I19" s="391"/>
      <c r="J19" s="391"/>
      <c r="K19" s="398">
        <f t="shared" si="0"/>
        <v>11203</v>
      </c>
    </row>
    <row r="20" spans="1:11" ht="17.25" customHeight="1" thickBot="1" x14ac:dyDescent="0.35">
      <c r="A20" s="392" t="s">
        <v>775</v>
      </c>
      <c r="B20" s="384" t="s">
        <v>776</v>
      </c>
      <c r="C20" s="389"/>
      <c r="D20" s="390"/>
      <c r="E20" s="390"/>
      <c r="F20" s="390">
        <v>4515</v>
      </c>
      <c r="G20" s="390"/>
      <c r="H20" s="390"/>
      <c r="I20" s="391"/>
      <c r="J20" s="391"/>
      <c r="K20" s="398">
        <f t="shared" si="0"/>
        <v>4515</v>
      </c>
    </row>
    <row r="21" spans="1:11" ht="17.25" customHeight="1" thickBot="1" x14ac:dyDescent="0.35">
      <c r="A21" s="392" t="s">
        <v>791</v>
      </c>
      <c r="B21" s="384" t="s">
        <v>792</v>
      </c>
      <c r="C21" s="389"/>
      <c r="D21" s="390"/>
      <c r="E21" s="390">
        <v>4135</v>
      </c>
      <c r="F21" s="390"/>
      <c r="G21" s="390"/>
      <c r="H21" s="390"/>
      <c r="I21" s="391"/>
      <c r="J21" s="391"/>
      <c r="K21" s="398">
        <f t="shared" si="0"/>
        <v>4135</v>
      </c>
    </row>
    <row r="22" spans="1:11" ht="17.25" customHeight="1" thickBot="1" x14ac:dyDescent="0.35">
      <c r="A22" s="392" t="s">
        <v>806</v>
      </c>
      <c r="B22" s="384" t="s">
        <v>807</v>
      </c>
      <c r="C22" s="389">
        <v>2928</v>
      </c>
      <c r="D22" s="390">
        <v>791</v>
      </c>
      <c r="E22" s="390">
        <v>69</v>
      </c>
      <c r="F22" s="390"/>
      <c r="G22" s="390"/>
      <c r="H22" s="390"/>
      <c r="I22" s="391"/>
      <c r="J22" s="391"/>
      <c r="K22" s="398">
        <f t="shared" si="0"/>
        <v>3788</v>
      </c>
    </row>
    <row r="23" spans="1:11" ht="17.25" customHeight="1" thickBot="1" x14ac:dyDescent="0.35">
      <c r="A23" s="392" t="s">
        <v>812</v>
      </c>
      <c r="B23" s="384" t="s">
        <v>813</v>
      </c>
      <c r="C23" s="389"/>
      <c r="D23" s="390"/>
      <c r="E23" s="390">
        <v>1044</v>
      </c>
      <c r="F23" s="390"/>
      <c r="G23" s="390"/>
      <c r="H23" s="390"/>
      <c r="I23" s="391"/>
      <c r="J23" s="391"/>
      <c r="K23" s="398">
        <f t="shared" si="0"/>
        <v>1044</v>
      </c>
    </row>
    <row r="24" spans="1:11" ht="17.25" customHeight="1" thickBot="1" x14ac:dyDescent="0.35">
      <c r="A24" s="392" t="s">
        <v>777</v>
      </c>
      <c r="B24" s="384" t="s">
        <v>778</v>
      </c>
      <c r="C24" s="389"/>
      <c r="D24" s="390"/>
      <c r="E24" s="390"/>
      <c r="F24" s="386">
        <f>12197+220</f>
        <v>12417</v>
      </c>
      <c r="G24" s="390"/>
      <c r="H24" s="390"/>
      <c r="I24" s="391"/>
      <c r="J24" s="391"/>
      <c r="K24" s="398">
        <f t="shared" si="0"/>
        <v>12417</v>
      </c>
    </row>
    <row r="25" spans="1:11" ht="17.25" customHeight="1" thickBot="1" x14ac:dyDescent="0.35">
      <c r="A25" s="392" t="s">
        <v>779</v>
      </c>
      <c r="B25" s="393" t="s">
        <v>780</v>
      </c>
      <c r="C25" s="389"/>
      <c r="D25" s="390"/>
      <c r="E25" s="390"/>
      <c r="F25" s="390"/>
      <c r="G25" s="390"/>
      <c r="H25" s="390"/>
      <c r="I25" s="391"/>
      <c r="J25" s="391">
        <v>1647</v>
      </c>
      <c r="K25" s="398">
        <f t="shared" si="0"/>
        <v>1647</v>
      </c>
    </row>
    <row r="26" spans="1:11" ht="17.25" customHeight="1" thickBot="1" x14ac:dyDescent="0.35">
      <c r="A26" s="399" t="s">
        <v>814</v>
      </c>
      <c r="B26" s="393" t="s">
        <v>815</v>
      </c>
      <c r="C26" s="389">
        <v>2436</v>
      </c>
      <c r="D26" s="390">
        <v>658</v>
      </c>
      <c r="E26" s="390">
        <v>1768</v>
      </c>
      <c r="F26" s="390"/>
      <c r="G26" s="390"/>
      <c r="H26" s="390"/>
      <c r="I26" s="391"/>
      <c r="J26" s="391"/>
      <c r="K26" s="398">
        <f t="shared" si="0"/>
        <v>4862</v>
      </c>
    </row>
    <row r="27" spans="1:11" ht="17.25" customHeight="1" thickBot="1" x14ac:dyDescent="0.35">
      <c r="A27" s="399" t="s">
        <v>802</v>
      </c>
      <c r="B27" s="396" t="s">
        <v>804</v>
      </c>
      <c r="C27" s="390">
        <v>420</v>
      </c>
      <c r="D27" s="390">
        <v>113</v>
      </c>
      <c r="E27" s="390">
        <v>687</v>
      </c>
      <c r="F27" s="390"/>
      <c r="G27" s="390"/>
      <c r="H27" s="390"/>
      <c r="I27" s="390"/>
      <c r="J27" s="390"/>
      <c r="K27" s="398">
        <f t="shared" si="0"/>
        <v>1220</v>
      </c>
    </row>
    <row r="28" spans="1:11" ht="17.25" customHeight="1" x14ac:dyDescent="0.3">
      <c r="A28" s="399" t="s">
        <v>803</v>
      </c>
      <c r="B28" s="396" t="s">
        <v>805</v>
      </c>
      <c r="C28" s="390">
        <v>946</v>
      </c>
      <c r="D28" s="390">
        <v>255</v>
      </c>
      <c r="E28" s="390">
        <v>195</v>
      </c>
      <c r="F28" s="390"/>
      <c r="G28" s="390"/>
      <c r="H28" s="390"/>
      <c r="I28" s="390"/>
      <c r="J28" s="390"/>
      <c r="K28" s="398">
        <f t="shared" si="0"/>
        <v>1396</v>
      </c>
    </row>
    <row r="29" spans="1:11" ht="19.5" customHeight="1" thickBot="1" x14ac:dyDescent="0.35">
      <c r="A29" s="484" t="s">
        <v>801</v>
      </c>
      <c r="B29" s="476"/>
      <c r="C29" s="395">
        <f>SUM(C10:C28)</f>
        <v>88162</v>
      </c>
      <c r="D29" s="395">
        <f>SUM(D10:D28)</f>
        <v>16933</v>
      </c>
      <c r="E29" s="395">
        <f>SUM(E10:E28)</f>
        <v>71017</v>
      </c>
      <c r="F29" s="395">
        <f>SUM(F11:F28)</f>
        <v>16932</v>
      </c>
      <c r="G29" s="395">
        <f>SUM(G10:G28)</f>
        <v>1586</v>
      </c>
      <c r="H29" s="395">
        <f>SUM(H10:H28)</f>
        <v>0</v>
      </c>
      <c r="I29" s="395">
        <f>SUM(I10:I28)</f>
        <v>0</v>
      </c>
      <c r="J29" s="395">
        <f>SUM(J10:J28)</f>
        <v>78642</v>
      </c>
      <c r="K29" s="395">
        <f>SUM(K10:K28)</f>
        <v>273272</v>
      </c>
    </row>
  </sheetData>
  <mergeCells count="8">
    <mergeCell ref="A29:B29"/>
    <mergeCell ref="A1:K1"/>
    <mergeCell ref="A2:K2"/>
    <mergeCell ref="C6:K6"/>
    <mergeCell ref="K7:K9"/>
    <mergeCell ref="A6:A9"/>
    <mergeCell ref="B6:B9"/>
    <mergeCell ref="C9:J9"/>
  </mergeCells>
  <pageMargins left="0.7" right="0.7" top="0.75" bottom="0.75" header="0.3" footer="0.3"/>
  <pageSetup paperSize="9" orientation="landscape" r:id="rId1"/>
  <headerFooter>
    <oddHeader xml:space="preserve">&amp;C4/b melléklet a 3/2015.(III.11.) önkormányzati rendelethez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view="pageLayout" zoomScaleNormal="100" workbookViewId="0">
      <selection activeCell="C17" sqref="C16:C17"/>
    </sheetView>
  </sheetViews>
  <sheetFormatPr defaultRowHeight="13.8" x14ac:dyDescent="0.25"/>
  <cols>
    <col min="1" max="1" width="4.88671875" style="190" customWidth="1"/>
    <col min="2" max="2" width="30.5546875" style="190" customWidth="1"/>
    <col min="3" max="6" width="12" style="190" customWidth="1"/>
    <col min="7" max="256" width="9.109375" style="190"/>
    <col min="257" max="257" width="4.88671875" style="190" customWidth="1"/>
    <col min="258" max="258" width="30.5546875" style="190" customWidth="1"/>
    <col min="259" max="262" width="12" style="190" customWidth="1"/>
    <col min="263" max="512" width="9.109375" style="190"/>
    <col min="513" max="513" width="4.88671875" style="190" customWidth="1"/>
    <col min="514" max="514" width="30.5546875" style="190" customWidth="1"/>
    <col min="515" max="518" width="12" style="190" customWidth="1"/>
    <col min="519" max="768" width="9.109375" style="190"/>
    <col min="769" max="769" width="4.88671875" style="190" customWidth="1"/>
    <col min="770" max="770" width="30.5546875" style="190" customWidth="1"/>
    <col min="771" max="774" width="12" style="190" customWidth="1"/>
    <col min="775" max="1024" width="9.109375" style="190"/>
    <col min="1025" max="1025" width="4.88671875" style="190" customWidth="1"/>
    <col min="1026" max="1026" width="30.5546875" style="190" customWidth="1"/>
    <col min="1027" max="1030" width="12" style="190" customWidth="1"/>
    <col min="1031" max="1280" width="9.109375" style="190"/>
    <col min="1281" max="1281" width="4.88671875" style="190" customWidth="1"/>
    <col min="1282" max="1282" width="30.5546875" style="190" customWidth="1"/>
    <col min="1283" max="1286" width="12" style="190" customWidth="1"/>
    <col min="1287" max="1536" width="9.109375" style="190"/>
    <col min="1537" max="1537" width="4.88671875" style="190" customWidth="1"/>
    <col min="1538" max="1538" width="30.5546875" style="190" customWidth="1"/>
    <col min="1539" max="1542" width="12" style="190" customWidth="1"/>
    <col min="1543" max="1792" width="9.109375" style="190"/>
    <col min="1793" max="1793" width="4.88671875" style="190" customWidth="1"/>
    <col min="1794" max="1794" width="30.5546875" style="190" customWidth="1"/>
    <col min="1795" max="1798" width="12" style="190" customWidth="1"/>
    <col min="1799" max="2048" width="9.109375" style="190"/>
    <col min="2049" max="2049" width="4.88671875" style="190" customWidth="1"/>
    <col min="2050" max="2050" width="30.5546875" style="190" customWidth="1"/>
    <col min="2051" max="2054" width="12" style="190" customWidth="1"/>
    <col min="2055" max="2304" width="9.109375" style="190"/>
    <col min="2305" max="2305" width="4.88671875" style="190" customWidth="1"/>
    <col min="2306" max="2306" width="30.5546875" style="190" customWidth="1"/>
    <col min="2307" max="2310" width="12" style="190" customWidth="1"/>
    <col min="2311" max="2560" width="9.109375" style="190"/>
    <col min="2561" max="2561" width="4.88671875" style="190" customWidth="1"/>
    <col min="2562" max="2562" width="30.5546875" style="190" customWidth="1"/>
    <col min="2563" max="2566" width="12" style="190" customWidth="1"/>
    <col min="2567" max="2816" width="9.109375" style="190"/>
    <col min="2817" max="2817" width="4.88671875" style="190" customWidth="1"/>
    <col min="2818" max="2818" width="30.5546875" style="190" customWidth="1"/>
    <col min="2819" max="2822" width="12" style="190" customWidth="1"/>
    <col min="2823" max="3072" width="9.109375" style="190"/>
    <col min="3073" max="3073" width="4.88671875" style="190" customWidth="1"/>
    <col min="3074" max="3074" width="30.5546875" style="190" customWidth="1"/>
    <col min="3075" max="3078" width="12" style="190" customWidth="1"/>
    <col min="3079" max="3328" width="9.109375" style="190"/>
    <col min="3329" max="3329" width="4.88671875" style="190" customWidth="1"/>
    <col min="3330" max="3330" width="30.5546875" style="190" customWidth="1"/>
    <col min="3331" max="3334" width="12" style="190" customWidth="1"/>
    <col min="3335" max="3584" width="9.109375" style="190"/>
    <col min="3585" max="3585" width="4.88671875" style="190" customWidth="1"/>
    <col min="3586" max="3586" width="30.5546875" style="190" customWidth="1"/>
    <col min="3587" max="3590" width="12" style="190" customWidth="1"/>
    <col min="3591" max="3840" width="9.109375" style="190"/>
    <col min="3841" max="3841" width="4.88671875" style="190" customWidth="1"/>
    <col min="3842" max="3842" width="30.5546875" style="190" customWidth="1"/>
    <col min="3843" max="3846" width="12" style="190" customWidth="1"/>
    <col min="3847" max="4096" width="9.109375" style="190"/>
    <col min="4097" max="4097" width="4.88671875" style="190" customWidth="1"/>
    <col min="4098" max="4098" width="30.5546875" style="190" customWidth="1"/>
    <col min="4099" max="4102" width="12" style="190" customWidth="1"/>
    <col min="4103" max="4352" width="9.109375" style="190"/>
    <col min="4353" max="4353" width="4.88671875" style="190" customWidth="1"/>
    <col min="4354" max="4354" width="30.5546875" style="190" customWidth="1"/>
    <col min="4355" max="4358" width="12" style="190" customWidth="1"/>
    <col min="4359" max="4608" width="9.109375" style="190"/>
    <col min="4609" max="4609" width="4.88671875" style="190" customWidth="1"/>
    <col min="4610" max="4610" width="30.5546875" style="190" customWidth="1"/>
    <col min="4611" max="4614" width="12" style="190" customWidth="1"/>
    <col min="4615" max="4864" width="9.109375" style="190"/>
    <col min="4865" max="4865" width="4.88671875" style="190" customWidth="1"/>
    <col min="4866" max="4866" width="30.5546875" style="190" customWidth="1"/>
    <col min="4867" max="4870" width="12" style="190" customWidth="1"/>
    <col min="4871" max="5120" width="9.109375" style="190"/>
    <col min="5121" max="5121" width="4.88671875" style="190" customWidth="1"/>
    <col min="5122" max="5122" width="30.5546875" style="190" customWidth="1"/>
    <col min="5123" max="5126" width="12" style="190" customWidth="1"/>
    <col min="5127" max="5376" width="9.109375" style="190"/>
    <col min="5377" max="5377" width="4.88671875" style="190" customWidth="1"/>
    <col min="5378" max="5378" width="30.5546875" style="190" customWidth="1"/>
    <col min="5379" max="5382" width="12" style="190" customWidth="1"/>
    <col min="5383" max="5632" width="9.109375" style="190"/>
    <col min="5633" max="5633" width="4.88671875" style="190" customWidth="1"/>
    <col min="5634" max="5634" width="30.5546875" style="190" customWidth="1"/>
    <col min="5635" max="5638" width="12" style="190" customWidth="1"/>
    <col min="5639" max="5888" width="9.109375" style="190"/>
    <col min="5889" max="5889" width="4.88671875" style="190" customWidth="1"/>
    <col min="5890" max="5890" width="30.5546875" style="190" customWidth="1"/>
    <col min="5891" max="5894" width="12" style="190" customWidth="1"/>
    <col min="5895" max="6144" width="9.109375" style="190"/>
    <col min="6145" max="6145" width="4.88671875" style="190" customWidth="1"/>
    <col min="6146" max="6146" width="30.5546875" style="190" customWidth="1"/>
    <col min="6147" max="6150" width="12" style="190" customWidth="1"/>
    <col min="6151" max="6400" width="9.109375" style="190"/>
    <col min="6401" max="6401" width="4.88671875" style="190" customWidth="1"/>
    <col min="6402" max="6402" width="30.5546875" style="190" customWidth="1"/>
    <col min="6403" max="6406" width="12" style="190" customWidth="1"/>
    <col min="6407" max="6656" width="9.109375" style="190"/>
    <col min="6657" max="6657" width="4.88671875" style="190" customWidth="1"/>
    <col min="6658" max="6658" width="30.5546875" style="190" customWidth="1"/>
    <col min="6659" max="6662" width="12" style="190" customWidth="1"/>
    <col min="6663" max="6912" width="9.109375" style="190"/>
    <col min="6913" max="6913" width="4.88671875" style="190" customWidth="1"/>
    <col min="6914" max="6914" width="30.5546875" style="190" customWidth="1"/>
    <col min="6915" max="6918" width="12" style="190" customWidth="1"/>
    <col min="6919" max="7168" width="9.109375" style="190"/>
    <col min="7169" max="7169" width="4.88671875" style="190" customWidth="1"/>
    <col min="7170" max="7170" width="30.5546875" style="190" customWidth="1"/>
    <col min="7171" max="7174" width="12" style="190" customWidth="1"/>
    <col min="7175" max="7424" width="9.109375" style="190"/>
    <col min="7425" max="7425" width="4.88671875" style="190" customWidth="1"/>
    <col min="7426" max="7426" width="30.5546875" style="190" customWidth="1"/>
    <col min="7427" max="7430" width="12" style="190" customWidth="1"/>
    <col min="7431" max="7680" width="9.109375" style="190"/>
    <col min="7681" max="7681" width="4.88671875" style="190" customWidth="1"/>
    <col min="7682" max="7682" width="30.5546875" style="190" customWidth="1"/>
    <col min="7683" max="7686" width="12" style="190" customWidth="1"/>
    <col min="7687" max="7936" width="9.109375" style="190"/>
    <col min="7937" max="7937" width="4.88671875" style="190" customWidth="1"/>
    <col min="7938" max="7938" width="30.5546875" style="190" customWidth="1"/>
    <col min="7939" max="7942" width="12" style="190" customWidth="1"/>
    <col min="7943" max="8192" width="9.109375" style="190"/>
    <col min="8193" max="8193" width="4.88671875" style="190" customWidth="1"/>
    <col min="8194" max="8194" width="30.5546875" style="190" customWidth="1"/>
    <col min="8195" max="8198" width="12" style="190" customWidth="1"/>
    <col min="8199" max="8448" width="9.109375" style="190"/>
    <col min="8449" max="8449" width="4.88671875" style="190" customWidth="1"/>
    <col min="8450" max="8450" width="30.5546875" style="190" customWidth="1"/>
    <col min="8451" max="8454" width="12" style="190" customWidth="1"/>
    <col min="8455" max="8704" width="9.109375" style="190"/>
    <col min="8705" max="8705" width="4.88671875" style="190" customWidth="1"/>
    <col min="8706" max="8706" width="30.5546875" style="190" customWidth="1"/>
    <col min="8707" max="8710" width="12" style="190" customWidth="1"/>
    <col min="8711" max="8960" width="9.109375" style="190"/>
    <col min="8961" max="8961" width="4.88671875" style="190" customWidth="1"/>
    <col min="8962" max="8962" width="30.5546875" style="190" customWidth="1"/>
    <col min="8963" max="8966" width="12" style="190" customWidth="1"/>
    <col min="8967" max="9216" width="9.109375" style="190"/>
    <col min="9217" max="9217" width="4.88671875" style="190" customWidth="1"/>
    <col min="9218" max="9218" width="30.5546875" style="190" customWidth="1"/>
    <col min="9219" max="9222" width="12" style="190" customWidth="1"/>
    <col min="9223" max="9472" width="9.109375" style="190"/>
    <col min="9473" max="9473" width="4.88671875" style="190" customWidth="1"/>
    <col min="9474" max="9474" width="30.5546875" style="190" customWidth="1"/>
    <col min="9475" max="9478" width="12" style="190" customWidth="1"/>
    <col min="9479" max="9728" width="9.109375" style="190"/>
    <col min="9729" max="9729" width="4.88671875" style="190" customWidth="1"/>
    <col min="9730" max="9730" width="30.5546875" style="190" customWidth="1"/>
    <col min="9731" max="9734" width="12" style="190" customWidth="1"/>
    <col min="9735" max="9984" width="9.109375" style="190"/>
    <col min="9985" max="9985" width="4.88671875" style="190" customWidth="1"/>
    <col min="9986" max="9986" width="30.5546875" style="190" customWidth="1"/>
    <col min="9987" max="9990" width="12" style="190" customWidth="1"/>
    <col min="9991" max="10240" width="9.109375" style="190"/>
    <col min="10241" max="10241" width="4.88671875" style="190" customWidth="1"/>
    <col min="10242" max="10242" width="30.5546875" style="190" customWidth="1"/>
    <col min="10243" max="10246" width="12" style="190" customWidth="1"/>
    <col min="10247" max="10496" width="9.109375" style="190"/>
    <col min="10497" max="10497" width="4.88671875" style="190" customWidth="1"/>
    <col min="10498" max="10498" width="30.5546875" style="190" customWidth="1"/>
    <col min="10499" max="10502" width="12" style="190" customWidth="1"/>
    <col min="10503" max="10752" width="9.109375" style="190"/>
    <col min="10753" max="10753" width="4.88671875" style="190" customWidth="1"/>
    <col min="10754" max="10754" width="30.5546875" style="190" customWidth="1"/>
    <col min="10755" max="10758" width="12" style="190" customWidth="1"/>
    <col min="10759" max="11008" width="9.109375" style="190"/>
    <col min="11009" max="11009" width="4.88671875" style="190" customWidth="1"/>
    <col min="11010" max="11010" width="30.5546875" style="190" customWidth="1"/>
    <col min="11011" max="11014" width="12" style="190" customWidth="1"/>
    <col min="11015" max="11264" width="9.109375" style="190"/>
    <col min="11265" max="11265" width="4.88671875" style="190" customWidth="1"/>
    <col min="11266" max="11266" width="30.5546875" style="190" customWidth="1"/>
    <col min="11267" max="11270" width="12" style="190" customWidth="1"/>
    <col min="11271" max="11520" width="9.109375" style="190"/>
    <col min="11521" max="11521" width="4.88671875" style="190" customWidth="1"/>
    <col min="11522" max="11522" width="30.5546875" style="190" customWidth="1"/>
    <col min="11523" max="11526" width="12" style="190" customWidth="1"/>
    <col min="11527" max="11776" width="9.109375" style="190"/>
    <col min="11777" max="11777" width="4.88671875" style="190" customWidth="1"/>
    <col min="11778" max="11778" width="30.5546875" style="190" customWidth="1"/>
    <col min="11779" max="11782" width="12" style="190" customWidth="1"/>
    <col min="11783" max="12032" width="9.109375" style="190"/>
    <col min="12033" max="12033" width="4.88671875" style="190" customWidth="1"/>
    <col min="12034" max="12034" width="30.5546875" style="190" customWidth="1"/>
    <col min="12035" max="12038" width="12" style="190" customWidth="1"/>
    <col min="12039" max="12288" width="9.109375" style="190"/>
    <col min="12289" max="12289" width="4.88671875" style="190" customWidth="1"/>
    <col min="12290" max="12290" width="30.5546875" style="190" customWidth="1"/>
    <col min="12291" max="12294" width="12" style="190" customWidth="1"/>
    <col min="12295" max="12544" width="9.109375" style="190"/>
    <col min="12545" max="12545" width="4.88671875" style="190" customWidth="1"/>
    <col min="12546" max="12546" width="30.5546875" style="190" customWidth="1"/>
    <col min="12547" max="12550" width="12" style="190" customWidth="1"/>
    <col min="12551" max="12800" width="9.109375" style="190"/>
    <col min="12801" max="12801" width="4.88671875" style="190" customWidth="1"/>
    <col min="12802" max="12802" width="30.5546875" style="190" customWidth="1"/>
    <col min="12803" max="12806" width="12" style="190" customWidth="1"/>
    <col min="12807" max="13056" width="9.109375" style="190"/>
    <col min="13057" max="13057" width="4.88671875" style="190" customWidth="1"/>
    <col min="13058" max="13058" width="30.5546875" style="190" customWidth="1"/>
    <col min="13059" max="13062" width="12" style="190" customWidth="1"/>
    <col min="13063" max="13312" width="9.109375" style="190"/>
    <col min="13313" max="13313" width="4.88671875" style="190" customWidth="1"/>
    <col min="13314" max="13314" width="30.5546875" style="190" customWidth="1"/>
    <col min="13315" max="13318" width="12" style="190" customWidth="1"/>
    <col min="13319" max="13568" width="9.109375" style="190"/>
    <col min="13569" max="13569" width="4.88671875" style="190" customWidth="1"/>
    <col min="13570" max="13570" width="30.5546875" style="190" customWidth="1"/>
    <col min="13571" max="13574" width="12" style="190" customWidth="1"/>
    <col min="13575" max="13824" width="9.109375" style="190"/>
    <col min="13825" max="13825" width="4.88671875" style="190" customWidth="1"/>
    <col min="13826" max="13826" width="30.5546875" style="190" customWidth="1"/>
    <col min="13827" max="13830" width="12" style="190" customWidth="1"/>
    <col min="13831" max="14080" width="9.109375" style="190"/>
    <col min="14081" max="14081" width="4.88671875" style="190" customWidth="1"/>
    <col min="14082" max="14082" width="30.5546875" style="190" customWidth="1"/>
    <col min="14083" max="14086" width="12" style="190" customWidth="1"/>
    <col min="14087" max="14336" width="9.109375" style="190"/>
    <col min="14337" max="14337" width="4.88671875" style="190" customWidth="1"/>
    <col min="14338" max="14338" width="30.5546875" style="190" customWidth="1"/>
    <col min="14339" max="14342" width="12" style="190" customWidth="1"/>
    <col min="14343" max="14592" width="9.109375" style="190"/>
    <col min="14593" max="14593" width="4.88671875" style="190" customWidth="1"/>
    <col min="14594" max="14594" width="30.5546875" style="190" customWidth="1"/>
    <col min="14595" max="14598" width="12" style="190" customWidth="1"/>
    <col min="14599" max="14848" width="9.109375" style="190"/>
    <col min="14849" max="14849" width="4.88671875" style="190" customWidth="1"/>
    <col min="14850" max="14850" width="30.5546875" style="190" customWidth="1"/>
    <col min="14851" max="14854" width="12" style="190" customWidth="1"/>
    <col min="14855" max="15104" width="9.109375" style="190"/>
    <col min="15105" max="15105" width="4.88671875" style="190" customWidth="1"/>
    <col min="15106" max="15106" width="30.5546875" style="190" customWidth="1"/>
    <col min="15107" max="15110" width="12" style="190" customWidth="1"/>
    <col min="15111" max="15360" width="9.109375" style="190"/>
    <col min="15361" max="15361" width="4.88671875" style="190" customWidth="1"/>
    <col min="15362" max="15362" width="30.5546875" style="190" customWidth="1"/>
    <col min="15363" max="15366" width="12" style="190" customWidth="1"/>
    <col min="15367" max="15616" width="9.109375" style="190"/>
    <col min="15617" max="15617" width="4.88671875" style="190" customWidth="1"/>
    <col min="15618" max="15618" width="30.5546875" style="190" customWidth="1"/>
    <col min="15619" max="15622" width="12" style="190" customWidth="1"/>
    <col min="15623" max="15872" width="9.109375" style="190"/>
    <col min="15873" max="15873" width="4.88671875" style="190" customWidth="1"/>
    <col min="15874" max="15874" width="30.5546875" style="190" customWidth="1"/>
    <col min="15875" max="15878" width="12" style="190" customWidth="1"/>
    <col min="15879" max="16128" width="9.109375" style="190"/>
    <col min="16129" max="16129" width="4.88671875" style="190" customWidth="1"/>
    <col min="16130" max="16130" width="30.5546875" style="190" customWidth="1"/>
    <col min="16131" max="16134" width="12" style="190" customWidth="1"/>
    <col min="16135" max="16384" width="9.109375" style="190"/>
  </cols>
  <sheetData>
    <row r="1" spans="1:7" x14ac:dyDescent="0.25">
      <c r="A1" s="487" t="s">
        <v>137</v>
      </c>
      <c r="B1" s="487"/>
      <c r="C1" s="487"/>
      <c r="D1" s="487"/>
      <c r="E1" s="487"/>
      <c r="F1" s="487"/>
    </row>
    <row r="2" spans="1:7" ht="15.75" thickBot="1" x14ac:dyDescent="0.3">
      <c r="A2" s="191"/>
      <c r="B2" s="191"/>
      <c r="C2" s="488"/>
      <c r="D2" s="488"/>
      <c r="E2" s="489" t="s">
        <v>124</v>
      </c>
      <c r="F2" s="489"/>
      <c r="G2" s="193"/>
    </row>
    <row r="3" spans="1:7" x14ac:dyDescent="0.25">
      <c r="A3" s="490" t="s">
        <v>1</v>
      </c>
      <c r="B3" s="492" t="s">
        <v>138</v>
      </c>
      <c r="C3" s="492" t="s">
        <v>139</v>
      </c>
      <c r="D3" s="492"/>
      <c r="E3" s="492"/>
      <c r="F3" s="494" t="s">
        <v>140</v>
      </c>
    </row>
    <row r="4" spans="1:7" ht="14.4" thickBot="1" x14ac:dyDescent="0.3">
      <c r="A4" s="491"/>
      <c r="B4" s="493"/>
      <c r="C4" s="211" t="s">
        <v>141</v>
      </c>
      <c r="D4" s="211" t="s">
        <v>142</v>
      </c>
      <c r="E4" s="211" t="s">
        <v>143</v>
      </c>
      <c r="F4" s="495"/>
    </row>
    <row r="5" spans="1:7" ht="15.75" thickBot="1" x14ac:dyDescent="0.3">
      <c r="A5" s="212" t="s">
        <v>131</v>
      </c>
      <c r="B5" s="213" t="s">
        <v>132</v>
      </c>
      <c r="C5" s="213" t="s">
        <v>133</v>
      </c>
      <c r="D5" s="213" t="s">
        <v>144</v>
      </c>
      <c r="E5" s="213" t="s">
        <v>145</v>
      </c>
      <c r="F5" s="214" t="s">
        <v>146</v>
      </c>
    </row>
    <row r="6" spans="1:7" x14ac:dyDescent="0.25">
      <c r="A6" s="215" t="s">
        <v>10</v>
      </c>
      <c r="B6" s="216" t="s">
        <v>147</v>
      </c>
      <c r="C6" s="217">
        <v>1647</v>
      </c>
      <c r="D6" s="217"/>
      <c r="E6" s="217"/>
      <c r="F6" s="218">
        <f>SUM(C6:E6)</f>
        <v>1647</v>
      </c>
    </row>
    <row r="7" spans="1:7" ht="15" x14ac:dyDescent="0.25">
      <c r="A7" s="219" t="s">
        <v>14</v>
      </c>
      <c r="B7" s="220"/>
      <c r="C7" s="221"/>
      <c r="D7" s="221"/>
      <c r="E7" s="221"/>
      <c r="F7" s="222">
        <f>SUM(C7:E7)</f>
        <v>0</v>
      </c>
    </row>
    <row r="8" spans="1:7" ht="15" x14ac:dyDescent="0.25">
      <c r="A8" s="219" t="s">
        <v>18</v>
      </c>
      <c r="B8" s="220"/>
      <c r="C8" s="221"/>
      <c r="D8" s="221"/>
      <c r="E8" s="221"/>
      <c r="F8" s="222">
        <f>SUM(C8:E8)</f>
        <v>0</v>
      </c>
    </row>
    <row r="9" spans="1:7" ht="15" x14ac:dyDescent="0.25">
      <c r="A9" s="219" t="s">
        <v>22</v>
      </c>
      <c r="B9" s="220"/>
      <c r="C9" s="221"/>
      <c r="D9" s="221"/>
      <c r="E9" s="221"/>
      <c r="F9" s="222">
        <f>SUM(C9:E9)</f>
        <v>0</v>
      </c>
    </row>
    <row r="10" spans="1:7" ht="15.75" thickBot="1" x14ac:dyDescent="0.3">
      <c r="A10" s="223" t="s">
        <v>26</v>
      </c>
      <c r="B10" s="224"/>
      <c r="C10" s="225"/>
      <c r="D10" s="225"/>
      <c r="E10" s="225"/>
      <c r="F10" s="222">
        <f>SUM(C10:E10)</f>
        <v>0</v>
      </c>
    </row>
    <row r="11" spans="1:7" s="230" customFormat="1" ht="14.4" thickBot="1" x14ac:dyDescent="0.3">
      <c r="A11" s="226" t="s">
        <v>30</v>
      </c>
      <c r="B11" s="227" t="s">
        <v>148</v>
      </c>
      <c r="C11" s="228">
        <f>SUM(C6:C10)</f>
        <v>1647</v>
      </c>
      <c r="D11" s="228">
        <f>SUM(D6:D10)</f>
        <v>0</v>
      </c>
      <c r="E11" s="228">
        <f>SUM(E6:E10)</f>
        <v>0</v>
      </c>
      <c r="F11" s="229">
        <f>SUM(F6:F10)</f>
        <v>1647</v>
      </c>
    </row>
  </sheetData>
  <mergeCells count="7">
    <mergeCell ref="A1:F1"/>
    <mergeCell ref="C2:D2"/>
    <mergeCell ref="E2:F2"/>
    <mergeCell ref="A3:A4"/>
    <mergeCell ref="B3:B4"/>
    <mergeCell ref="C3:E3"/>
    <mergeCell ref="F3:F4"/>
  </mergeCells>
  <pageMargins left="0.7" right="0.7" top="0.75" bottom="0.75" header="0.3" footer="0.3"/>
  <pageSetup paperSize="9" orientation="portrait" r:id="rId1"/>
  <headerFooter>
    <oddHeader>&amp;C5.sz. melléklet a 32015.(III.11.) számú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Layout" zoomScaleNormal="100" workbookViewId="0">
      <selection activeCell="C8" sqref="B8:C8"/>
    </sheetView>
  </sheetViews>
  <sheetFormatPr defaultRowHeight="13.8" x14ac:dyDescent="0.25"/>
  <cols>
    <col min="1" max="1" width="4.88671875" style="190" customWidth="1"/>
    <col min="2" max="2" width="58.88671875" style="190" customWidth="1"/>
    <col min="3" max="3" width="16.6640625" style="190" customWidth="1"/>
    <col min="4" max="256" width="9.109375" style="190"/>
    <col min="257" max="257" width="4.88671875" style="190" customWidth="1"/>
    <col min="258" max="258" width="58.88671875" style="190" customWidth="1"/>
    <col min="259" max="259" width="16.6640625" style="190" customWidth="1"/>
    <col min="260" max="512" width="9.109375" style="190"/>
    <col min="513" max="513" width="4.88671875" style="190" customWidth="1"/>
    <col min="514" max="514" width="58.88671875" style="190" customWidth="1"/>
    <col min="515" max="515" width="16.6640625" style="190" customWidth="1"/>
    <col min="516" max="768" width="9.109375" style="190"/>
    <col min="769" max="769" width="4.88671875" style="190" customWidth="1"/>
    <col min="770" max="770" width="58.88671875" style="190" customWidth="1"/>
    <col min="771" max="771" width="16.6640625" style="190" customWidth="1"/>
    <col min="772" max="1024" width="9.109375" style="190"/>
    <col min="1025" max="1025" width="4.88671875" style="190" customWidth="1"/>
    <col min="1026" max="1026" width="58.88671875" style="190" customWidth="1"/>
    <col min="1027" max="1027" width="16.6640625" style="190" customWidth="1"/>
    <col min="1028" max="1280" width="9.109375" style="190"/>
    <col min="1281" max="1281" width="4.88671875" style="190" customWidth="1"/>
    <col min="1282" max="1282" width="58.88671875" style="190" customWidth="1"/>
    <col min="1283" max="1283" width="16.6640625" style="190" customWidth="1"/>
    <col min="1284" max="1536" width="9.109375" style="190"/>
    <col min="1537" max="1537" width="4.88671875" style="190" customWidth="1"/>
    <col min="1538" max="1538" width="58.88671875" style="190" customWidth="1"/>
    <col min="1539" max="1539" width="16.6640625" style="190" customWidth="1"/>
    <col min="1540" max="1792" width="9.109375" style="190"/>
    <col min="1793" max="1793" width="4.88671875" style="190" customWidth="1"/>
    <col min="1794" max="1794" width="58.88671875" style="190" customWidth="1"/>
    <col min="1795" max="1795" width="16.6640625" style="190" customWidth="1"/>
    <col min="1796" max="2048" width="9.109375" style="190"/>
    <col min="2049" max="2049" width="4.88671875" style="190" customWidth="1"/>
    <col min="2050" max="2050" width="58.88671875" style="190" customWidth="1"/>
    <col min="2051" max="2051" width="16.6640625" style="190" customWidth="1"/>
    <col min="2052" max="2304" width="9.109375" style="190"/>
    <col min="2305" max="2305" width="4.88671875" style="190" customWidth="1"/>
    <col min="2306" max="2306" width="58.88671875" style="190" customWidth="1"/>
    <col min="2307" max="2307" width="16.6640625" style="190" customWidth="1"/>
    <col min="2308" max="2560" width="9.109375" style="190"/>
    <col min="2561" max="2561" width="4.88671875" style="190" customWidth="1"/>
    <col min="2562" max="2562" width="58.88671875" style="190" customWidth="1"/>
    <col min="2563" max="2563" width="16.6640625" style="190" customWidth="1"/>
    <col min="2564" max="2816" width="9.109375" style="190"/>
    <col min="2817" max="2817" width="4.88671875" style="190" customWidth="1"/>
    <col min="2818" max="2818" width="58.88671875" style="190" customWidth="1"/>
    <col min="2819" max="2819" width="16.6640625" style="190" customWidth="1"/>
    <col min="2820" max="3072" width="9.109375" style="190"/>
    <col min="3073" max="3073" width="4.88671875" style="190" customWidth="1"/>
    <col min="3074" max="3074" width="58.88671875" style="190" customWidth="1"/>
    <col min="3075" max="3075" width="16.6640625" style="190" customWidth="1"/>
    <col min="3076" max="3328" width="9.109375" style="190"/>
    <col min="3329" max="3329" width="4.88671875" style="190" customWidth="1"/>
    <col min="3330" max="3330" width="58.88671875" style="190" customWidth="1"/>
    <col min="3331" max="3331" width="16.6640625" style="190" customWidth="1"/>
    <col min="3332" max="3584" width="9.109375" style="190"/>
    <col min="3585" max="3585" width="4.88671875" style="190" customWidth="1"/>
    <col min="3586" max="3586" width="58.88671875" style="190" customWidth="1"/>
    <col min="3587" max="3587" width="16.6640625" style="190" customWidth="1"/>
    <col min="3588" max="3840" width="9.109375" style="190"/>
    <col min="3841" max="3841" width="4.88671875" style="190" customWidth="1"/>
    <col min="3842" max="3842" width="58.88671875" style="190" customWidth="1"/>
    <col min="3843" max="3843" width="16.6640625" style="190" customWidth="1"/>
    <col min="3844" max="4096" width="9.109375" style="190"/>
    <col min="4097" max="4097" width="4.88671875" style="190" customWidth="1"/>
    <col min="4098" max="4098" width="58.88671875" style="190" customWidth="1"/>
    <col min="4099" max="4099" width="16.6640625" style="190" customWidth="1"/>
    <col min="4100" max="4352" width="9.109375" style="190"/>
    <col min="4353" max="4353" width="4.88671875" style="190" customWidth="1"/>
    <col min="4354" max="4354" width="58.88671875" style="190" customWidth="1"/>
    <col min="4355" max="4355" width="16.6640625" style="190" customWidth="1"/>
    <col min="4356" max="4608" width="9.109375" style="190"/>
    <col min="4609" max="4609" width="4.88671875" style="190" customWidth="1"/>
    <col min="4610" max="4610" width="58.88671875" style="190" customWidth="1"/>
    <col min="4611" max="4611" width="16.6640625" style="190" customWidth="1"/>
    <col min="4612" max="4864" width="9.109375" style="190"/>
    <col min="4865" max="4865" width="4.88671875" style="190" customWidth="1"/>
    <col min="4866" max="4866" width="58.88671875" style="190" customWidth="1"/>
    <col min="4867" max="4867" width="16.6640625" style="190" customWidth="1"/>
    <col min="4868" max="5120" width="9.109375" style="190"/>
    <col min="5121" max="5121" width="4.88671875" style="190" customWidth="1"/>
    <col min="5122" max="5122" width="58.88671875" style="190" customWidth="1"/>
    <col min="5123" max="5123" width="16.6640625" style="190" customWidth="1"/>
    <col min="5124" max="5376" width="9.109375" style="190"/>
    <col min="5377" max="5377" width="4.88671875" style="190" customWidth="1"/>
    <col min="5378" max="5378" width="58.88671875" style="190" customWidth="1"/>
    <col min="5379" max="5379" width="16.6640625" style="190" customWidth="1"/>
    <col min="5380" max="5632" width="9.109375" style="190"/>
    <col min="5633" max="5633" width="4.88671875" style="190" customWidth="1"/>
    <col min="5634" max="5634" width="58.88671875" style="190" customWidth="1"/>
    <col min="5635" max="5635" width="16.6640625" style="190" customWidth="1"/>
    <col min="5636" max="5888" width="9.109375" style="190"/>
    <col min="5889" max="5889" width="4.88671875" style="190" customWidth="1"/>
    <col min="5890" max="5890" width="58.88671875" style="190" customWidth="1"/>
    <col min="5891" max="5891" width="16.6640625" style="190" customWidth="1"/>
    <col min="5892" max="6144" width="9.109375" style="190"/>
    <col min="6145" max="6145" width="4.88671875" style="190" customWidth="1"/>
    <col min="6146" max="6146" width="58.88671875" style="190" customWidth="1"/>
    <col min="6147" max="6147" width="16.6640625" style="190" customWidth="1"/>
    <col min="6148" max="6400" width="9.109375" style="190"/>
    <col min="6401" max="6401" width="4.88671875" style="190" customWidth="1"/>
    <col min="6402" max="6402" width="58.88671875" style="190" customWidth="1"/>
    <col min="6403" max="6403" width="16.6640625" style="190" customWidth="1"/>
    <col min="6404" max="6656" width="9.109375" style="190"/>
    <col min="6657" max="6657" width="4.88671875" style="190" customWidth="1"/>
    <col min="6658" max="6658" width="58.88671875" style="190" customWidth="1"/>
    <col min="6659" max="6659" width="16.6640625" style="190" customWidth="1"/>
    <col min="6660" max="6912" width="9.109375" style="190"/>
    <col min="6913" max="6913" width="4.88671875" style="190" customWidth="1"/>
    <col min="6914" max="6914" width="58.88671875" style="190" customWidth="1"/>
    <col min="6915" max="6915" width="16.6640625" style="190" customWidth="1"/>
    <col min="6916" max="7168" width="9.109375" style="190"/>
    <col min="7169" max="7169" width="4.88671875" style="190" customWidth="1"/>
    <col min="7170" max="7170" width="58.88671875" style="190" customWidth="1"/>
    <col min="7171" max="7171" width="16.6640625" style="190" customWidth="1"/>
    <col min="7172" max="7424" width="9.109375" style="190"/>
    <col min="7425" max="7425" width="4.88671875" style="190" customWidth="1"/>
    <col min="7426" max="7426" width="58.88671875" style="190" customWidth="1"/>
    <col min="7427" max="7427" width="16.6640625" style="190" customWidth="1"/>
    <col min="7428" max="7680" width="9.109375" style="190"/>
    <col min="7681" max="7681" width="4.88671875" style="190" customWidth="1"/>
    <col min="7682" max="7682" width="58.88671875" style="190" customWidth="1"/>
    <col min="7683" max="7683" width="16.6640625" style="190" customWidth="1"/>
    <col min="7684" max="7936" width="9.109375" style="190"/>
    <col min="7937" max="7937" width="4.88671875" style="190" customWidth="1"/>
    <col min="7938" max="7938" width="58.88671875" style="190" customWidth="1"/>
    <col min="7939" max="7939" width="16.6640625" style="190" customWidth="1"/>
    <col min="7940" max="8192" width="9.109375" style="190"/>
    <col min="8193" max="8193" width="4.88671875" style="190" customWidth="1"/>
    <col min="8194" max="8194" width="58.88671875" style="190" customWidth="1"/>
    <col min="8195" max="8195" width="16.6640625" style="190" customWidth="1"/>
    <col min="8196" max="8448" width="9.109375" style="190"/>
    <col min="8449" max="8449" width="4.88671875" style="190" customWidth="1"/>
    <col min="8450" max="8450" width="58.88671875" style="190" customWidth="1"/>
    <col min="8451" max="8451" width="16.6640625" style="190" customWidth="1"/>
    <col min="8452" max="8704" width="9.109375" style="190"/>
    <col min="8705" max="8705" width="4.88671875" style="190" customWidth="1"/>
    <col min="8706" max="8706" width="58.88671875" style="190" customWidth="1"/>
    <col min="8707" max="8707" width="16.6640625" style="190" customWidth="1"/>
    <col min="8708" max="8960" width="9.109375" style="190"/>
    <col min="8961" max="8961" width="4.88671875" style="190" customWidth="1"/>
    <col min="8962" max="8962" width="58.88671875" style="190" customWidth="1"/>
    <col min="8963" max="8963" width="16.6640625" style="190" customWidth="1"/>
    <col min="8964" max="9216" width="9.109375" style="190"/>
    <col min="9217" max="9217" width="4.88671875" style="190" customWidth="1"/>
    <col min="9218" max="9218" width="58.88671875" style="190" customWidth="1"/>
    <col min="9219" max="9219" width="16.6640625" style="190" customWidth="1"/>
    <col min="9220" max="9472" width="9.109375" style="190"/>
    <col min="9473" max="9473" width="4.88671875" style="190" customWidth="1"/>
    <col min="9474" max="9474" width="58.88671875" style="190" customWidth="1"/>
    <col min="9475" max="9475" width="16.6640625" style="190" customWidth="1"/>
    <col min="9476" max="9728" width="9.109375" style="190"/>
    <col min="9729" max="9729" width="4.88671875" style="190" customWidth="1"/>
    <col min="9730" max="9730" width="58.88671875" style="190" customWidth="1"/>
    <col min="9731" max="9731" width="16.6640625" style="190" customWidth="1"/>
    <col min="9732" max="9984" width="9.109375" style="190"/>
    <col min="9985" max="9985" width="4.88671875" style="190" customWidth="1"/>
    <col min="9986" max="9986" width="58.88671875" style="190" customWidth="1"/>
    <col min="9987" max="9987" width="16.6640625" style="190" customWidth="1"/>
    <col min="9988" max="10240" width="9.109375" style="190"/>
    <col min="10241" max="10241" width="4.88671875" style="190" customWidth="1"/>
    <col min="10242" max="10242" width="58.88671875" style="190" customWidth="1"/>
    <col min="10243" max="10243" width="16.6640625" style="190" customWidth="1"/>
    <col min="10244" max="10496" width="9.109375" style="190"/>
    <col min="10497" max="10497" width="4.88671875" style="190" customWidth="1"/>
    <col min="10498" max="10498" width="58.88671875" style="190" customWidth="1"/>
    <col min="10499" max="10499" width="16.6640625" style="190" customWidth="1"/>
    <col min="10500" max="10752" width="9.109375" style="190"/>
    <col min="10753" max="10753" width="4.88671875" style="190" customWidth="1"/>
    <col min="10754" max="10754" width="58.88671875" style="190" customWidth="1"/>
    <col min="10755" max="10755" width="16.6640625" style="190" customWidth="1"/>
    <col min="10756" max="11008" width="9.109375" style="190"/>
    <col min="11009" max="11009" width="4.88671875" style="190" customWidth="1"/>
    <col min="11010" max="11010" width="58.88671875" style="190" customWidth="1"/>
    <col min="11011" max="11011" width="16.6640625" style="190" customWidth="1"/>
    <col min="11012" max="11264" width="9.109375" style="190"/>
    <col min="11265" max="11265" width="4.88671875" style="190" customWidth="1"/>
    <col min="11266" max="11266" width="58.88671875" style="190" customWidth="1"/>
    <col min="11267" max="11267" width="16.6640625" style="190" customWidth="1"/>
    <col min="11268" max="11520" width="9.109375" style="190"/>
    <col min="11521" max="11521" width="4.88671875" style="190" customWidth="1"/>
    <col min="11522" max="11522" width="58.88671875" style="190" customWidth="1"/>
    <col min="11523" max="11523" width="16.6640625" style="190" customWidth="1"/>
    <col min="11524" max="11776" width="9.109375" style="190"/>
    <col min="11777" max="11777" width="4.88671875" style="190" customWidth="1"/>
    <col min="11778" max="11778" width="58.88671875" style="190" customWidth="1"/>
    <col min="11779" max="11779" width="16.6640625" style="190" customWidth="1"/>
    <col min="11780" max="12032" width="9.109375" style="190"/>
    <col min="12033" max="12033" width="4.88671875" style="190" customWidth="1"/>
    <col min="12034" max="12034" width="58.88671875" style="190" customWidth="1"/>
    <col min="12035" max="12035" width="16.6640625" style="190" customWidth="1"/>
    <col min="12036" max="12288" width="9.109375" style="190"/>
    <col min="12289" max="12289" width="4.88671875" style="190" customWidth="1"/>
    <col min="12290" max="12290" width="58.88671875" style="190" customWidth="1"/>
    <col min="12291" max="12291" width="16.6640625" style="190" customWidth="1"/>
    <col min="12292" max="12544" width="9.109375" style="190"/>
    <col min="12545" max="12545" width="4.88671875" style="190" customWidth="1"/>
    <col min="12546" max="12546" width="58.88671875" style="190" customWidth="1"/>
    <col min="12547" max="12547" width="16.6640625" style="190" customWidth="1"/>
    <col min="12548" max="12800" width="9.109375" style="190"/>
    <col min="12801" max="12801" width="4.88671875" style="190" customWidth="1"/>
    <col min="12802" max="12802" width="58.88671875" style="190" customWidth="1"/>
    <col min="12803" max="12803" width="16.6640625" style="190" customWidth="1"/>
    <col min="12804" max="13056" width="9.109375" style="190"/>
    <col min="13057" max="13057" width="4.88671875" style="190" customWidth="1"/>
    <col min="13058" max="13058" width="58.88671875" style="190" customWidth="1"/>
    <col min="13059" max="13059" width="16.6640625" style="190" customWidth="1"/>
    <col min="13060" max="13312" width="9.109375" style="190"/>
    <col min="13313" max="13313" width="4.88671875" style="190" customWidth="1"/>
    <col min="13314" max="13314" width="58.88671875" style="190" customWidth="1"/>
    <col min="13315" max="13315" width="16.6640625" style="190" customWidth="1"/>
    <col min="13316" max="13568" width="9.109375" style="190"/>
    <col min="13569" max="13569" width="4.88671875" style="190" customWidth="1"/>
    <col min="13570" max="13570" width="58.88671875" style="190" customWidth="1"/>
    <col min="13571" max="13571" width="16.6640625" style="190" customWidth="1"/>
    <col min="13572" max="13824" width="9.109375" style="190"/>
    <col min="13825" max="13825" width="4.88671875" style="190" customWidth="1"/>
    <col min="13826" max="13826" width="58.88671875" style="190" customWidth="1"/>
    <col min="13827" max="13827" width="16.6640625" style="190" customWidth="1"/>
    <col min="13828" max="14080" width="9.109375" style="190"/>
    <col min="14081" max="14081" width="4.88671875" style="190" customWidth="1"/>
    <col min="14082" max="14082" width="58.88671875" style="190" customWidth="1"/>
    <col min="14083" max="14083" width="16.6640625" style="190" customWidth="1"/>
    <col min="14084" max="14336" width="9.109375" style="190"/>
    <col min="14337" max="14337" width="4.88671875" style="190" customWidth="1"/>
    <col min="14338" max="14338" width="58.88671875" style="190" customWidth="1"/>
    <col min="14339" max="14339" width="16.6640625" style="190" customWidth="1"/>
    <col min="14340" max="14592" width="9.109375" style="190"/>
    <col min="14593" max="14593" width="4.88671875" style="190" customWidth="1"/>
    <col min="14594" max="14594" width="58.88671875" style="190" customWidth="1"/>
    <col min="14595" max="14595" width="16.6640625" style="190" customWidth="1"/>
    <col min="14596" max="14848" width="9.109375" style="190"/>
    <col min="14849" max="14849" width="4.88671875" style="190" customWidth="1"/>
    <col min="14850" max="14850" width="58.88671875" style="190" customWidth="1"/>
    <col min="14851" max="14851" width="16.6640625" style="190" customWidth="1"/>
    <col min="14852" max="15104" width="9.109375" style="190"/>
    <col min="15105" max="15105" width="4.88671875" style="190" customWidth="1"/>
    <col min="15106" max="15106" width="58.88671875" style="190" customWidth="1"/>
    <col min="15107" max="15107" width="16.6640625" style="190" customWidth="1"/>
    <col min="15108" max="15360" width="9.109375" style="190"/>
    <col min="15361" max="15361" width="4.88671875" style="190" customWidth="1"/>
    <col min="15362" max="15362" width="58.88671875" style="190" customWidth="1"/>
    <col min="15363" max="15363" width="16.6640625" style="190" customWidth="1"/>
    <col min="15364" max="15616" width="9.109375" style="190"/>
    <col min="15617" max="15617" width="4.88671875" style="190" customWidth="1"/>
    <col min="15618" max="15618" width="58.88671875" style="190" customWidth="1"/>
    <col min="15619" max="15619" width="16.6640625" style="190" customWidth="1"/>
    <col min="15620" max="15872" width="9.109375" style="190"/>
    <col min="15873" max="15873" width="4.88671875" style="190" customWidth="1"/>
    <col min="15874" max="15874" width="58.88671875" style="190" customWidth="1"/>
    <col min="15875" max="15875" width="16.6640625" style="190" customWidth="1"/>
    <col min="15876" max="16128" width="9.109375" style="190"/>
    <col min="16129" max="16129" width="4.88671875" style="190" customWidth="1"/>
    <col min="16130" max="16130" width="58.88671875" style="190" customWidth="1"/>
    <col min="16131" max="16131" width="16.6640625" style="190" customWidth="1"/>
    <col min="16132" max="16384" width="9.109375" style="190"/>
  </cols>
  <sheetData>
    <row r="1" spans="1:4" x14ac:dyDescent="0.25">
      <c r="A1" s="487" t="s">
        <v>123</v>
      </c>
      <c r="B1" s="487"/>
      <c r="C1" s="487"/>
    </row>
    <row r="2" spans="1:4" ht="15.75" thickBot="1" x14ac:dyDescent="0.3">
      <c r="A2" s="191"/>
      <c r="B2" s="191"/>
      <c r="C2" s="192" t="s">
        <v>124</v>
      </c>
      <c r="D2" s="193"/>
    </row>
    <row r="3" spans="1:4" ht="21" thickBot="1" x14ac:dyDescent="0.3">
      <c r="A3" s="194" t="s">
        <v>1</v>
      </c>
      <c r="B3" s="195" t="s">
        <v>125</v>
      </c>
      <c r="C3" s="196" t="str">
        <f>+'[1]1.1.sz.mell.'!C3</f>
        <v>2015. évi előirányzat</v>
      </c>
    </row>
    <row r="4" spans="1:4" ht="15.75" thickBot="1" x14ac:dyDescent="0.3">
      <c r="A4" s="197" t="s">
        <v>131</v>
      </c>
      <c r="B4" s="198" t="s">
        <v>132</v>
      </c>
      <c r="C4" s="199" t="s">
        <v>133</v>
      </c>
    </row>
    <row r="5" spans="1:4" x14ac:dyDescent="0.25">
      <c r="A5" s="200" t="s">
        <v>10</v>
      </c>
      <c r="B5" s="201" t="s">
        <v>134</v>
      </c>
      <c r="C5" s="202">
        <v>6500</v>
      </c>
    </row>
    <row r="6" spans="1:4" ht="24" x14ac:dyDescent="0.25">
      <c r="A6" s="203" t="s">
        <v>14</v>
      </c>
      <c r="B6" s="204" t="s">
        <v>126</v>
      </c>
      <c r="C6" s="205"/>
    </row>
    <row r="7" spans="1:4" x14ac:dyDescent="0.25">
      <c r="A7" s="203" t="s">
        <v>18</v>
      </c>
      <c r="B7" s="206" t="s">
        <v>135</v>
      </c>
      <c r="C7" s="205"/>
    </row>
    <row r="8" spans="1:4" ht="24" x14ac:dyDescent="0.25">
      <c r="A8" s="203" t="s">
        <v>22</v>
      </c>
      <c r="B8" s="206" t="s">
        <v>127</v>
      </c>
      <c r="C8" s="205"/>
    </row>
    <row r="9" spans="1:4" x14ac:dyDescent="0.25">
      <c r="A9" s="207" t="s">
        <v>26</v>
      </c>
      <c r="B9" s="206" t="s">
        <v>128</v>
      </c>
      <c r="C9" s="208">
        <v>300</v>
      </c>
    </row>
    <row r="10" spans="1:4" ht="14.4" thickBot="1" x14ac:dyDescent="0.3">
      <c r="A10" s="203" t="s">
        <v>30</v>
      </c>
      <c r="B10" s="209" t="s">
        <v>136</v>
      </c>
      <c r="C10" s="205"/>
    </row>
    <row r="11" spans="1:4" ht="14.4" thickBot="1" x14ac:dyDescent="0.3">
      <c r="A11" s="496" t="s">
        <v>129</v>
      </c>
      <c r="B11" s="497"/>
      <c r="C11" s="210">
        <f>SUM(C5:C10)</f>
        <v>6800</v>
      </c>
    </row>
    <row r="12" spans="1:4" ht="27.75" customHeight="1" x14ac:dyDescent="0.25">
      <c r="A12" s="498" t="s">
        <v>130</v>
      </c>
      <c r="B12" s="498"/>
      <c r="C12" s="498"/>
    </row>
  </sheetData>
  <mergeCells count="3">
    <mergeCell ref="A1:C1"/>
    <mergeCell ref="A11:B11"/>
    <mergeCell ref="A12:C12"/>
  </mergeCells>
  <pageMargins left="0.7" right="0.7" top="0.75" bottom="0.75" header="0.3" footer="0.3"/>
  <pageSetup paperSize="9" orientation="portrait" r:id="rId1"/>
  <headerFooter>
    <oddHeader xml:space="preserve">&amp;C6. sz. melléklet a 3/2015.(III.11.) számú önkormányzati rendelethez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zoomScaleNormal="100" workbookViewId="0">
      <selection activeCell="E14" sqref="E14"/>
    </sheetView>
  </sheetViews>
  <sheetFormatPr defaultRowHeight="13.2" x14ac:dyDescent="0.3"/>
  <cols>
    <col min="1" max="1" width="6.6640625" style="119" customWidth="1"/>
    <col min="2" max="2" width="17.33203125" style="118" customWidth="1"/>
    <col min="3" max="3" width="12.6640625" style="118" customWidth="1"/>
    <col min="4" max="4" width="13.33203125" style="118" customWidth="1"/>
    <col min="5" max="5" width="12" style="118" customWidth="1"/>
    <col min="6" max="12" width="9.6640625" style="118" customWidth="1"/>
    <col min="13" max="256" width="9.109375" style="118"/>
    <col min="257" max="257" width="6.6640625" style="118" customWidth="1"/>
    <col min="258" max="258" width="34.6640625" style="118" customWidth="1"/>
    <col min="259" max="268" width="9.6640625" style="118" customWidth="1"/>
    <col min="269" max="512" width="9.109375" style="118"/>
    <col min="513" max="513" width="6.6640625" style="118" customWidth="1"/>
    <col min="514" max="514" width="34.6640625" style="118" customWidth="1"/>
    <col min="515" max="524" width="9.6640625" style="118" customWidth="1"/>
    <col min="525" max="768" width="9.109375" style="118"/>
    <col min="769" max="769" width="6.6640625" style="118" customWidth="1"/>
    <col min="770" max="770" width="34.6640625" style="118" customWidth="1"/>
    <col min="771" max="780" width="9.6640625" style="118" customWidth="1"/>
    <col min="781" max="1024" width="9.109375" style="118"/>
    <col min="1025" max="1025" width="6.6640625" style="118" customWidth="1"/>
    <col min="1026" max="1026" width="34.6640625" style="118" customWidth="1"/>
    <col min="1027" max="1036" width="9.6640625" style="118" customWidth="1"/>
    <col min="1037" max="1280" width="9.109375" style="118"/>
    <col min="1281" max="1281" width="6.6640625" style="118" customWidth="1"/>
    <col min="1282" max="1282" width="34.6640625" style="118" customWidth="1"/>
    <col min="1283" max="1292" width="9.6640625" style="118" customWidth="1"/>
    <col min="1293" max="1536" width="9.109375" style="118"/>
    <col min="1537" max="1537" width="6.6640625" style="118" customWidth="1"/>
    <col min="1538" max="1538" width="34.6640625" style="118" customWidth="1"/>
    <col min="1539" max="1548" width="9.6640625" style="118" customWidth="1"/>
    <col min="1549" max="1792" width="9.109375" style="118"/>
    <col min="1793" max="1793" width="6.6640625" style="118" customWidth="1"/>
    <col min="1794" max="1794" width="34.6640625" style="118" customWidth="1"/>
    <col min="1795" max="1804" width="9.6640625" style="118" customWidth="1"/>
    <col min="1805" max="2048" width="9.109375" style="118"/>
    <col min="2049" max="2049" width="6.6640625" style="118" customWidth="1"/>
    <col min="2050" max="2050" width="34.6640625" style="118" customWidth="1"/>
    <col min="2051" max="2060" width="9.6640625" style="118" customWidth="1"/>
    <col min="2061" max="2304" width="9.109375" style="118"/>
    <col min="2305" max="2305" width="6.6640625" style="118" customWidth="1"/>
    <col min="2306" max="2306" width="34.6640625" style="118" customWidth="1"/>
    <col min="2307" max="2316" width="9.6640625" style="118" customWidth="1"/>
    <col min="2317" max="2560" width="9.109375" style="118"/>
    <col min="2561" max="2561" width="6.6640625" style="118" customWidth="1"/>
    <col min="2562" max="2562" width="34.6640625" style="118" customWidth="1"/>
    <col min="2563" max="2572" width="9.6640625" style="118" customWidth="1"/>
    <col min="2573" max="2816" width="9.109375" style="118"/>
    <col min="2817" max="2817" width="6.6640625" style="118" customWidth="1"/>
    <col min="2818" max="2818" width="34.6640625" style="118" customWidth="1"/>
    <col min="2819" max="2828" width="9.6640625" style="118" customWidth="1"/>
    <col min="2829" max="3072" width="9.109375" style="118"/>
    <col min="3073" max="3073" width="6.6640625" style="118" customWidth="1"/>
    <col min="3074" max="3074" width="34.6640625" style="118" customWidth="1"/>
    <col min="3075" max="3084" width="9.6640625" style="118" customWidth="1"/>
    <col min="3085" max="3328" width="9.109375" style="118"/>
    <col min="3329" max="3329" width="6.6640625" style="118" customWidth="1"/>
    <col min="3330" max="3330" width="34.6640625" style="118" customWidth="1"/>
    <col min="3331" max="3340" width="9.6640625" style="118" customWidth="1"/>
    <col min="3341" max="3584" width="9.109375" style="118"/>
    <col min="3585" max="3585" width="6.6640625" style="118" customWidth="1"/>
    <col min="3586" max="3586" width="34.6640625" style="118" customWidth="1"/>
    <col min="3587" max="3596" width="9.6640625" style="118" customWidth="1"/>
    <col min="3597" max="3840" width="9.109375" style="118"/>
    <col min="3841" max="3841" width="6.6640625" style="118" customWidth="1"/>
    <col min="3842" max="3842" width="34.6640625" style="118" customWidth="1"/>
    <col min="3843" max="3852" width="9.6640625" style="118" customWidth="1"/>
    <col min="3853" max="4096" width="9.109375" style="118"/>
    <col min="4097" max="4097" width="6.6640625" style="118" customWidth="1"/>
    <col min="4098" max="4098" width="34.6640625" style="118" customWidth="1"/>
    <col min="4099" max="4108" width="9.6640625" style="118" customWidth="1"/>
    <col min="4109" max="4352" width="9.109375" style="118"/>
    <col min="4353" max="4353" width="6.6640625" style="118" customWidth="1"/>
    <col min="4354" max="4354" width="34.6640625" style="118" customWidth="1"/>
    <col min="4355" max="4364" width="9.6640625" style="118" customWidth="1"/>
    <col min="4365" max="4608" width="9.109375" style="118"/>
    <col min="4609" max="4609" width="6.6640625" style="118" customWidth="1"/>
    <col min="4610" max="4610" width="34.6640625" style="118" customWidth="1"/>
    <col min="4611" max="4620" width="9.6640625" style="118" customWidth="1"/>
    <col min="4621" max="4864" width="9.109375" style="118"/>
    <col min="4865" max="4865" width="6.6640625" style="118" customWidth="1"/>
    <col min="4866" max="4866" width="34.6640625" style="118" customWidth="1"/>
    <col min="4867" max="4876" width="9.6640625" style="118" customWidth="1"/>
    <col min="4877" max="5120" width="9.109375" style="118"/>
    <col min="5121" max="5121" width="6.6640625" style="118" customWidth="1"/>
    <col min="5122" max="5122" width="34.6640625" style="118" customWidth="1"/>
    <col min="5123" max="5132" width="9.6640625" style="118" customWidth="1"/>
    <col min="5133" max="5376" width="9.109375" style="118"/>
    <col min="5377" max="5377" width="6.6640625" style="118" customWidth="1"/>
    <col min="5378" max="5378" width="34.6640625" style="118" customWidth="1"/>
    <col min="5379" max="5388" width="9.6640625" style="118" customWidth="1"/>
    <col min="5389" max="5632" width="9.109375" style="118"/>
    <col min="5633" max="5633" width="6.6640625" style="118" customWidth="1"/>
    <col min="5634" max="5634" width="34.6640625" style="118" customWidth="1"/>
    <col min="5635" max="5644" width="9.6640625" style="118" customWidth="1"/>
    <col min="5645" max="5888" width="9.109375" style="118"/>
    <col min="5889" max="5889" width="6.6640625" style="118" customWidth="1"/>
    <col min="5890" max="5890" width="34.6640625" style="118" customWidth="1"/>
    <col min="5891" max="5900" width="9.6640625" style="118" customWidth="1"/>
    <col min="5901" max="6144" width="9.109375" style="118"/>
    <col min="6145" max="6145" width="6.6640625" style="118" customWidth="1"/>
    <col min="6146" max="6146" width="34.6640625" style="118" customWidth="1"/>
    <col min="6147" max="6156" width="9.6640625" style="118" customWidth="1"/>
    <col min="6157" max="6400" width="9.109375" style="118"/>
    <col min="6401" max="6401" width="6.6640625" style="118" customWidth="1"/>
    <col min="6402" max="6402" width="34.6640625" style="118" customWidth="1"/>
    <col min="6403" max="6412" width="9.6640625" style="118" customWidth="1"/>
    <col min="6413" max="6656" width="9.109375" style="118"/>
    <col min="6657" max="6657" width="6.6640625" style="118" customWidth="1"/>
    <col min="6658" max="6658" width="34.6640625" style="118" customWidth="1"/>
    <col min="6659" max="6668" width="9.6640625" style="118" customWidth="1"/>
    <col min="6669" max="6912" width="9.109375" style="118"/>
    <col min="6913" max="6913" width="6.6640625" style="118" customWidth="1"/>
    <col min="6914" max="6914" width="34.6640625" style="118" customWidth="1"/>
    <col min="6915" max="6924" width="9.6640625" style="118" customWidth="1"/>
    <col min="6925" max="7168" width="9.109375" style="118"/>
    <col min="7169" max="7169" width="6.6640625" style="118" customWidth="1"/>
    <col min="7170" max="7170" width="34.6640625" style="118" customWidth="1"/>
    <col min="7171" max="7180" width="9.6640625" style="118" customWidth="1"/>
    <col min="7181" max="7424" width="9.109375" style="118"/>
    <col min="7425" max="7425" width="6.6640625" style="118" customWidth="1"/>
    <col min="7426" max="7426" width="34.6640625" style="118" customWidth="1"/>
    <col min="7427" max="7436" width="9.6640625" style="118" customWidth="1"/>
    <col min="7437" max="7680" width="9.109375" style="118"/>
    <col min="7681" max="7681" width="6.6640625" style="118" customWidth="1"/>
    <col min="7682" max="7682" width="34.6640625" style="118" customWidth="1"/>
    <col min="7683" max="7692" width="9.6640625" style="118" customWidth="1"/>
    <col min="7693" max="7936" width="9.109375" style="118"/>
    <col min="7937" max="7937" width="6.6640625" style="118" customWidth="1"/>
    <col min="7938" max="7938" width="34.6640625" style="118" customWidth="1"/>
    <col min="7939" max="7948" width="9.6640625" style="118" customWidth="1"/>
    <col min="7949" max="8192" width="9.109375" style="118"/>
    <col min="8193" max="8193" width="6.6640625" style="118" customWidth="1"/>
    <col min="8194" max="8194" width="34.6640625" style="118" customWidth="1"/>
    <col min="8195" max="8204" width="9.6640625" style="118" customWidth="1"/>
    <col min="8205" max="8448" width="9.109375" style="118"/>
    <col min="8449" max="8449" width="6.6640625" style="118" customWidth="1"/>
    <col min="8450" max="8450" width="34.6640625" style="118" customWidth="1"/>
    <col min="8451" max="8460" width="9.6640625" style="118" customWidth="1"/>
    <col min="8461" max="8704" width="9.109375" style="118"/>
    <col min="8705" max="8705" width="6.6640625" style="118" customWidth="1"/>
    <col min="8706" max="8706" width="34.6640625" style="118" customWidth="1"/>
    <col min="8707" max="8716" width="9.6640625" style="118" customWidth="1"/>
    <col min="8717" max="8960" width="9.109375" style="118"/>
    <col min="8961" max="8961" width="6.6640625" style="118" customWidth="1"/>
    <col min="8962" max="8962" width="34.6640625" style="118" customWidth="1"/>
    <col min="8963" max="8972" width="9.6640625" style="118" customWidth="1"/>
    <col min="8973" max="9216" width="9.109375" style="118"/>
    <col min="9217" max="9217" width="6.6640625" style="118" customWidth="1"/>
    <col min="9218" max="9218" width="34.6640625" style="118" customWidth="1"/>
    <col min="9219" max="9228" width="9.6640625" style="118" customWidth="1"/>
    <col min="9229" max="9472" width="9.109375" style="118"/>
    <col min="9473" max="9473" width="6.6640625" style="118" customWidth="1"/>
    <col min="9474" max="9474" width="34.6640625" style="118" customWidth="1"/>
    <col min="9475" max="9484" width="9.6640625" style="118" customWidth="1"/>
    <col min="9485" max="9728" width="9.109375" style="118"/>
    <col min="9729" max="9729" width="6.6640625" style="118" customWidth="1"/>
    <col min="9730" max="9730" width="34.6640625" style="118" customWidth="1"/>
    <col min="9731" max="9740" width="9.6640625" style="118" customWidth="1"/>
    <col min="9741" max="9984" width="9.109375" style="118"/>
    <col min="9985" max="9985" width="6.6640625" style="118" customWidth="1"/>
    <col min="9986" max="9986" width="34.6640625" style="118" customWidth="1"/>
    <col min="9987" max="9996" width="9.6640625" style="118" customWidth="1"/>
    <col min="9997" max="10240" width="9.109375" style="118"/>
    <col min="10241" max="10241" width="6.6640625" style="118" customWidth="1"/>
    <col min="10242" max="10242" width="34.6640625" style="118" customWidth="1"/>
    <col min="10243" max="10252" width="9.6640625" style="118" customWidth="1"/>
    <col min="10253" max="10496" width="9.109375" style="118"/>
    <col min="10497" max="10497" width="6.6640625" style="118" customWidth="1"/>
    <col min="10498" max="10498" width="34.6640625" style="118" customWidth="1"/>
    <col min="10499" max="10508" width="9.6640625" style="118" customWidth="1"/>
    <col min="10509" max="10752" width="9.109375" style="118"/>
    <col min="10753" max="10753" width="6.6640625" style="118" customWidth="1"/>
    <col min="10754" max="10754" width="34.6640625" style="118" customWidth="1"/>
    <col min="10755" max="10764" width="9.6640625" style="118" customWidth="1"/>
    <col min="10765" max="11008" width="9.109375" style="118"/>
    <col min="11009" max="11009" width="6.6640625" style="118" customWidth="1"/>
    <col min="11010" max="11010" width="34.6640625" style="118" customWidth="1"/>
    <col min="11011" max="11020" width="9.6640625" style="118" customWidth="1"/>
    <col min="11021" max="11264" width="9.109375" style="118"/>
    <col min="11265" max="11265" width="6.6640625" style="118" customWidth="1"/>
    <col min="11266" max="11266" width="34.6640625" style="118" customWidth="1"/>
    <col min="11267" max="11276" width="9.6640625" style="118" customWidth="1"/>
    <col min="11277" max="11520" width="9.109375" style="118"/>
    <col min="11521" max="11521" width="6.6640625" style="118" customWidth="1"/>
    <col min="11522" max="11522" width="34.6640625" style="118" customWidth="1"/>
    <col min="11523" max="11532" width="9.6640625" style="118" customWidth="1"/>
    <col min="11533" max="11776" width="9.109375" style="118"/>
    <col min="11777" max="11777" width="6.6640625" style="118" customWidth="1"/>
    <col min="11778" max="11778" width="34.6640625" style="118" customWidth="1"/>
    <col min="11779" max="11788" width="9.6640625" style="118" customWidth="1"/>
    <col min="11789" max="12032" width="9.109375" style="118"/>
    <col min="12033" max="12033" width="6.6640625" style="118" customWidth="1"/>
    <col min="12034" max="12034" width="34.6640625" style="118" customWidth="1"/>
    <col min="12035" max="12044" width="9.6640625" style="118" customWidth="1"/>
    <col min="12045" max="12288" width="9.109375" style="118"/>
    <col min="12289" max="12289" width="6.6640625" style="118" customWidth="1"/>
    <col min="12290" max="12290" width="34.6640625" style="118" customWidth="1"/>
    <col min="12291" max="12300" width="9.6640625" style="118" customWidth="1"/>
    <col min="12301" max="12544" width="9.109375" style="118"/>
    <col min="12545" max="12545" width="6.6640625" style="118" customWidth="1"/>
    <col min="12546" max="12546" width="34.6640625" style="118" customWidth="1"/>
    <col min="12547" max="12556" width="9.6640625" style="118" customWidth="1"/>
    <col min="12557" max="12800" width="9.109375" style="118"/>
    <col min="12801" max="12801" width="6.6640625" style="118" customWidth="1"/>
    <col min="12802" max="12802" width="34.6640625" style="118" customWidth="1"/>
    <col min="12803" max="12812" width="9.6640625" style="118" customWidth="1"/>
    <col min="12813" max="13056" width="9.109375" style="118"/>
    <col min="13057" max="13057" width="6.6640625" style="118" customWidth="1"/>
    <col min="13058" max="13058" width="34.6640625" style="118" customWidth="1"/>
    <col min="13059" max="13068" width="9.6640625" style="118" customWidth="1"/>
    <col min="13069" max="13312" width="9.109375" style="118"/>
    <col min="13313" max="13313" width="6.6640625" style="118" customWidth="1"/>
    <col min="13314" max="13314" width="34.6640625" style="118" customWidth="1"/>
    <col min="13315" max="13324" width="9.6640625" style="118" customWidth="1"/>
    <col min="13325" max="13568" width="9.109375" style="118"/>
    <col min="13569" max="13569" width="6.6640625" style="118" customWidth="1"/>
    <col min="13570" max="13570" width="34.6640625" style="118" customWidth="1"/>
    <col min="13571" max="13580" width="9.6640625" style="118" customWidth="1"/>
    <col min="13581" max="13824" width="9.109375" style="118"/>
    <col min="13825" max="13825" width="6.6640625" style="118" customWidth="1"/>
    <col min="13826" max="13826" width="34.6640625" style="118" customWidth="1"/>
    <col min="13827" max="13836" width="9.6640625" style="118" customWidth="1"/>
    <col min="13837" max="14080" width="9.109375" style="118"/>
    <col min="14081" max="14081" width="6.6640625" style="118" customWidth="1"/>
    <col min="14082" max="14082" width="34.6640625" style="118" customWidth="1"/>
    <col min="14083" max="14092" width="9.6640625" style="118" customWidth="1"/>
    <col min="14093" max="14336" width="9.109375" style="118"/>
    <col min="14337" max="14337" width="6.6640625" style="118" customWidth="1"/>
    <col min="14338" max="14338" width="34.6640625" style="118" customWidth="1"/>
    <col min="14339" max="14348" width="9.6640625" style="118" customWidth="1"/>
    <col min="14349" max="14592" width="9.109375" style="118"/>
    <col min="14593" max="14593" width="6.6640625" style="118" customWidth="1"/>
    <col min="14594" max="14594" width="34.6640625" style="118" customWidth="1"/>
    <col min="14595" max="14604" width="9.6640625" style="118" customWidth="1"/>
    <col min="14605" max="14848" width="9.109375" style="118"/>
    <col min="14849" max="14849" width="6.6640625" style="118" customWidth="1"/>
    <col min="14850" max="14850" width="34.6640625" style="118" customWidth="1"/>
    <col min="14851" max="14860" width="9.6640625" style="118" customWidth="1"/>
    <col min="14861" max="15104" width="9.109375" style="118"/>
    <col min="15105" max="15105" width="6.6640625" style="118" customWidth="1"/>
    <col min="15106" max="15106" width="34.6640625" style="118" customWidth="1"/>
    <col min="15107" max="15116" width="9.6640625" style="118" customWidth="1"/>
    <col min="15117" max="15360" width="9.109375" style="118"/>
    <col min="15361" max="15361" width="6.6640625" style="118" customWidth="1"/>
    <col min="15362" max="15362" width="34.6640625" style="118" customWidth="1"/>
    <col min="15363" max="15372" width="9.6640625" style="118" customWidth="1"/>
    <col min="15373" max="15616" width="9.109375" style="118"/>
    <col min="15617" max="15617" width="6.6640625" style="118" customWidth="1"/>
    <col min="15618" max="15618" width="34.6640625" style="118" customWidth="1"/>
    <col min="15619" max="15628" width="9.6640625" style="118" customWidth="1"/>
    <col min="15629" max="15872" width="9.109375" style="118"/>
    <col min="15873" max="15873" width="6.6640625" style="118" customWidth="1"/>
    <col min="15874" max="15874" width="34.6640625" style="118" customWidth="1"/>
    <col min="15875" max="15884" width="9.6640625" style="118" customWidth="1"/>
    <col min="15885" max="16128" width="9.109375" style="118"/>
    <col min="16129" max="16129" width="6.6640625" style="118" customWidth="1"/>
    <col min="16130" max="16130" width="34.6640625" style="118" customWidth="1"/>
    <col min="16131" max="16140" width="9.6640625" style="118" customWidth="1"/>
    <col min="16141" max="16384" width="9.109375" style="118"/>
  </cols>
  <sheetData>
    <row r="1" spans="1:12" ht="15" customHeight="1" x14ac:dyDescent="0.3">
      <c r="A1" s="477" t="s">
        <v>116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</row>
    <row r="2" spans="1:12" ht="15" customHeight="1" x14ac:dyDescent="0.3">
      <c r="A2" s="512" t="s">
        <v>91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</row>
    <row r="3" spans="1:12" ht="15" customHeight="1" x14ac:dyDescent="0.25"/>
    <row r="4" spans="1:12" ht="15" customHeight="1" x14ac:dyDescent="0.3">
      <c r="L4" s="120" t="s">
        <v>92</v>
      </c>
    </row>
    <row r="5" spans="1:12" ht="9" customHeight="1" thickBot="1" x14ac:dyDescent="0.3"/>
    <row r="6" spans="1:12" ht="15.75" customHeight="1" thickTop="1" x14ac:dyDescent="0.3">
      <c r="A6" s="513" t="s">
        <v>1</v>
      </c>
      <c r="B6" s="516" t="s">
        <v>2</v>
      </c>
      <c r="C6" s="519" t="s">
        <v>93</v>
      </c>
      <c r="D6" s="520"/>
      <c r="E6" s="520"/>
      <c r="F6" s="520"/>
      <c r="G6" s="520"/>
      <c r="H6" s="520"/>
      <c r="I6" s="520"/>
      <c r="J6" s="520"/>
      <c r="K6" s="521"/>
      <c r="L6" s="522" t="s">
        <v>9</v>
      </c>
    </row>
    <row r="7" spans="1:12" ht="15.75" customHeight="1" x14ac:dyDescent="0.3">
      <c r="A7" s="514"/>
      <c r="B7" s="517"/>
      <c r="C7" s="525" t="s">
        <v>7</v>
      </c>
      <c r="D7" s="526"/>
      <c r="E7" s="527"/>
      <c r="F7" s="528" t="s">
        <v>89</v>
      </c>
      <c r="G7" s="526"/>
      <c r="H7" s="527"/>
      <c r="I7" s="528" t="s">
        <v>117</v>
      </c>
      <c r="J7" s="527"/>
      <c r="K7" s="121" t="s">
        <v>94</v>
      </c>
      <c r="L7" s="523"/>
    </row>
    <row r="8" spans="1:12" ht="41.25" customHeight="1" thickBot="1" x14ac:dyDescent="0.35">
      <c r="A8" s="515"/>
      <c r="B8" s="518"/>
      <c r="C8" s="187" t="s">
        <v>119</v>
      </c>
      <c r="D8" s="188" t="s">
        <v>120</v>
      </c>
      <c r="E8" s="189" t="s">
        <v>121</v>
      </c>
      <c r="F8" s="501" t="s">
        <v>122</v>
      </c>
      <c r="G8" s="502"/>
      <c r="H8" s="503"/>
      <c r="I8" s="501" t="s">
        <v>120</v>
      </c>
      <c r="J8" s="503"/>
      <c r="K8" s="121"/>
      <c r="L8" s="524"/>
    </row>
    <row r="9" spans="1:12" ht="18" customHeight="1" x14ac:dyDescent="0.3">
      <c r="A9" s="122" t="s">
        <v>10</v>
      </c>
      <c r="B9" s="123" t="s">
        <v>7</v>
      </c>
      <c r="C9" s="124">
        <v>1</v>
      </c>
      <c r="D9" s="125">
        <v>6</v>
      </c>
      <c r="E9" s="126">
        <v>3</v>
      </c>
      <c r="F9" s="127"/>
      <c r="G9" s="125"/>
      <c r="H9" s="126"/>
      <c r="I9" s="127"/>
      <c r="J9" s="128"/>
      <c r="K9" s="129">
        <v>147</v>
      </c>
      <c r="L9" s="130">
        <f>SUM(C9:K9)</f>
        <v>157</v>
      </c>
    </row>
    <row r="10" spans="1:12" ht="18" customHeight="1" x14ac:dyDescent="0.3">
      <c r="A10" s="122" t="s">
        <v>14</v>
      </c>
      <c r="B10" s="131" t="s">
        <v>89</v>
      </c>
      <c r="C10" s="132"/>
      <c r="D10" s="133"/>
      <c r="E10" s="134"/>
      <c r="F10" s="504">
        <v>11.5</v>
      </c>
      <c r="G10" s="505"/>
      <c r="H10" s="506"/>
      <c r="I10" s="127"/>
      <c r="J10" s="135"/>
      <c r="K10" s="129"/>
      <c r="L10" s="130">
        <f t="shared" ref="L10:L12" si="0">SUM(C10:K10)</f>
        <v>11.5</v>
      </c>
    </row>
    <row r="11" spans="1:12" ht="18" customHeight="1" thickBot="1" x14ac:dyDescent="0.35">
      <c r="A11" s="122" t="s">
        <v>18</v>
      </c>
      <c r="B11" s="136" t="s">
        <v>118</v>
      </c>
      <c r="C11" s="137"/>
      <c r="D11" s="138"/>
      <c r="E11" s="139"/>
      <c r="F11" s="140"/>
      <c r="G11" s="138"/>
      <c r="H11" s="139"/>
      <c r="I11" s="510">
        <v>5</v>
      </c>
      <c r="J11" s="511"/>
      <c r="K11" s="129">
        <v>1</v>
      </c>
      <c r="L11" s="130">
        <f t="shared" si="0"/>
        <v>6</v>
      </c>
    </row>
    <row r="12" spans="1:12" s="141" customFormat="1" ht="21" customHeight="1" thickBot="1" x14ac:dyDescent="0.35">
      <c r="A12" s="499" t="s">
        <v>95</v>
      </c>
      <c r="B12" s="500"/>
      <c r="C12" s="142">
        <f>SUM(C9:C11)</f>
        <v>1</v>
      </c>
      <c r="D12" s="143">
        <f>SUM(D9:D11)</f>
        <v>6</v>
      </c>
      <c r="E12" s="144">
        <f>SUM(E9:E11)</f>
        <v>3</v>
      </c>
      <c r="F12" s="507">
        <f>SUM(F10:F11)</f>
        <v>11.5</v>
      </c>
      <c r="G12" s="508"/>
      <c r="H12" s="509"/>
      <c r="I12" s="507">
        <v>5</v>
      </c>
      <c r="J12" s="509"/>
      <c r="K12" s="145">
        <f>SUM(K9:K11)</f>
        <v>148</v>
      </c>
      <c r="L12" s="130">
        <f t="shared" si="0"/>
        <v>174.5</v>
      </c>
    </row>
    <row r="13" spans="1:12" ht="15" customHeight="1" thickTop="1" x14ac:dyDescent="0.25"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</row>
    <row r="14" spans="1:12" ht="15" customHeight="1" x14ac:dyDescent="0.25">
      <c r="A14" s="147"/>
      <c r="B14" s="147"/>
      <c r="C14" s="148"/>
      <c r="D14" s="146"/>
      <c r="E14" s="146"/>
      <c r="F14" s="146"/>
      <c r="G14" s="146"/>
      <c r="H14" s="149"/>
      <c r="I14" s="150"/>
      <c r="J14" s="149"/>
      <c r="K14" s="149"/>
      <c r="L14" s="149"/>
    </row>
    <row r="15" spans="1:12" ht="15" customHeight="1" x14ac:dyDescent="0.25">
      <c r="B15" s="151"/>
      <c r="C15" s="146"/>
      <c r="D15" s="146"/>
      <c r="E15" s="146"/>
      <c r="F15" s="146"/>
      <c r="G15" s="146"/>
      <c r="H15" s="149"/>
      <c r="I15" s="149"/>
      <c r="J15" s="149"/>
      <c r="K15" s="149"/>
      <c r="L15" s="149"/>
    </row>
    <row r="16" spans="1:12" ht="15" customHeight="1" x14ac:dyDescent="0.25">
      <c r="B16" s="151"/>
      <c r="D16" s="146"/>
      <c r="E16" s="146"/>
      <c r="F16" s="146"/>
      <c r="G16" s="146"/>
      <c r="H16" s="149"/>
      <c r="I16" s="149"/>
      <c r="J16" s="149"/>
      <c r="K16" s="149"/>
      <c r="L16" s="149"/>
    </row>
    <row r="17" spans="2:12" ht="15" customHeight="1" x14ac:dyDescent="0.25"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</row>
    <row r="18" spans="2:12" ht="15" customHeight="1" x14ac:dyDescent="0.25">
      <c r="B18" s="151"/>
      <c r="C18" s="146"/>
      <c r="D18" s="146"/>
      <c r="E18" s="146"/>
      <c r="F18" s="146"/>
      <c r="G18" s="146"/>
      <c r="H18" s="146"/>
      <c r="I18" s="146"/>
      <c r="J18" s="146"/>
      <c r="K18" s="146"/>
      <c r="L18" s="146"/>
    </row>
    <row r="19" spans="2:12" ht="15" customHeight="1" x14ac:dyDescent="0.25"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</row>
    <row r="20" spans="2:12" ht="15" customHeight="1" x14ac:dyDescent="0.25"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</row>
    <row r="21" spans="2:12" ht="15" customHeight="1" x14ac:dyDescent="0.3"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</row>
    <row r="22" spans="2:12" ht="15" customHeight="1" x14ac:dyDescent="0.3"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</row>
    <row r="23" spans="2:12" ht="15" customHeight="1" x14ac:dyDescent="0.3"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</row>
    <row r="24" spans="2:12" ht="15" customHeight="1" x14ac:dyDescent="0.3">
      <c r="B24" s="151"/>
      <c r="C24" s="146"/>
      <c r="D24" s="146"/>
      <c r="E24" s="146"/>
      <c r="F24" s="146"/>
      <c r="G24" s="146"/>
      <c r="H24" s="146"/>
      <c r="I24" s="146"/>
      <c r="J24" s="146"/>
      <c r="K24" s="146"/>
      <c r="L24" s="146"/>
    </row>
    <row r="25" spans="2:12" ht="15" customHeight="1" x14ac:dyDescent="0.3">
      <c r="B25" s="151"/>
      <c r="C25" s="146"/>
      <c r="D25" s="146"/>
      <c r="E25" s="146"/>
      <c r="F25" s="146"/>
      <c r="G25" s="146"/>
      <c r="H25" s="146"/>
      <c r="I25" s="146"/>
      <c r="J25" s="146"/>
      <c r="K25" s="146"/>
      <c r="L25" s="146"/>
    </row>
    <row r="26" spans="2:12" ht="15" customHeight="1" x14ac:dyDescent="0.3"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</row>
    <row r="27" spans="2:12" ht="15" customHeight="1" x14ac:dyDescent="0.3">
      <c r="B27" s="151"/>
      <c r="C27" s="146"/>
      <c r="D27" s="146"/>
      <c r="E27" s="146"/>
      <c r="F27" s="146"/>
      <c r="G27" s="146"/>
      <c r="H27" s="146"/>
      <c r="I27" s="146"/>
      <c r="J27" s="146"/>
      <c r="K27" s="146"/>
      <c r="L27" s="146"/>
    </row>
    <row r="28" spans="2:12" ht="15" customHeight="1" x14ac:dyDescent="0.3">
      <c r="B28" s="151"/>
      <c r="C28" s="146"/>
      <c r="D28" s="146"/>
      <c r="E28" s="146"/>
      <c r="F28" s="146"/>
      <c r="G28" s="146"/>
      <c r="H28" s="146"/>
      <c r="I28" s="146"/>
      <c r="J28" s="146"/>
      <c r="K28" s="146"/>
      <c r="L28" s="146"/>
    </row>
    <row r="29" spans="2:12" ht="15" customHeight="1" x14ac:dyDescent="0.3">
      <c r="B29" s="151"/>
      <c r="C29" s="146"/>
      <c r="D29" s="146"/>
      <c r="E29" s="146"/>
      <c r="F29" s="146"/>
      <c r="G29" s="146"/>
      <c r="H29" s="146"/>
      <c r="I29" s="146"/>
      <c r="J29" s="146"/>
      <c r="K29" s="146"/>
      <c r="L29" s="146"/>
    </row>
    <row r="30" spans="2:12" ht="15" customHeight="1" x14ac:dyDescent="0.3">
      <c r="B30" s="151"/>
      <c r="C30" s="146"/>
      <c r="D30" s="146"/>
      <c r="E30" s="146"/>
      <c r="F30" s="146"/>
      <c r="G30" s="146"/>
      <c r="H30" s="146"/>
      <c r="I30" s="146"/>
      <c r="J30" s="146"/>
      <c r="K30" s="146"/>
      <c r="L30" s="146"/>
    </row>
    <row r="31" spans="2:12" ht="15" customHeight="1" x14ac:dyDescent="0.3">
      <c r="B31" s="151"/>
      <c r="C31" s="146"/>
      <c r="D31" s="146"/>
      <c r="E31" s="146"/>
      <c r="F31" s="146"/>
      <c r="G31" s="146"/>
      <c r="H31" s="146"/>
      <c r="I31" s="146"/>
      <c r="J31" s="146"/>
      <c r="K31" s="146"/>
      <c r="L31" s="146"/>
    </row>
    <row r="32" spans="2:12" ht="15" customHeight="1" x14ac:dyDescent="0.3"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</row>
    <row r="33" spans="2:12" ht="15" customHeight="1" x14ac:dyDescent="0.3"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</row>
    <row r="34" spans="2:12" ht="15" customHeight="1" x14ac:dyDescent="0.3"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</row>
    <row r="35" spans="2:12" ht="15" customHeight="1" x14ac:dyDescent="0.3"/>
    <row r="36" spans="2:12" ht="15" customHeight="1" x14ac:dyDescent="0.3"/>
    <row r="37" spans="2:12" ht="15" customHeight="1" x14ac:dyDescent="0.3"/>
    <row r="38" spans="2:12" ht="15" customHeight="1" x14ac:dyDescent="0.3">
      <c r="B38" s="141"/>
    </row>
    <row r="39" spans="2:12" ht="15" customHeight="1" x14ac:dyDescent="0.3">
      <c r="B39" s="141"/>
    </row>
    <row r="40" spans="2:12" ht="15" customHeight="1" x14ac:dyDescent="0.3">
      <c r="B40" s="141"/>
    </row>
    <row r="41" spans="2:12" ht="15" customHeight="1" x14ac:dyDescent="0.3"/>
    <row r="42" spans="2:12" ht="15" customHeight="1" x14ac:dyDescent="0.3">
      <c r="B42" s="141"/>
    </row>
    <row r="43" spans="2:12" ht="15" customHeight="1" x14ac:dyDescent="0.3"/>
    <row r="44" spans="2:12" ht="15" customHeight="1" x14ac:dyDescent="0.3"/>
    <row r="45" spans="2:12" ht="15" customHeight="1" x14ac:dyDescent="0.3"/>
    <row r="46" spans="2:12" ht="15" customHeight="1" x14ac:dyDescent="0.3"/>
    <row r="47" spans="2:12" ht="15" customHeight="1" x14ac:dyDescent="0.3">
      <c r="B47" s="141"/>
    </row>
    <row r="48" spans="2:12" ht="15" customHeight="1" x14ac:dyDescent="0.3"/>
    <row r="49" spans="2:2" ht="15" customHeight="1" x14ac:dyDescent="0.3"/>
    <row r="50" spans="2:2" ht="15" customHeight="1" x14ac:dyDescent="0.3"/>
    <row r="51" spans="2:2" ht="15" customHeight="1" x14ac:dyDescent="0.3"/>
    <row r="52" spans="2:2" ht="15" customHeight="1" x14ac:dyDescent="0.3"/>
    <row r="53" spans="2:2" ht="15" customHeight="1" x14ac:dyDescent="0.3"/>
    <row r="54" spans="2:2" ht="15" customHeight="1" x14ac:dyDescent="0.3"/>
    <row r="55" spans="2:2" ht="15" customHeight="1" x14ac:dyDescent="0.3">
      <c r="B55" s="141"/>
    </row>
    <row r="56" spans="2:2" ht="15" customHeight="1" x14ac:dyDescent="0.3">
      <c r="B56" s="141"/>
    </row>
    <row r="57" spans="2:2" ht="15" customHeight="1" x14ac:dyDescent="0.3"/>
    <row r="58" spans="2:2" ht="15" customHeight="1" x14ac:dyDescent="0.3"/>
    <row r="59" spans="2:2" ht="15" customHeight="1" x14ac:dyDescent="0.3"/>
    <row r="60" spans="2:2" ht="15" customHeight="1" x14ac:dyDescent="0.3">
      <c r="B60" s="141"/>
    </row>
    <row r="61" spans="2:2" ht="15" customHeight="1" x14ac:dyDescent="0.3">
      <c r="B61" s="141"/>
    </row>
    <row r="62" spans="2:2" ht="15" customHeight="1" x14ac:dyDescent="0.3">
      <c r="B62" s="141"/>
    </row>
    <row r="63" spans="2:2" ht="15" customHeight="1" x14ac:dyDescent="0.3">
      <c r="B63" s="141"/>
    </row>
    <row r="64" spans="2:2" ht="15" customHeight="1" x14ac:dyDescent="0.3"/>
    <row r="65" spans="2:2" ht="15" customHeight="1" x14ac:dyDescent="0.3"/>
    <row r="66" spans="2:2" ht="15" customHeight="1" x14ac:dyDescent="0.3"/>
    <row r="67" spans="2:2" ht="15" customHeight="1" x14ac:dyDescent="0.3"/>
    <row r="68" spans="2:2" ht="15" customHeight="1" x14ac:dyDescent="0.3">
      <c r="B68" s="141"/>
    </row>
    <row r="69" spans="2:2" ht="15" customHeight="1" x14ac:dyDescent="0.3"/>
    <row r="70" spans="2:2" ht="15" customHeight="1" x14ac:dyDescent="0.3"/>
    <row r="71" spans="2:2" ht="15" customHeight="1" x14ac:dyDescent="0.3"/>
    <row r="72" spans="2:2" ht="15" customHeight="1" x14ac:dyDescent="0.3"/>
    <row r="73" spans="2:2" ht="15" customHeight="1" x14ac:dyDescent="0.3"/>
    <row r="74" spans="2:2" ht="15" customHeight="1" x14ac:dyDescent="0.3">
      <c r="B74" s="141"/>
    </row>
    <row r="75" spans="2:2" ht="15" customHeight="1" x14ac:dyDescent="0.3"/>
    <row r="76" spans="2:2" ht="15" customHeight="1" x14ac:dyDescent="0.3">
      <c r="B76" s="141"/>
    </row>
  </sheetData>
  <mergeCells count="16">
    <mergeCell ref="A1:L1"/>
    <mergeCell ref="A2:L2"/>
    <mergeCell ref="A6:A8"/>
    <mergeCell ref="B6:B8"/>
    <mergeCell ref="C6:K6"/>
    <mergeCell ref="L6:L8"/>
    <mergeCell ref="C7:E7"/>
    <mergeCell ref="F7:H7"/>
    <mergeCell ref="I7:J7"/>
    <mergeCell ref="A12:B12"/>
    <mergeCell ref="F8:H8"/>
    <mergeCell ref="F10:H10"/>
    <mergeCell ref="F12:H12"/>
    <mergeCell ref="I11:J11"/>
    <mergeCell ref="I8:J8"/>
    <mergeCell ref="I12:J12"/>
  </mergeCells>
  <pageMargins left="0.7" right="0.7" top="0.75" bottom="0.75" header="0.3" footer="0.3"/>
  <pageSetup paperSize="9" orientation="landscape" r:id="rId1"/>
  <headerFooter>
    <oddHeader xml:space="preserve">&amp;C7.melléklet a 3/2015.(III.11.) számú önkormányzati rendelethez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Layout" zoomScaleNormal="100" workbookViewId="0">
      <selection activeCell="C3" sqref="C3:G3"/>
    </sheetView>
  </sheetViews>
  <sheetFormatPr defaultRowHeight="14.4" x14ac:dyDescent="0.3"/>
  <cols>
    <col min="1" max="1" width="4.6640625" style="152" customWidth="1"/>
    <col min="2" max="2" width="28.44140625" style="152" customWidth="1"/>
    <col min="3" max="3" width="10.5546875" style="152" customWidth="1"/>
    <col min="4" max="4" width="9.88671875" style="152" customWidth="1"/>
    <col min="5" max="5" width="9.6640625" style="152" customWidth="1"/>
    <col min="6" max="6" width="9.44140625" style="152" customWidth="1"/>
    <col min="7" max="7" width="12.33203125" style="152" customWidth="1"/>
    <col min="8" max="256" width="9.109375" style="152"/>
    <col min="257" max="257" width="4.6640625" style="152" customWidth="1"/>
    <col min="258" max="258" width="28.44140625" style="152" customWidth="1"/>
    <col min="259" max="259" width="10.5546875" style="152" customWidth="1"/>
    <col min="260" max="260" width="9.88671875" style="152" customWidth="1"/>
    <col min="261" max="261" width="9.6640625" style="152" customWidth="1"/>
    <col min="262" max="262" width="9.44140625" style="152" customWidth="1"/>
    <col min="263" max="263" width="12.33203125" style="152" customWidth="1"/>
    <col min="264" max="512" width="9.109375" style="152"/>
    <col min="513" max="513" width="4.6640625" style="152" customWidth="1"/>
    <col min="514" max="514" width="28.44140625" style="152" customWidth="1"/>
    <col min="515" max="515" width="10.5546875" style="152" customWidth="1"/>
    <col min="516" max="516" width="9.88671875" style="152" customWidth="1"/>
    <col min="517" max="517" width="9.6640625" style="152" customWidth="1"/>
    <col min="518" max="518" width="9.44140625" style="152" customWidth="1"/>
    <col min="519" max="519" width="12.33203125" style="152" customWidth="1"/>
    <col min="520" max="768" width="9.109375" style="152"/>
    <col min="769" max="769" width="4.6640625" style="152" customWidth="1"/>
    <col min="770" max="770" width="28.44140625" style="152" customWidth="1"/>
    <col min="771" max="771" width="10.5546875" style="152" customWidth="1"/>
    <col min="772" max="772" width="9.88671875" style="152" customWidth="1"/>
    <col min="773" max="773" width="9.6640625" style="152" customWidth="1"/>
    <col min="774" max="774" width="9.44140625" style="152" customWidth="1"/>
    <col min="775" max="775" width="12.33203125" style="152" customWidth="1"/>
    <col min="776" max="1024" width="9.109375" style="152"/>
    <col min="1025" max="1025" width="4.6640625" style="152" customWidth="1"/>
    <col min="1026" max="1026" width="28.44140625" style="152" customWidth="1"/>
    <col min="1027" max="1027" width="10.5546875" style="152" customWidth="1"/>
    <col min="1028" max="1028" width="9.88671875" style="152" customWidth="1"/>
    <col min="1029" max="1029" width="9.6640625" style="152" customWidth="1"/>
    <col min="1030" max="1030" width="9.44140625" style="152" customWidth="1"/>
    <col min="1031" max="1031" width="12.33203125" style="152" customWidth="1"/>
    <col min="1032" max="1280" width="9.109375" style="152"/>
    <col min="1281" max="1281" width="4.6640625" style="152" customWidth="1"/>
    <col min="1282" max="1282" width="28.44140625" style="152" customWidth="1"/>
    <col min="1283" max="1283" width="10.5546875" style="152" customWidth="1"/>
    <col min="1284" max="1284" width="9.88671875" style="152" customWidth="1"/>
    <col min="1285" max="1285" width="9.6640625" style="152" customWidth="1"/>
    <col min="1286" max="1286" width="9.44140625" style="152" customWidth="1"/>
    <col min="1287" max="1287" width="12.33203125" style="152" customWidth="1"/>
    <col min="1288" max="1536" width="9.109375" style="152"/>
    <col min="1537" max="1537" width="4.6640625" style="152" customWidth="1"/>
    <col min="1538" max="1538" width="28.44140625" style="152" customWidth="1"/>
    <col min="1539" max="1539" width="10.5546875" style="152" customWidth="1"/>
    <col min="1540" max="1540" width="9.88671875" style="152" customWidth="1"/>
    <col min="1541" max="1541" width="9.6640625" style="152" customWidth="1"/>
    <col min="1542" max="1542" width="9.44140625" style="152" customWidth="1"/>
    <col min="1543" max="1543" width="12.33203125" style="152" customWidth="1"/>
    <col min="1544" max="1792" width="9.109375" style="152"/>
    <col min="1793" max="1793" width="4.6640625" style="152" customWidth="1"/>
    <col min="1794" max="1794" width="28.44140625" style="152" customWidth="1"/>
    <col min="1795" max="1795" width="10.5546875" style="152" customWidth="1"/>
    <col min="1796" max="1796" width="9.88671875" style="152" customWidth="1"/>
    <col min="1797" max="1797" width="9.6640625" style="152" customWidth="1"/>
    <col min="1798" max="1798" width="9.44140625" style="152" customWidth="1"/>
    <col min="1799" max="1799" width="12.33203125" style="152" customWidth="1"/>
    <col min="1800" max="2048" width="9.109375" style="152"/>
    <col min="2049" max="2049" width="4.6640625" style="152" customWidth="1"/>
    <col min="2050" max="2050" width="28.44140625" style="152" customWidth="1"/>
    <col min="2051" max="2051" width="10.5546875" style="152" customWidth="1"/>
    <col min="2052" max="2052" width="9.88671875" style="152" customWidth="1"/>
    <col min="2053" max="2053" width="9.6640625" style="152" customWidth="1"/>
    <col min="2054" max="2054" width="9.44140625" style="152" customWidth="1"/>
    <col min="2055" max="2055" width="12.33203125" style="152" customWidth="1"/>
    <col min="2056" max="2304" width="9.109375" style="152"/>
    <col min="2305" max="2305" width="4.6640625" style="152" customWidth="1"/>
    <col min="2306" max="2306" width="28.44140625" style="152" customWidth="1"/>
    <col min="2307" max="2307" width="10.5546875" style="152" customWidth="1"/>
    <col min="2308" max="2308" width="9.88671875" style="152" customWidth="1"/>
    <col min="2309" max="2309" width="9.6640625" style="152" customWidth="1"/>
    <col min="2310" max="2310" width="9.44140625" style="152" customWidth="1"/>
    <col min="2311" max="2311" width="12.33203125" style="152" customWidth="1"/>
    <col min="2312" max="2560" width="9.109375" style="152"/>
    <col min="2561" max="2561" width="4.6640625" style="152" customWidth="1"/>
    <col min="2562" max="2562" width="28.44140625" style="152" customWidth="1"/>
    <col min="2563" max="2563" width="10.5546875" style="152" customWidth="1"/>
    <col min="2564" max="2564" width="9.88671875" style="152" customWidth="1"/>
    <col min="2565" max="2565" width="9.6640625" style="152" customWidth="1"/>
    <col min="2566" max="2566" width="9.44140625" style="152" customWidth="1"/>
    <col min="2567" max="2567" width="12.33203125" style="152" customWidth="1"/>
    <col min="2568" max="2816" width="9.109375" style="152"/>
    <col min="2817" max="2817" width="4.6640625" style="152" customWidth="1"/>
    <col min="2818" max="2818" width="28.44140625" style="152" customWidth="1"/>
    <col min="2819" max="2819" width="10.5546875" style="152" customWidth="1"/>
    <col min="2820" max="2820" width="9.88671875" style="152" customWidth="1"/>
    <col min="2821" max="2821" width="9.6640625" style="152" customWidth="1"/>
    <col min="2822" max="2822" width="9.44140625" style="152" customWidth="1"/>
    <col min="2823" max="2823" width="12.33203125" style="152" customWidth="1"/>
    <col min="2824" max="3072" width="9.109375" style="152"/>
    <col min="3073" max="3073" width="4.6640625" style="152" customWidth="1"/>
    <col min="3074" max="3074" width="28.44140625" style="152" customWidth="1"/>
    <col min="3075" max="3075" width="10.5546875" style="152" customWidth="1"/>
    <col min="3076" max="3076" width="9.88671875" style="152" customWidth="1"/>
    <col min="3077" max="3077" width="9.6640625" style="152" customWidth="1"/>
    <col min="3078" max="3078" width="9.44140625" style="152" customWidth="1"/>
    <col min="3079" max="3079" width="12.33203125" style="152" customWidth="1"/>
    <col min="3080" max="3328" width="9.109375" style="152"/>
    <col min="3329" max="3329" width="4.6640625" style="152" customWidth="1"/>
    <col min="3330" max="3330" width="28.44140625" style="152" customWidth="1"/>
    <col min="3331" max="3331" width="10.5546875" style="152" customWidth="1"/>
    <col min="3332" max="3332" width="9.88671875" style="152" customWidth="1"/>
    <col min="3333" max="3333" width="9.6640625" style="152" customWidth="1"/>
    <col min="3334" max="3334" width="9.44140625" style="152" customWidth="1"/>
    <col min="3335" max="3335" width="12.33203125" style="152" customWidth="1"/>
    <col min="3336" max="3584" width="9.109375" style="152"/>
    <col min="3585" max="3585" width="4.6640625" style="152" customWidth="1"/>
    <col min="3586" max="3586" width="28.44140625" style="152" customWidth="1"/>
    <col min="3587" max="3587" width="10.5546875" style="152" customWidth="1"/>
    <col min="3588" max="3588" width="9.88671875" style="152" customWidth="1"/>
    <col min="3589" max="3589" width="9.6640625" style="152" customWidth="1"/>
    <col min="3590" max="3590" width="9.44140625" style="152" customWidth="1"/>
    <col min="3591" max="3591" width="12.33203125" style="152" customWidth="1"/>
    <col min="3592" max="3840" width="9.109375" style="152"/>
    <col min="3841" max="3841" width="4.6640625" style="152" customWidth="1"/>
    <col min="3842" max="3842" width="28.44140625" style="152" customWidth="1"/>
    <col min="3843" max="3843" width="10.5546875" style="152" customWidth="1"/>
    <col min="3844" max="3844" width="9.88671875" style="152" customWidth="1"/>
    <col min="3845" max="3845" width="9.6640625" style="152" customWidth="1"/>
    <col min="3846" max="3846" width="9.44140625" style="152" customWidth="1"/>
    <col min="3847" max="3847" width="12.33203125" style="152" customWidth="1"/>
    <col min="3848" max="4096" width="9.109375" style="152"/>
    <col min="4097" max="4097" width="4.6640625" style="152" customWidth="1"/>
    <col min="4098" max="4098" width="28.44140625" style="152" customWidth="1"/>
    <col min="4099" max="4099" width="10.5546875" style="152" customWidth="1"/>
    <col min="4100" max="4100" width="9.88671875" style="152" customWidth="1"/>
    <col min="4101" max="4101" width="9.6640625" style="152" customWidth="1"/>
    <col min="4102" max="4102" width="9.44140625" style="152" customWidth="1"/>
    <col min="4103" max="4103" width="12.33203125" style="152" customWidth="1"/>
    <col min="4104" max="4352" width="9.109375" style="152"/>
    <col min="4353" max="4353" width="4.6640625" style="152" customWidth="1"/>
    <col min="4354" max="4354" width="28.44140625" style="152" customWidth="1"/>
    <col min="4355" max="4355" width="10.5546875" style="152" customWidth="1"/>
    <col min="4356" max="4356" width="9.88671875" style="152" customWidth="1"/>
    <col min="4357" max="4357" width="9.6640625" style="152" customWidth="1"/>
    <col min="4358" max="4358" width="9.44140625" style="152" customWidth="1"/>
    <col min="4359" max="4359" width="12.33203125" style="152" customWidth="1"/>
    <col min="4360" max="4608" width="9.109375" style="152"/>
    <col min="4609" max="4609" width="4.6640625" style="152" customWidth="1"/>
    <col min="4610" max="4610" width="28.44140625" style="152" customWidth="1"/>
    <col min="4611" max="4611" width="10.5546875" style="152" customWidth="1"/>
    <col min="4612" max="4612" width="9.88671875" style="152" customWidth="1"/>
    <col min="4613" max="4613" width="9.6640625" style="152" customWidth="1"/>
    <col min="4614" max="4614" width="9.44140625" style="152" customWidth="1"/>
    <col min="4615" max="4615" width="12.33203125" style="152" customWidth="1"/>
    <col min="4616" max="4864" width="9.109375" style="152"/>
    <col min="4865" max="4865" width="4.6640625" style="152" customWidth="1"/>
    <col min="4866" max="4866" width="28.44140625" style="152" customWidth="1"/>
    <col min="4867" max="4867" width="10.5546875" style="152" customWidth="1"/>
    <col min="4868" max="4868" width="9.88671875" style="152" customWidth="1"/>
    <col min="4869" max="4869" width="9.6640625" style="152" customWidth="1"/>
    <col min="4870" max="4870" width="9.44140625" style="152" customWidth="1"/>
    <col min="4871" max="4871" width="12.33203125" style="152" customWidth="1"/>
    <col min="4872" max="5120" width="9.109375" style="152"/>
    <col min="5121" max="5121" width="4.6640625" style="152" customWidth="1"/>
    <col min="5122" max="5122" width="28.44140625" style="152" customWidth="1"/>
    <col min="5123" max="5123" width="10.5546875" style="152" customWidth="1"/>
    <col min="5124" max="5124" width="9.88671875" style="152" customWidth="1"/>
    <col min="5125" max="5125" width="9.6640625" style="152" customWidth="1"/>
    <col min="5126" max="5126" width="9.44140625" style="152" customWidth="1"/>
    <col min="5127" max="5127" width="12.33203125" style="152" customWidth="1"/>
    <col min="5128" max="5376" width="9.109375" style="152"/>
    <col min="5377" max="5377" width="4.6640625" style="152" customWidth="1"/>
    <col min="5378" max="5378" width="28.44140625" style="152" customWidth="1"/>
    <col min="5379" max="5379" width="10.5546875" style="152" customWidth="1"/>
    <col min="5380" max="5380" width="9.88671875" style="152" customWidth="1"/>
    <col min="5381" max="5381" width="9.6640625" style="152" customWidth="1"/>
    <col min="5382" max="5382" width="9.44140625" style="152" customWidth="1"/>
    <col min="5383" max="5383" width="12.33203125" style="152" customWidth="1"/>
    <col min="5384" max="5632" width="9.109375" style="152"/>
    <col min="5633" max="5633" width="4.6640625" style="152" customWidth="1"/>
    <col min="5634" max="5634" width="28.44140625" style="152" customWidth="1"/>
    <col min="5635" max="5635" width="10.5546875" style="152" customWidth="1"/>
    <col min="5636" max="5636" width="9.88671875" style="152" customWidth="1"/>
    <col min="5637" max="5637" width="9.6640625" style="152" customWidth="1"/>
    <col min="5638" max="5638" width="9.44140625" style="152" customWidth="1"/>
    <col min="5639" max="5639" width="12.33203125" style="152" customWidth="1"/>
    <col min="5640" max="5888" width="9.109375" style="152"/>
    <col min="5889" max="5889" width="4.6640625" style="152" customWidth="1"/>
    <col min="5890" max="5890" width="28.44140625" style="152" customWidth="1"/>
    <col min="5891" max="5891" width="10.5546875" style="152" customWidth="1"/>
    <col min="5892" max="5892" width="9.88671875" style="152" customWidth="1"/>
    <col min="5893" max="5893" width="9.6640625" style="152" customWidth="1"/>
    <col min="5894" max="5894" width="9.44140625" style="152" customWidth="1"/>
    <col min="5895" max="5895" width="12.33203125" style="152" customWidth="1"/>
    <col min="5896" max="6144" width="9.109375" style="152"/>
    <col min="6145" max="6145" width="4.6640625" style="152" customWidth="1"/>
    <col min="6146" max="6146" width="28.44140625" style="152" customWidth="1"/>
    <col min="6147" max="6147" width="10.5546875" style="152" customWidth="1"/>
    <col min="6148" max="6148" width="9.88671875" style="152" customWidth="1"/>
    <col min="6149" max="6149" width="9.6640625" style="152" customWidth="1"/>
    <col min="6150" max="6150" width="9.44140625" style="152" customWidth="1"/>
    <col min="6151" max="6151" width="12.33203125" style="152" customWidth="1"/>
    <col min="6152" max="6400" width="9.109375" style="152"/>
    <col min="6401" max="6401" width="4.6640625" style="152" customWidth="1"/>
    <col min="6402" max="6402" width="28.44140625" style="152" customWidth="1"/>
    <col min="6403" max="6403" width="10.5546875" style="152" customWidth="1"/>
    <col min="6404" max="6404" width="9.88671875" style="152" customWidth="1"/>
    <col min="6405" max="6405" width="9.6640625" style="152" customWidth="1"/>
    <col min="6406" max="6406" width="9.44140625" style="152" customWidth="1"/>
    <col min="6407" max="6407" width="12.33203125" style="152" customWidth="1"/>
    <col min="6408" max="6656" width="9.109375" style="152"/>
    <col min="6657" max="6657" width="4.6640625" style="152" customWidth="1"/>
    <col min="6658" max="6658" width="28.44140625" style="152" customWidth="1"/>
    <col min="6659" max="6659" width="10.5546875" style="152" customWidth="1"/>
    <col min="6660" max="6660" width="9.88671875" style="152" customWidth="1"/>
    <col min="6661" max="6661" width="9.6640625" style="152" customWidth="1"/>
    <col min="6662" max="6662" width="9.44140625" style="152" customWidth="1"/>
    <col min="6663" max="6663" width="12.33203125" style="152" customWidth="1"/>
    <col min="6664" max="6912" width="9.109375" style="152"/>
    <col min="6913" max="6913" width="4.6640625" style="152" customWidth="1"/>
    <col min="6914" max="6914" width="28.44140625" style="152" customWidth="1"/>
    <col min="6915" max="6915" width="10.5546875" style="152" customWidth="1"/>
    <col min="6916" max="6916" width="9.88671875" style="152" customWidth="1"/>
    <col min="6917" max="6917" width="9.6640625" style="152" customWidth="1"/>
    <col min="6918" max="6918" width="9.44140625" style="152" customWidth="1"/>
    <col min="6919" max="6919" width="12.33203125" style="152" customWidth="1"/>
    <col min="6920" max="7168" width="9.109375" style="152"/>
    <col min="7169" max="7169" width="4.6640625" style="152" customWidth="1"/>
    <col min="7170" max="7170" width="28.44140625" style="152" customWidth="1"/>
    <col min="7171" max="7171" width="10.5546875" style="152" customWidth="1"/>
    <col min="7172" max="7172" width="9.88671875" style="152" customWidth="1"/>
    <col min="7173" max="7173" width="9.6640625" style="152" customWidth="1"/>
    <col min="7174" max="7174" width="9.44140625" style="152" customWidth="1"/>
    <col min="7175" max="7175" width="12.33203125" style="152" customWidth="1"/>
    <col min="7176" max="7424" width="9.109375" style="152"/>
    <col min="7425" max="7425" width="4.6640625" style="152" customWidth="1"/>
    <col min="7426" max="7426" width="28.44140625" style="152" customWidth="1"/>
    <col min="7427" max="7427" width="10.5546875" style="152" customWidth="1"/>
    <col min="7428" max="7428" width="9.88671875" style="152" customWidth="1"/>
    <col min="7429" max="7429" width="9.6640625" style="152" customWidth="1"/>
    <col min="7430" max="7430" width="9.44140625" style="152" customWidth="1"/>
    <col min="7431" max="7431" width="12.33203125" style="152" customWidth="1"/>
    <col min="7432" max="7680" width="9.109375" style="152"/>
    <col min="7681" max="7681" width="4.6640625" style="152" customWidth="1"/>
    <col min="7682" max="7682" width="28.44140625" style="152" customWidth="1"/>
    <col min="7683" max="7683" width="10.5546875" style="152" customWidth="1"/>
    <col min="7684" max="7684" width="9.88671875" style="152" customWidth="1"/>
    <col min="7685" max="7685" width="9.6640625" style="152" customWidth="1"/>
    <col min="7686" max="7686" width="9.44140625" style="152" customWidth="1"/>
    <col min="7687" max="7687" width="12.33203125" style="152" customWidth="1"/>
    <col min="7688" max="7936" width="9.109375" style="152"/>
    <col min="7937" max="7937" width="4.6640625" style="152" customWidth="1"/>
    <col min="7938" max="7938" width="28.44140625" style="152" customWidth="1"/>
    <col min="7939" max="7939" width="10.5546875" style="152" customWidth="1"/>
    <col min="7940" max="7940" width="9.88671875" style="152" customWidth="1"/>
    <col min="7941" max="7941" width="9.6640625" style="152" customWidth="1"/>
    <col min="7942" max="7942" width="9.44140625" style="152" customWidth="1"/>
    <col min="7943" max="7943" width="12.33203125" style="152" customWidth="1"/>
    <col min="7944" max="8192" width="9.109375" style="152"/>
    <col min="8193" max="8193" width="4.6640625" style="152" customWidth="1"/>
    <col min="8194" max="8194" width="28.44140625" style="152" customWidth="1"/>
    <col min="8195" max="8195" width="10.5546875" style="152" customWidth="1"/>
    <col min="8196" max="8196" width="9.88671875" style="152" customWidth="1"/>
    <col min="8197" max="8197" width="9.6640625" style="152" customWidth="1"/>
    <col min="8198" max="8198" width="9.44140625" style="152" customWidth="1"/>
    <col min="8199" max="8199" width="12.33203125" style="152" customWidth="1"/>
    <col min="8200" max="8448" width="9.109375" style="152"/>
    <col min="8449" max="8449" width="4.6640625" style="152" customWidth="1"/>
    <col min="8450" max="8450" width="28.44140625" style="152" customWidth="1"/>
    <col min="8451" max="8451" width="10.5546875" style="152" customWidth="1"/>
    <col min="8452" max="8452" width="9.88671875" style="152" customWidth="1"/>
    <col min="8453" max="8453" width="9.6640625" style="152" customWidth="1"/>
    <col min="8454" max="8454" width="9.44140625" style="152" customWidth="1"/>
    <col min="8455" max="8455" width="12.33203125" style="152" customWidth="1"/>
    <col min="8456" max="8704" width="9.109375" style="152"/>
    <col min="8705" max="8705" width="4.6640625" style="152" customWidth="1"/>
    <col min="8706" max="8706" width="28.44140625" style="152" customWidth="1"/>
    <col min="8707" max="8707" width="10.5546875" style="152" customWidth="1"/>
    <col min="8708" max="8708" width="9.88671875" style="152" customWidth="1"/>
    <col min="8709" max="8709" width="9.6640625" style="152" customWidth="1"/>
    <col min="8710" max="8710" width="9.44140625" style="152" customWidth="1"/>
    <col min="8711" max="8711" width="12.33203125" style="152" customWidth="1"/>
    <col min="8712" max="8960" width="9.109375" style="152"/>
    <col min="8961" max="8961" width="4.6640625" style="152" customWidth="1"/>
    <col min="8962" max="8962" width="28.44140625" style="152" customWidth="1"/>
    <col min="8963" max="8963" width="10.5546875" style="152" customWidth="1"/>
    <col min="8964" max="8964" width="9.88671875" style="152" customWidth="1"/>
    <col min="8965" max="8965" width="9.6640625" style="152" customWidth="1"/>
    <col min="8966" max="8966" width="9.44140625" style="152" customWidth="1"/>
    <col min="8967" max="8967" width="12.33203125" style="152" customWidth="1"/>
    <col min="8968" max="9216" width="9.109375" style="152"/>
    <col min="9217" max="9217" width="4.6640625" style="152" customWidth="1"/>
    <col min="9218" max="9218" width="28.44140625" style="152" customWidth="1"/>
    <col min="9219" max="9219" width="10.5546875" style="152" customWidth="1"/>
    <col min="9220" max="9220" width="9.88671875" style="152" customWidth="1"/>
    <col min="9221" max="9221" width="9.6640625" style="152" customWidth="1"/>
    <col min="9222" max="9222" width="9.44140625" style="152" customWidth="1"/>
    <col min="9223" max="9223" width="12.33203125" style="152" customWidth="1"/>
    <col min="9224" max="9472" width="9.109375" style="152"/>
    <col min="9473" max="9473" width="4.6640625" style="152" customWidth="1"/>
    <col min="9474" max="9474" width="28.44140625" style="152" customWidth="1"/>
    <col min="9475" max="9475" width="10.5546875" style="152" customWidth="1"/>
    <col min="9476" max="9476" width="9.88671875" style="152" customWidth="1"/>
    <col min="9477" max="9477" width="9.6640625" style="152" customWidth="1"/>
    <col min="9478" max="9478" width="9.44140625" style="152" customWidth="1"/>
    <col min="9479" max="9479" width="12.33203125" style="152" customWidth="1"/>
    <col min="9480" max="9728" width="9.109375" style="152"/>
    <col min="9729" max="9729" width="4.6640625" style="152" customWidth="1"/>
    <col min="9730" max="9730" width="28.44140625" style="152" customWidth="1"/>
    <col min="9731" max="9731" width="10.5546875" style="152" customWidth="1"/>
    <col min="9732" max="9732" width="9.88671875" style="152" customWidth="1"/>
    <col min="9733" max="9733" width="9.6640625" style="152" customWidth="1"/>
    <col min="9734" max="9734" width="9.44140625" style="152" customWidth="1"/>
    <col min="9735" max="9735" width="12.33203125" style="152" customWidth="1"/>
    <col min="9736" max="9984" width="9.109375" style="152"/>
    <col min="9985" max="9985" width="4.6640625" style="152" customWidth="1"/>
    <col min="9986" max="9986" width="28.44140625" style="152" customWidth="1"/>
    <col min="9987" max="9987" width="10.5546875" style="152" customWidth="1"/>
    <col min="9988" max="9988" width="9.88671875" style="152" customWidth="1"/>
    <col min="9989" max="9989" width="9.6640625" style="152" customWidth="1"/>
    <col min="9990" max="9990" width="9.44140625" style="152" customWidth="1"/>
    <col min="9991" max="9991" width="12.33203125" style="152" customWidth="1"/>
    <col min="9992" max="10240" width="9.109375" style="152"/>
    <col min="10241" max="10241" width="4.6640625" style="152" customWidth="1"/>
    <col min="10242" max="10242" width="28.44140625" style="152" customWidth="1"/>
    <col min="10243" max="10243" width="10.5546875" style="152" customWidth="1"/>
    <col min="10244" max="10244" width="9.88671875" style="152" customWidth="1"/>
    <col min="10245" max="10245" width="9.6640625" style="152" customWidth="1"/>
    <col min="10246" max="10246" width="9.44140625" style="152" customWidth="1"/>
    <col min="10247" max="10247" width="12.33203125" style="152" customWidth="1"/>
    <col min="10248" max="10496" width="9.109375" style="152"/>
    <col min="10497" max="10497" width="4.6640625" style="152" customWidth="1"/>
    <col min="10498" max="10498" width="28.44140625" style="152" customWidth="1"/>
    <col min="10499" max="10499" width="10.5546875" style="152" customWidth="1"/>
    <col min="10500" max="10500" width="9.88671875" style="152" customWidth="1"/>
    <col min="10501" max="10501" width="9.6640625" style="152" customWidth="1"/>
    <col min="10502" max="10502" width="9.44140625" style="152" customWidth="1"/>
    <col min="10503" max="10503" width="12.33203125" style="152" customWidth="1"/>
    <col min="10504" max="10752" width="9.109375" style="152"/>
    <col min="10753" max="10753" width="4.6640625" style="152" customWidth="1"/>
    <col min="10754" max="10754" width="28.44140625" style="152" customWidth="1"/>
    <col min="10755" max="10755" width="10.5546875" style="152" customWidth="1"/>
    <col min="10756" max="10756" width="9.88671875" style="152" customWidth="1"/>
    <col min="10757" max="10757" width="9.6640625" style="152" customWidth="1"/>
    <col min="10758" max="10758" width="9.44140625" style="152" customWidth="1"/>
    <col min="10759" max="10759" width="12.33203125" style="152" customWidth="1"/>
    <col min="10760" max="11008" width="9.109375" style="152"/>
    <col min="11009" max="11009" width="4.6640625" style="152" customWidth="1"/>
    <col min="11010" max="11010" width="28.44140625" style="152" customWidth="1"/>
    <col min="11011" max="11011" width="10.5546875" style="152" customWidth="1"/>
    <col min="11012" max="11012" width="9.88671875" style="152" customWidth="1"/>
    <col min="11013" max="11013" width="9.6640625" style="152" customWidth="1"/>
    <col min="11014" max="11014" width="9.44140625" style="152" customWidth="1"/>
    <col min="11015" max="11015" width="12.33203125" style="152" customWidth="1"/>
    <col min="11016" max="11264" width="9.109375" style="152"/>
    <col min="11265" max="11265" width="4.6640625" style="152" customWidth="1"/>
    <col min="11266" max="11266" width="28.44140625" style="152" customWidth="1"/>
    <col min="11267" max="11267" width="10.5546875" style="152" customWidth="1"/>
    <col min="11268" max="11268" width="9.88671875" style="152" customWidth="1"/>
    <col min="11269" max="11269" width="9.6640625" style="152" customWidth="1"/>
    <col min="11270" max="11270" width="9.44140625" style="152" customWidth="1"/>
    <col min="11271" max="11271" width="12.33203125" style="152" customWidth="1"/>
    <col min="11272" max="11520" width="9.109375" style="152"/>
    <col min="11521" max="11521" width="4.6640625" style="152" customWidth="1"/>
    <col min="11522" max="11522" width="28.44140625" style="152" customWidth="1"/>
    <col min="11523" max="11523" width="10.5546875" style="152" customWidth="1"/>
    <col min="11524" max="11524" width="9.88671875" style="152" customWidth="1"/>
    <col min="11525" max="11525" width="9.6640625" style="152" customWidth="1"/>
    <col min="11526" max="11526" width="9.44140625" style="152" customWidth="1"/>
    <col min="11527" max="11527" width="12.33203125" style="152" customWidth="1"/>
    <col min="11528" max="11776" width="9.109375" style="152"/>
    <col min="11777" max="11777" width="4.6640625" style="152" customWidth="1"/>
    <col min="11778" max="11778" width="28.44140625" style="152" customWidth="1"/>
    <col min="11779" max="11779" width="10.5546875" style="152" customWidth="1"/>
    <col min="11780" max="11780" width="9.88671875" style="152" customWidth="1"/>
    <col min="11781" max="11781" width="9.6640625" style="152" customWidth="1"/>
    <col min="11782" max="11782" width="9.44140625" style="152" customWidth="1"/>
    <col min="11783" max="11783" width="12.33203125" style="152" customWidth="1"/>
    <col min="11784" max="12032" width="9.109375" style="152"/>
    <col min="12033" max="12033" width="4.6640625" style="152" customWidth="1"/>
    <col min="12034" max="12034" width="28.44140625" style="152" customWidth="1"/>
    <col min="12035" max="12035" width="10.5546875" style="152" customWidth="1"/>
    <col min="12036" max="12036" width="9.88671875" style="152" customWidth="1"/>
    <col min="12037" max="12037" width="9.6640625" style="152" customWidth="1"/>
    <col min="12038" max="12038" width="9.44140625" style="152" customWidth="1"/>
    <col min="12039" max="12039" width="12.33203125" style="152" customWidth="1"/>
    <col min="12040" max="12288" width="9.109375" style="152"/>
    <col min="12289" max="12289" width="4.6640625" style="152" customWidth="1"/>
    <col min="12290" max="12290" width="28.44140625" style="152" customWidth="1"/>
    <col min="12291" max="12291" width="10.5546875" style="152" customWidth="1"/>
    <col min="12292" max="12292" width="9.88671875" style="152" customWidth="1"/>
    <col min="12293" max="12293" width="9.6640625" style="152" customWidth="1"/>
    <col min="12294" max="12294" width="9.44140625" style="152" customWidth="1"/>
    <col min="12295" max="12295" width="12.33203125" style="152" customWidth="1"/>
    <col min="12296" max="12544" width="9.109375" style="152"/>
    <col min="12545" max="12545" width="4.6640625" style="152" customWidth="1"/>
    <col min="12546" max="12546" width="28.44140625" style="152" customWidth="1"/>
    <col min="12547" max="12547" width="10.5546875" style="152" customWidth="1"/>
    <col min="12548" max="12548" width="9.88671875" style="152" customWidth="1"/>
    <col min="12549" max="12549" width="9.6640625" style="152" customWidth="1"/>
    <col min="12550" max="12550" width="9.44140625" style="152" customWidth="1"/>
    <col min="12551" max="12551" width="12.33203125" style="152" customWidth="1"/>
    <col min="12552" max="12800" width="9.109375" style="152"/>
    <col min="12801" max="12801" width="4.6640625" style="152" customWidth="1"/>
    <col min="12802" max="12802" width="28.44140625" style="152" customWidth="1"/>
    <col min="12803" max="12803" width="10.5546875" style="152" customWidth="1"/>
    <col min="12804" max="12804" width="9.88671875" style="152" customWidth="1"/>
    <col min="12805" max="12805" width="9.6640625" style="152" customWidth="1"/>
    <col min="12806" max="12806" width="9.44140625" style="152" customWidth="1"/>
    <col min="12807" max="12807" width="12.33203125" style="152" customWidth="1"/>
    <col min="12808" max="13056" width="9.109375" style="152"/>
    <col min="13057" max="13057" width="4.6640625" style="152" customWidth="1"/>
    <col min="13058" max="13058" width="28.44140625" style="152" customWidth="1"/>
    <col min="13059" max="13059" width="10.5546875" style="152" customWidth="1"/>
    <col min="13060" max="13060" width="9.88671875" style="152" customWidth="1"/>
    <col min="13061" max="13061" width="9.6640625" style="152" customWidth="1"/>
    <col min="13062" max="13062" width="9.44140625" style="152" customWidth="1"/>
    <col min="13063" max="13063" width="12.33203125" style="152" customWidth="1"/>
    <col min="13064" max="13312" width="9.109375" style="152"/>
    <col min="13313" max="13313" width="4.6640625" style="152" customWidth="1"/>
    <col min="13314" max="13314" width="28.44140625" style="152" customWidth="1"/>
    <col min="13315" max="13315" width="10.5546875" style="152" customWidth="1"/>
    <col min="13316" max="13316" width="9.88671875" style="152" customWidth="1"/>
    <col min="13317" max="13317" width="9.6640625" style="152" customWidth="1"/>
    <col min="13318" max="13318" width="9.44140625" style="152" customWidth="1"/>
    <col min="13319" max="13319" width="12.33203125" style="152" customWidth="1"/>
    <col min="13320" max="13568" width="9.109375" style="152"/>
    <col min="13569" max="13569" width="4.6640625" style="152" customWidth="1"/>
    <col min="13570" max="13570" width="28.44140625" style="152" customWidth="1"/>
    <col min="13571" max="13571" width="10.5546875" style="152" customWidth="1"/>
    <col min="13572" max="13572" width="9.88671875" style="152" customWidth="1"/>
    <col min="13573" max="13573" width="9.6640625" style="152" customWidth="1"/>
    <col min="13574" max="13574" width="9.44140625" style="152" customWidth="1"/>
    <col min="13575" max="13575" width="12.33203125" style="152" customWidth="1"/>
    <col min="13576" max="13824" width="9.109375" style="152"/>
    <col min="13825" max="13825" width="4.6640625" style="152" customWidth="1"/>
    <col min="13826" max="13826" width="28.44140625" style="152" customWidth="1"/>
    <col min="13827" max="13827" width="10.5546875" style="152" customWidth="1"/>
    <col min="13828" max="13828" width="9.88671875" style="152" customWidth="1"/>
    <col min="13829" max="13829" width="9.6640625" style="152" customWidth="1"/>
    <col min="13830" max="13830" width="9.44140625" style="152" customWidth="1"/>
    <col min="13831" max="13831" width="12.33203125" style="152" customWidth="1"/>
    <col min="13832" max="14080" width="9.109375" style="152"/>
    <col min="14081" max="14081" width="4.6640625" style="152" customWidth="1"/>
    <col min="14082" max="14082" width="28.44140625" style="152" customWidth="1"/>
    <col min="14083" max="14083" width="10.5546875" style="152" customWidth="1"/>
    <col min="14084" max="14084" width="9.88671875" style="152" customWidth="1"/>
    <col min="14085" max="14085" width="9.6640625" style="152" customWidth="1"/>
    <col min="14086" max="14086" width="9.44140625" style="152" customWidth="1"/>
    <col min="14087" max="14087" width="12.33203125" style="152" customWidth="1"/>
    <col min="14088" max="14336" width="9.109375" style="152"/>
    <col min="14337" max="14337" width="4.6640625" style="152" customWidth="1"/>
    <col min="14338" max="14338" width="28.44140625" style="152" customWidth="1"/>
    <col min="14339" max="14339" width="10.5546875" style="152" customWidth="1"/>
    <col min="14340" max="14340" width="9.88671875" style="152" customWidth="1"/>
    <col min="14341" max="14341" width="9.6640625" style="152" customWidth="1"/>
    <col min="14342" max="14342" width="9.44140625" style="152" customWidth="1"/>
    <col min="14343" max="14343" width="12.33203125" style="152" customWidth="1"/>
    <col min="14344" max="14592" width="9.109375" style="152"/>
    <col min="14593" max="14593" width="4.6640625" style="152" customWidth="1"/>
    <col min="14594" max="14594" width="28.44140625" style="152" customWidth="1"/>
    <col min="14595" max="14595" width="10.5546875" style="152" customWidth="1"/>
    <col min="14596" max="14596" width="9.88671875" style="152" customWidth="1"/>
    <col min="14597" max="14597" width="9.6640625" style="152" customWidth="1"/>
    <col min="14598" max="14598" width="9.44140625" style="152" customWidth="1"/>
    <col min="14599" max="14599" width="12.33203125" style="152" customWidth="1"/>
    <col min="14600" max="14848" width="9.109375" style="152"/>
    <col min="14849" max="14849" width="4.6640625" style="152" customWidth="1"/>
    <col min="14850" max="14850" width="28.44140625" style="152" customWidth="1"/>
    <col min="14851" max="14851" width="10.5546875" style="152" customWidth="1"/>
    <col min="14852" max="14852" width="9.88671875" style="152" customWidth="1"/>
    <col min="14853" max="14853" width="9.6640625" style="152" customWidth="1"/>
    <col min="14854" max="14854" width="9.44140625" style="152" customWidth="1"/>
    <col min="14855" max="14855" width="12.33203125" style="152" customWidth="1"/>
    <col min="14856" max="15104" width="9.109375" style="152"/>
    <col min="15105" max="15105" width="4.6640625" style="152" customWidth="1"/>
    <col min="15106" max="15106" width="28.44140625" style="152" customWidth="1"/>
    <col min="15107" max="15107" width="10.5546875" style="152" customWidth="1"/>
    <col min="15108" max="15108" width="9.88671875" style="152" customWidth="1"/>
    <col min="15109" max="15109" width="9.6640625" style="152" customWidth="1"/>
    <col min="15110" max="15110" width="9.44140625" style="152" customWidth="1"/>
    <col min="15111" max="15111" width="12.33203125" style="152" customWidth="1"/>
    <col min="15112" max="15360" width="9.109375" style="152"/>
    <col min="15361" max="15361" width="4.6640625" style="152" customWidth="1"/>
    <col min="15362" max="15362" width="28.44140625" style="152" customWidth="1"/>
    <col min="15363" max="15363" width="10.5546875" style="152" customWidth="1"/>
    <col min="15364" max="15364" width="9.88671875" style="152" customWidth="1"/>
    <col min="15365" max="15365" width="9.6640625" style="152" customWidth="1"/>
    <col min="15366" max="15366" width="9.44140625" style="152" customWidth="1"/>
    <col min="15367" max="15367" width="12.33203125" style="152" customWidth="1"/>
    <col min="15368" max="15616" width="9.109375" style="152"/>
    <col min="15617" max="15617" width="4.6640625" style="152" customWidth="1"/>
    <col min="15618" max="15618" width="28.44140625" style="152" customWidth="1"/>
    <col min="15619" max="15619" width="10.5546875" style="152" customWidth="1"/>
    <col min="15620" max="15620" width="9.88671875" style="152" customWidth="1"/>
    <col min="15621" max="15621" width="9.6640625" style="152" customWidth="1"/>
    <col min="15622" max="15622" width="9.44140625" style="152" customWidth="1"/>
    <col min="15623" max="15623" width="12.33203125" style="152" customWidth="1"/>
    <col min="15624" max="15872" width="9.109375" style="152"/>
    <col min="15873" max="15873" width="4.6640625" style="152" customWidth="1"/>
    <col min="15874" max="15874" width="28.44140625" style="152" customWidth="1"/>
    <col min="15875" max="15875" width="10.5546875" style="152" customWidth="1"/>
    <col min="15876" max="15876" width="9.88671875" style="152" customWidth="1"/>
    <col min="15877" max="15877" width="9.6640625" style="152" customWidth="1"/>
    <col min="15878" max="15878" width="9.44140625" style="152" customWidth="1"/>
    <col min="15879" max="15879" width="12.33203125" style="152" customWidth="1"/>
    <col min="15880" max="16128" width="9.109375" style="152"/>
    <col min="16129" max="16129" width="4.6640625" style="152" customWidth="1"/>
    <col min="16130" max="16130" width="28.44140625" style="152" customWidth="1"/>
    <col min="16131" max="16131" width="10.5546875" style="152" customWidth="1"/>
    <col min="16132" max="16132" width="9.88671875" style="152" customWidth="1"/>
    <col min="16133" max="16133" width="9.6640625" style="152" customWidth="1"/>
    <col min="16134" max="16134" width="9.44140625" style="152" customWidth="1"/>
    <col min="16135" max="16135" width="12.33203125" style="152" customWidth="1"/>
    <col min="16136" max="16384" width="9.109375" style="152"/>
  </cols>
  <sheetData>
    <row r="1" spans="1:7" ht="15.6" x14ac:dyDescent="0.3">
      <c r="A1" s="529" t="s">
        <v>96</v>
      </c>
      <c r="B1" s="529"/>
      <c r="C1" s="529"/>
      <c r="D1" s="529"/>
      <c r="E1" s="529"/>
      <c r="F1" s="529"/>
      <c r="G1" s="529"/>
    </row>
    <row r="3" spans="1:7" s="155" customFormat="1" ht="16.2" x14ac:dyDescent="0.35">
      <c r="A3" s="153" t="s">
        <v>97</v>
      </c>
      <c r="B3" s="154"/>
      <c r="C3" s="530" t="s">
        <v>98</v>
      </c>
      <c r="D3" s="530"/>
      <c r="E3" s="530"/>
      <c r="F3" s="530"/>
      <c r="G3" s="530"/>
    </row>
    <row r="4" spans="1:7" s="155" customFormat="1" ht="15.75" x14ac:dyDescent="0.25">
      <c r="A4" s="154"/>
      <c r="B4" s="154"/>
      <c r="C4" s="154"/>
      <c r="D4" s="154"/>
      <c r="E4" s="154"/>
      <c r="F4" s="154"/>
      <c r="G4" s="154"/>
    </row>
    <row r="5" spans="1:7" s="155" customFormat="1" ht="16.2" x14ac:dyDescent="0.35">
      <c r="A5" s="153" t="s">
        <v>99</v>
      </c>
      <c r="B5" s="154"/>
      <c r="C5" s="530" t="s">
        <v>100</v>
      </c>
      <c r="D5" s="530"/>
      <c r="E5" s="530"/>
      <c r="F5" s="530"/>
      <c r="G5" s="154"/>
    </row>
    <row r="6" spans="1:7" s="157" customFormat="1" ht="15" x14ac:dyDescent="0.25">
      <c r="A6" s="156"/>
      <c r="B6" s="156"/>
      <c r="C6" s="156"/>
      <c r="D6" s="156"/>
      <c r="E6" s="156"/>
      <c r="F6" s="156"/>
      <c r="G6" s="156"/>
    </row>
    <row r="7" spans="1:7" s="161" customFormat="1" ht="15" customHeight="1" x14ac:dyDescent="0.25">
      <c r="A7" s="158" t="s">
        <v>101</v>
      </c>
      <c r="B7" s="159"/>
      <c r="C7" s="159"/>
      <c r="D7" s="160"/>
      <c r="E7" s="160"/>
      <c r="F7" s="160"/>
      <c r="G7" s="160"/>
    </row>
    <row r="8" spans="1:7" s="161" customFormat="1" thickBot="1" x14ac:dyDescent="0.3">
      <c r="A8" s="158" t="s">
        <v>102</v>
      </c>
      <c r="B8" s="160"/>
      <c r="C8" s="160"/>
      <c r="D8" s="160"/>
      <c r="E8" s="160"/>
      <c r="F8" s="160"/>
      <c r="G8" s="160"/>
    </row>
    <row r="9" spans="1:7" s="165" customFormat="1" ht="34.799999999999997" thickBot="1" x14ac:dyDescent="0.35">
      <c r="A9" s="162" t="s">
        <v>1</v>
      </c>
      <c r="B9" s="163" t="s">
        <v>103</v>
      </c>
      <c r="C9" s="163" t="s">
        <v>104</v>
      </c>
      <c r="D9" s="163" t="s">
        <v>105</v>
      </c>
      <c r="E9" s="163" t="s">
        <v>106</v>
      </c>
      <c r="F9" s="163" t="s">
        <v>107</v>
      </c>
      <c r="G9" s="164" t="s">
        <v>108</v>
      </c>
    </row>
    <row r="10" spans="1:7" x14ac:dyDescent="0.3">
      <c r="A10" s="166" t="s">
        <v>10</v>
      </c>
      <c r="B10" s="167" t="s">
        <v>109</v>
      </c>
      <c r="C10" s="168"/>
      <c r="D10" s="168"/>
      <c r="E10" s="168"/>
      <c r="F10" s="168"/>
      <c r="G10" s="169">
        <f>SUM(C10:F10)</f>
        <v>0</v>
      </c>
    </row>
    <row r="11" spans="1:7" ht="20.399999999999999" x14ac:dyDescent="0.3">
      <c r="A11" s="170" t="s">
        <v>14</v>
      </c>
      <c r="B11" s="171" t="s">
        <v>110</v>
      </c>
      <c r="C11" s="172"/>
      <c r="D11" s="172"/>
      <c r="E11" s="172"/>
      <c r="F11" s="172"/>
      <c r="G11" s="173">
        <f t="shared" ref="G11:G16" si="0">SUM(C11:F11)</f>
        <v>0</v>
      </c>
    </row>
    <row r="12" spans="1:7" ht="20.399999999999999" x14ac:dyDescent="0.3">
      <c r="A12" s="170" t="s">
        <v>18</v>
      </c>
      <c r="B12" s="171" t="s">
        <v>111</v>
      </c>
      <c r="C12" s="172"/>
      <c r="D12" s="172"/>
      <c r="E12" s="172"/>
      <c r="F12" s="172"/>
      <c r="G12" s="173">
        <f t="shared" si="0"/>
        <v>0</v>
      </c>
    </row>
    <row r="13" spans="1:7" x14ac:dyDescent="0.3">
      <c r="A13" s="170" t="s">
        <v>22</v>
      </c>
      <c r="B13" s="171" t="s">
        <v>112</v>
      </c>
      <c r="C13" s="172"/>
      <c r="D13" s="172"/>
      <c r="E13" s="172"/>
      <c r="F13" s="172"/>
      <c r="G13" s="173">
        <f t="shared" si="0"/>
        <v>0</v>
      </c>
    </row>
    <row r="14" spans="1:7" ht="20.399999999999999" x14ac:dyDescent="0.3">
      <c r="A14" s="170" t="s">
        <v>26</v>
      </c>
      <c r="B14" s="171" t="s">
        <v>113</v>
      </c>
      <c r="C14" s="172"/>
      <c r="D14" s="172"/>
      <c r="E14" s="172"/>
      <c r="F14" s="172"/>
      <c r="G14" s="173">
        <f t="shared" si="0"/>
        <v>0</v>
      </c>
    </row>
    <row r="15" spans="1:7" ht="15" thickBot="1" x14ac:dyDescent="0.35">
      <c r="A15" s="174" t="s">
        <v>30</v>
      </c>
      <c r="B15" s="175" t="s">
        <v>114</v>
      </c>
      <c r="C15" s="176"/>
      <c r="D15" s="176"/>
      <c r="E15" s="176"/>
      <c r="F15" s="176"/>
      <c r="G15" s="177">
        <f t="shared" si="0"/>
        <v>0</v>
      </c>
    </row>
    <row r="16" spans="1:7" s="182" customFormat="1" ht="13.8" thickBot="1" x14ac:dyDescent="0.3">
      <c r="A16" s="178" t="s">
        <v>34</v>
      </c>
      <c r="B16" s="179" t="s">
        <v>108</v>
      </c>
      <c r="C16" s="180">
        <f>SUM(C10:C15)</f>
        <v>0</v>
      </c>
      <c r="D16" s="180">
        <f>SUM(D10:D15)</f>
        <v>0</v>
      </c>
      <c r="E16" s="180">
        <f>SUM(E10:E15)</f>
        <v>0</v>
      </c>
      <c r="F16" s="180">
        <f>SUM(F10:F15)</f>
        <v>0</v>
      </c>
      <c r="G16" s="181">
        <f t="shared" si="0"/>
        <v>0</v>
      </c>
    </row>
    <row r="17" spans="1:7" s="157" customFormat="1" ht="15" x14ac:dyDescent="0.25">
      <c r="A17" s="156"/>
      <c r="B17" s="156"/>
      <c r="C17" s="156"/>
      <c r="D17" s="156"/>
      <c r="E17" s="156"/>
      <c r="F17" s="156"/>
      <c r="G17" s="156"/>
    </row>
    <row r="18" spans="1:7" s="157" customFormat="1" ht="15" x14ac:dyDescent="0.25">
      <c r="A18" s="156"/>
      <c r="B18" s="156"/>
      <c r="C18" s="156"/>
      <c r="D18" s="156"/>
      <c r="E18" s="156"/>
      <c r="F18" s="156"/>
      <c r="G18" s="156"/>
    </row>
    <row r="19" spans="1:7" s="157" customFormat="1" ht="15" x14ac:dyDescent="0.25">
      <c r="A19" s="156"/>
      <c r="B19" s="156"/>
      <c r="C19" s="156"/>
      <c r="D19" s="156"/>
      <c r="E19" s="156"/>
      <c r="F19" s="156"/>
      <c r="G19" s="156"/>
    </row>
    <row r="20" spans="1:7" s="157" customFormat="1" ht="15.75" x14ac:dyDescent="0.25">
      <c r="A20" s="155" t="str">
        <f>+CONCATENATE("......................, ",LEFT([1]ÖSSZEFÜGGÉSEK!A5,4),". .......................... hó ..... nap")</f>
        <v>......................, 2015. .......................... hó ..... nap</v>
      </c>
      <c r="B20" s="156"/>
      <c r="C20" s="156"/>
      <c r="D20" s="156"/>
      <c r="E20" s="156"/>
      <c r="F20" s="156"/>
      <c r="G20" s="156"/>
    </row>
    <row r="21" spans="1:7" s="157" customFormat="1" x14ac:dyDescent="0.3">
      <c r="A21" s="156"/>
      <c r="B21" s="156"/>
      <c r="C21" s="156"/>
      <c r="D21" s="156"/>
      <c r="E21" s="156"/>
      <c r="F21" s="156"/>
      <c r="G21" s="156"/>
    </row>
    <row r="22" spans="1:7" x14ac:dyDescent="0.3">
      <c r="A22" s="156"/>
      <c r="B22" s="156"/>
      <c r="C22" s="156"/>
      <c r="D22" s="156"/>
      <c r="E22" s="156"/>
      <c r="F22" s="156"/>
      <c r="G22" s="156"/>
    </row>
    <row r="23" spans="1:7" x14ac:dyDescent="0.3">
      <c r="A23" s="156"/>
      <c r="B23" s="156"/>
      <c r="C23" s="157"/>
      <c r="D23" s="157"/>
      <c r="E23" s="157"/>
      <c r="F23" s="157"/>
      <c r="G23" s="156"/>
    </row>
    <row r="24" spans="1:7" x14ac:dyDescent="0.3">
      <c r="A24" s="156"/>
      <c r="B24" s="156"/>
      <c r="C24" s="183"/>
      <c r="D24" s="184" t="s">
        <v>115</v>
      </c>
      <c r="E24" s="184"/>
      <c r="F24" s="183"/>
      <c r="G24" s="156"/>
    </row>
    <row r="25" spans="1:7" x14ac:dyDescent="0.3">
      <c r="C25" s="185"/>
      <c r="D25" s="186"/>
      <c r="E25" s="186"/>
      <c r="F25" s="185"/>
    </row>
    <row r="26" spans="1:7" x14ac:dyDescent="0.3">
      <c r="C26" s="185"/>
      <c r="D26" s="186"/>
      <c r="E26" s="186"/>
      <c r="F26" s="185"/>
    </row>
  </sheetData>
  <mergeCells count="3">
    <mergeCell ref="A1:G1"/>
    <mergeCell ref="C3:G3"/>
    <mergeCell ref="C5:F5"/>
  </mergeCells>
  <pageMargins left="0.7" right="0.7" top="0.75" bottom="0.75" header="0.3" footer="0.3"/>
  <pageSetup paperSize="9" orientation="portrait" r:id="rId1"/>
  <headerFooter>
    <oddHeader>&amp;C8. sz. melléklet a 3/2015.(III.11.) számú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1.sz.mell.</vt:lpstr>
      <vt:lpstr>2.mell</vt:lpstr>
      <vt:lpstr>3.mell.</vt:lpstr>
      <vt:lpstr>4a</vt:lpstr>
      <vt:lpstr>4b</vt:lpstr>
      <vt:lpstr>5.sz. mell.</vt:lpstr>
      <vt:lpstr>6. mell.</vt:lpstr>
      <vt:lpstr>7.MELL.</vt:lpstr>
      <vt:lpstr>8.MELL.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Ildiko</dc:creator>
  <cp:lastModifiedBy>User</cp:lastModifiedBy>
  <cp:lastPrinted>2015-03-17T11:58:00Z</cp:lastPrinted>
  <dcterms:created xsi:type="dcterms:W3CDTF">2015-03-03T22:20:13Z</dcterms:created>
  <dcterms:modified xsi:type="dcterms:W3CDTF">2015-03-17T13:37:59Z</dcterms:modified>
</cp:coreProperties>
</file>