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10" activeTab="20"/>
  </bookViews>
  <sheets>
    <sheet name="1.1.sz.összesen mérleg" sheetId="1" r:id="rId1"/>
    <sheet name="1.2.sz.mell." sheetId="2" r:id="rId2"/>
    <sheet name="1.3.sz.mell." sheetId="3" r:id="rId3"/>
    <sheet name="1.4.sz.mell." sheetId="4" r:id="rId4"/>
    <sheet name="2.1.sz.mell  " sheetId="5" r:id="rId5"/>
    <sheet name="2.2.sz.mell  " sheetId="6" r:id="rId6"/>
    <sheet name="3.sz.mell.  " sheetId="7" r:id="rId7"/>
    <sheet name="4.sz.mell." sheetId="8" r:id="rId8"/>
    <sheet name="5.sz.mell." sheetId="9" r:id="rId9"/>
    <sheet name="6.sz.mell." sheetId="10" r:id="rId10"/>
    <sheet name="7.sz.mell." sheetId="11" r:id="rId11"/>
    <sheet name="8. sz. mell. " sheetId="12" r:id="rId12"/>
    <sheet name="9. sz. mell" sheetId="13" r:id="rId13"/>
    <sheet name="10. sz. mell" sheetId="14" r:id="rId14"/>
    <sheet name="10.1. sz.igazgatás" sheetId="15" r:id="rId15"/>
    <sheet name="10.2. sz.mezőőri" sheetId="16" r:id="rId16"/>
    <sheet name="11. sz. mell." sheetId="17" r:id="rId17"/>
    <sheet name="11.1.sz.óvoda" sheetId="18" r:id="rId18"/>
    <sheet name="11.2.sz.bölcsi" sheetId="19" r:id="rId19"/>
    <sheet name="11.3.sz.konyha" sheetId="20" r:id="rId20"/>
    <sheet name="12.sz.mell" sheetId="21" r:id="rId21"/>
  </sheets>
  <definedNames>
    <definedName name="_xlfn.IFERROR" hidden="1">#NAME?</definedName>
    <definedName name="_xlnm.Print_Titles" localSheetId="13">'10. sz. mell'!$1:$6</definedName>
    <definedName name="_xlnm.Print_Titles" localSheetId="14">'10.1. sz.igazgatás'!$1:$6</definedName>
    <definedName name="_xlnm.Print_Titles" localSheetId="15">'10.2. sz.mezőőri'!$1:$6</definedName>
    <definedName name="_xlnm.Print_Titles" localSheetId="16">'11. sz. mell.'!$1:$6</definedName>
    <definedName name="_xlnm.Print_Titles" localSheetId="12">'9. sz. mell'!$1:$6</definedName>
    <definedName name="_xlnm.Print_Area" localSheetId="0">'1.1.sz.összesen mérleg'!$A$1:$D$142</definedName>
    <definedName name="_xlnm.Print_Area" localSheetId="1">'1.2.sz.mell.'!$A$1:$D$149</definedName>
    <definedName name="_xlnm.Print_Area" localSheetId="2">'1.3.sz.mell.'!$A$1:$D$149</definedName>
    <definedName name="_xlnm.Print_Area" localSheetId="3">'1.4.sz.mell.'!$A$1:$D$149</definedName>
    <definedName name="_xlnm.Print_Area" localSheetId="11">'8. sz. mell. '!$A$1:$F$45</definedName>
    <definedName name="_xlnm.Print_Area" localSheetId="12">'9. sz. mell'!$A$1:$D$99</definedName>
  </definedNames>
  <calcPr fullCalcOnLoad="1"/>
</workbook>
</file>

<file path=xl/sharedStrings.xml><?xml version="1.0" encoding="utf-8"?>
<sst xmlns="http://schemas.openxmlformats.org/spreadsheetml/2006/main" count="2264" uniqueCount="518">
  <si>
    <t>Felhasználás
2012. XII.31-ig</t>
  </si>
  <si>
    <t xml:space="preserve">
2013. év utáni szükséglet
</t>
  </si>
  <si>
    <t>Beruházási (felhalmozási) kiadások előirányzata beruházásonként</t>
  </si>
  <si>
    <t>Felújítási kiadások előirányzata felújításonként</t>
  </si>
  <si>
    <t>2013. év utáni szükséglet
(6=2 - 4 - 5)</t>
  </si>
  <si>
    <t>2014. után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</si>
  <si>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</si>
  <si>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</si>
  <si>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</si>
  <si>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</si>
  <si>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</si>
  <si>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</si>
  <si>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</si>
  <si>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</si>
  <si>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>9. melléklet a ……/2013. (….) önkormányzati rendelethez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</si>
  <si>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</si>
  <si>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</si>
  <si>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</si>
  <si>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</si>
  <si>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</si>
  <si>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</si>
  <si>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</si>
  <si>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</si>
  <si>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</si>
  <si>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</si>
  <si>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</si>
  <si>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</si>
  <si>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</si>
  <si>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</si>
  <si>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</si>
  <si>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</si>
  <si>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</si>
  <si>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</si>
  <si>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</si>
  <si>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</si>
  <si>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</si>
  <si>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</si>
  <si>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</si>
  <si>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</si>
  <si>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</si>
  <si>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</si>
  <si>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V. Önkormányzati támogatás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</si>
  <si>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</si>
  <si>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</si>
  <si>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</si>
  <si>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</si>
  <si>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Költségvetési bevételek összesen (1+…+5)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</si>
  <si>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</si>
  <si>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</si>
  <si>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</si>
  <si>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</si>
  <si>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</si>
  <si>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</si>
  <si>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</si>
  <si>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</si>
  <si>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</si>
  <si>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</si>
  <si>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11. melléklet a ……/2013. (….) önkormányzati rendelethez</t>
  </si>
  <si>
    <t>Adatszolgáltatás 
az elismert tartozásállományról</t>
  </si>
  <si>
    <t>Kölcsön nyújtása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</si>
  <si>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</si>
  <si>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</si>
  <si>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</si>
  <si>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</si>
  <si>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</si>
  <si>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</si>
  <si>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</si>
  <si>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</si>
  <si>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</si>
  <si>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</si>
  <si>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</si>
  <si>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</si>
  <si>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</si>
  <si>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</si>
  <si>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</si>
  <si>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</si>
  <si>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</si>
  <si>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</si>
  <si>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</si>
  <si>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</si>
  <si>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</si>
  <si>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</si>
  <si>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</si>
  <si>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</si>
  <si>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</si>
  <si>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</si>
  <si>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</si>
  <si>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</si>
  <si>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</si>
  <si>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</si>
  <si>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</si>
  <si>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</si>
  <si>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</si>
  <si>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</si>
  <si>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</si>
  <si>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</si>
  <si>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</si>
  <si>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</si>
  <si>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</si>
  <si>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 xml:space="preserve">  ………...…………        </t>
  </si>
  <si>
    <t>--------</t>
  </si>
  <si>
    <t>Ezer forintban !</t>
  </si>
  <si>
    <t>Előirányzat-csoport, kiemelt előirányzat megnevezése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</si>
  <si>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</si>
  <si>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</si>
  <si>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</si>
  <si>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</si>
  <si>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</si>
  <si>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</si>
  <si>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</si>
  <si>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</si>
  <si>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Igazgatási feladatok</t>
  </si>
  <si>
    <t>02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</si>
  <si>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</si>
  <si>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</si>
  <si>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</si>
  <si>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</si>
  <si>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</si>
  <si>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</si>
  <si>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</si>
  <si>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</si>
  <si>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</si>
  <si>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Illetékek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</si>
  <si>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</si>
  <si>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</si>
  <si>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</si>
  <si>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</si>
  <si>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</si>
  <si>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</si>
  <si>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</si>
  <si>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</si>
  <si>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</si>
  <si>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</si>
  <si>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</si>
  <si>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</si>
  <si>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</si>
  <si>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</si>
  <si>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</si>
  <si>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</si>
  <si>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</si>
  <si>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</si>
  <si>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</si>
  <si>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</si>
  <si>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</si>
  <si>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</si>
  <si>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</si>
  <si>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</si>
  <si>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</si>
  <si>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</si>
  <si>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</si>
  <si>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</si>
  <si>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</si>
  <si>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</si>
  <si>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</si>
  <si>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</si>
  <si>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</si>
  <si>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</si>
  <si>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</si>
  <si>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</si>
  <si>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</si>
  <si>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</si>
  <si>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</si>
  <si>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</si>
  <si>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</si>
  <si>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31.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</si>
  <si>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</si>
  <si>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</si>
  <si>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</si>
  <si>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</si>
  <si>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</si>
  <si>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</si>
  <si>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</si>
  <si>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</si>
  <si>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Dologi  kiadások</t>
  </si>
  <si>
    <t>Működési célú pénzeszköz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</si>
  <si>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</si>
  <si>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</si>
  <si>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</si>
  <si>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</si>
  <si>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</si>
  <si>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</si>
  <si>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</si>
  <si>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</si>
  <si>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</si>
  <si>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</si>
  <si>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</si>
  <si>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</si>
  <si>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</si>
  <si>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3. sz. táblázat</t>
  </si>
  <si>
    <t>4.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</si>
  <si>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</si>
  <si>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</si>
  <si>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</si>
  <si>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</si>
  <si>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</si>
  <si>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</si>
  <si>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</si>
  <si>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</si>
  <si>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</si>
  <si>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2013.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</si>
  <si>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</si>
  <si>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</si>
  <si>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</si>
  <si>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</si>
  <si>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</si>
  <si>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</si>
  <si>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</si>
  <si>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</si>
  <si>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</si>
  <si>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</si>
  <si>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</si>
  <si>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</si>
  <si>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</si>
  <si>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</si>
  <si>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</si>
  <si>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</si>
  <si>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</si>
  <si>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</si>
  <si>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</si>
  <si>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</si>
  <si>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</si>
  <si>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</si>
  <si>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</si>
  <si>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</si>
  <si>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</si>
  <si>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</si>
  <si>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</si>
  <si>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</si>
  <si>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</si>
  <si>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</si>
  <si>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</si>
  <si>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</si>
  <si>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</si>
  <si>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</si>
  <si>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</si>
  <si>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</si>
  <si>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</si>
  <si>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</si>
  <si>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</si>
  <si>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</si>
  <si>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</si>
  <si>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</si>
  <si>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</si>
  <si>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</si>
  <si>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</si>
  <si>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</si>
  <si>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</si>
  <si>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</si>
  <si>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</si>
  <si>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</si>
  <si>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</si>
  <si>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</si>
  <si>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</si>
  <si>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</si>
  <si>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</si>
  <si>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</si>
  <si>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</si>
  <si>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</si>
  <si>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</si>
  <si>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</si>
  <si>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</si>
  <si>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</si>
  <si>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</si>
  <si>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</si>
  <si>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</si>
  <si>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</si>
  <si>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</si>
  <si>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</si>
  <si>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</si>
  <si>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Bevételi jogcímek</t>
  </si>
  <si>
    <t>Kezességvállalással kapcsolatos megtérülés</t>
  </si>
  <si>
    <t>Kamatbevétel</t>
  </si>
  <si>
    <t>MEGNEVEZÉS</t>
  </si>
  <si>
    <t>2014.</t>
  </si>
  <si>
    <t>ÖSSZES KÖTELEZETTSÉG</t>
  </si>
  <si>
    <t>Díjak, pótlékok bírságok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</si>
  <si>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</si>
  <si>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</si>
  <si>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</si>
  <si>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</si>
  <si>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</si>
  <si>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</si>
  <si>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</si>
  <si>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</si>
  <si>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</si>
  <si>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</si>
  <si>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</si>
  <si>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Önkormányzati hivatal</t>
  </si>
  <si>
    <t>----------------------------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</si>
  <si>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</si>
  <si>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</si>
  <si>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</si>
  <si>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</si>
  <si>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</si>
  <si>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</si>
  <si>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</si>
  <si>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</si>
  <si>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</si>
  <si>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</si>
  <si>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</si>
  <si>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</si>
  <si>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</si>
  <si>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</si>
  <si>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</si>
  <si>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</si>
  <si>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</si>
  <si>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</si>
  <si>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</si>
  <si>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7.1</t>
  </si>
  <si>
    <t>V. Költségvetési szervek finanszírozása</t>
  </si>
  <si>
    <t>KIADÁSOK ÖSSZESEN: (6+7)</t>
  </si>
  <si>
    <t>-</t>
  </si>
  <si>
    <t>IV. Közhatalmi bevételek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</si>
  <si>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</si>
  <si>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</si>
  <si>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</si>
  <si>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</si>
  <si>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</si>
  <si>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</si>
  <si>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</si>
  <si>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</si>
  <si>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</si>
  <si>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</si>
  <si>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</si>
  <si>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</si>
  <si>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</si>
  <si>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</si>
  <si>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</si>
  <si>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</si>
  <si>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</si>
  <si>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</si>
  <si>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</si>
  <si>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</si>
  <si>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</si>
  <si>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</si>
  <si>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</si>
  <si>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</si>
  <si>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</si>
  <si>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IX. Függő, átfutó, kiegyenlítő bevételek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</si>
  <si>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</si>
  <si>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</si>
  <si>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</si>
  <si>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</si>
  <si>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</si>
  <si>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</si>
  <si>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</si>
  <si>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</si>
  <si>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</si>
  <si>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</si>
  <si>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>2013. évi előirányzat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</si>
  <si>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</si>
  <si>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</si>
  <si>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</si>
  <si>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</si>
  <si>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</si>
  <si>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</si>
  <si>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</si>
  <si>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</si>
  <si>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</si>
  <si>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</si>
  <si>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</si>
  <si>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</si>
  <si>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</si>
  <si>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</si>
  <si>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</si>
  <si>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</si>
  <si>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</si>
  <si>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</si>
  <si>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</si>
  <si>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</si>
  <si>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</si>
  <si>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</si>
  <si>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</si>
  <si>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</si>
  <si>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</si>
  <si>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</si>
  <si>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</si>
  <si>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</si>
  <si>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</si>
  <si>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</si>
  <si>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</si>
  <si>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</si>
  <si>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</si>
  <si>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</si>
  <si>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</si>
  <si>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</si>
  <si>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</si>
  <si>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</si>
  <si>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</si>
  <si>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</si>
  <si>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</si>
  <si>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</si>
  <si>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</si>
  <si>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</si>
  <si>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</si>
  <si>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</si>
  <si>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</si>
  <si>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</si>
  <si>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</si>
  <si>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</si>
  <si>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</si>
  <si>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</si>
  <si>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</si>
  <si>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</si>
  <si>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</si>
  <si>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</si>
  <si>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</si>
  <si>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</si>
  <si>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</si>
  <si>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</si>
  <si>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</si>
  <si>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</si>
  <si>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</si>
  <si>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 xml:space="preserve">2.1. melléklet a ………../2013. (……….) önkormányzati rendelethez     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</si>
  <si>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</si>
  <si>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</si>
  <si>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</si>
  <si>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</si>
  <si>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</si>
  <si>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</si>
  <si>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</si>
  <si>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</si>
  <si>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</si>
  <si>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</si>
  <si>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</si>
  <si>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</si>
  <si>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</si>
  <si>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</si>
  <si>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</si>
  <si>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</si>
  <si>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</si>
  <si>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</si>
  <si>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</si>
  <si>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</si>
  <si>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</si>
  <si>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</si>
  <si>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</si>
  <si>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</si>
  <si>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</si>
  <si>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</si>
  <si>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 xml:space="preserve">2.2. melléklet a ………../2013. (……….) önkormányzati rendelethez     </t>
  </si>
  <si>
    <t>Tárgyi eszközök és immateriális  javak értékesítése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</si>
  <si>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</si>
  <si>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</si>
  <si>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</si>
  <si>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</si>
  <si>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</si>
  <si>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</si>
  <si>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</si>
  <si>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</si>
  <si>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</si>
  <si>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</si>
  <si>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</si>
  <si>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</si>
  <si>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</si>
  <si>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</si>
  <si>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</si>
  <si>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</si>
  <si>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t xml:space="preserve"> Finanszírozási műveletek egyenlege (1.1-1.2.) +/-</t>
  </si>
  <si>
    <t>IV. Átvett pénzeszközök államháztartáson belülről (6.1.+…6.2.)</t>
  </si>
  <si>
    <t xml:space="preserve">     -  Működési célú pénzeszköz átadás államháztartáson belülre</t>
  </si>
  <si>
    <t xml:space="preserve">     - Működési támogatás átadás</t>
  </si>
  <si>
    <t>Évek</t>
  </si>
  <si>
    <t>......................, 2013. .......................... hó ..... nap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</si>
  <si>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</si>
  <si>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</si>
  <si>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</si>
  <si>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</si>
  <si>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</si>
  <si>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</si>
  <si>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Aranyalma Óvoda és Bölcsőde</t>
  </si>
  <si>
    <t>ebből -állami támogatás</t>
  </si>
  <si>
    <t xml:space="preserve">  -önkormányztai kiegészítés</t>
  </si>
  <si>
    <t>Óvoda</t>
  </si>
  <si>
    <t>11.1. melléklet a ……/2013. (….) önkormányzati rendelethez</t>
  </si>
  <si>
    <t>11.2. melléklet a ……/2013. (….) önkormányzati rendelethez</t>
  </si>
  <si>
    <t>Bölcsőde</t>
  </si>
  <si>
    <t>11.3. melléklet a ……/2013. (….) önkormányzati rendelethez</t>
  </si>
  <si>
    <t>Mezőőri feladatok</t>
  </si>
  <si>
    <t>ebből:- állami támogatás</t>
  </si>
  <si>
    <t xml:space="preserve">  -önkormányzati kiegészítés</t>
  </si>
  <si>
    <t>VI. Finanszírozási bevételek (6.1.+6.2.)</t>
  </si>
  <si>
    <t>ebből:-állami támogatás</t>
  </si>
  <si>
    <t>Működési támogatás államháztartáson belülről (APEH támogatás)</t>
  </si>
  <si>
    <t xml:space="preserve">         -önkormányzati kiegészítés</t>
  </si>
  <si>
    <t>Települési önk.kulturális feladatainak támogatása</t>
  </si>
  <si>
    <t>Konyha</t>
  </si>
  <si>
    <t>Nevelési intézmények fejlesztése- Óvoda építés</t>
  </si>
  <si>
    <t>Települési önkormányzatok kulturális feladatainak támogatása</t>
  </si>
  <si>
    <t>Buj Község Önkormányzat adósságot keletkeztető ügyletekből és kezességvállalásokból fennálló kötelezettségei</t>
  </si>
  <si>
    <t>Buj Község Önkormányzat 2013. évi adósságot keletkeztető fejlesztési céljai</t>
  </si>
  <si>
    <t>03</t>
  </si>
  <si>
    <r>
      <t xml:space="preserve">III. Támogatások, kiegészítések </t>
    </r>
    <r>
      <rPr>
        <sz val="11"/>
        <rFont val="Times New Roman CE"/>
        <family val="0"/>
      </rPr>
      <t>(5.1+…+5.8.)</t>
    </r>
  </si>
  <si>
    <r>
      <t>IV</t>
    </r>
    <r>
      <rPr>
        <b/>
        <sz val="11"/>
        <rFont val="Times New Roman"/>
        <family val="1"/>
      </rPr>
      <t>. Átvett pénzeszközök államháztartáson belülről (6.1.+6.2.)</t>
    </r>
  </si>
  <si>
    <r>
      <t xml:space="preserve">I. Működési költségvetés kiadásai </t>
    </r>
    <r>
      <rPr>
        <sz val="11"/>
        <rFont val="Times New Roman CE"/>
        <family val="0"/>
      </rPr>
      <t>(1.1+…+1.5.)</t>
    </r>
  </si>
  <si>
    <r>
      <t xml:space="preserve">II. Felhalmozási költségvetés kiadásai </t>
    </r>
    <r>
      <rPr>
        <sz val="11"/>
        <rFont val="Times New Roman CE"/>
        <family val="0"/>
      </rPr>
      <t>(2.1+…+2.3)</t>
    </r>
  </si>
  <si>
    <r>
      <t xml:space="preserve">2013. évi külső forrásból fedezhető működési hiány  </t>
    </r>
    <r>
      <rPr>
        <sz val="11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</si>
  <si>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11"/>
        <rFont val="Times New Roman"/>
        <family val="1"/>
      </rPr>
      <t>(2.2. melléklet 3. oszlop 30. sor)</t>
    </r>
  </si>
  <si>
    <t>- EU-s forrásból finanszírozott támogatással megvalósuló  programok,  projektek önkormányzati hozzájárulásának kiadásai</t>
  </si>
  <si>
    <t>10. melléklet a ……/2013. (….) önkormányzati rendelethez</t>
  </si>
  <si>
    <t>10.1. melléklet a ……/2013. (….) önkormányzati rendelethez</t>
  </si>
  <si>
    <t>10.2. melléklet a ……/2013. (….) önkormányzati rendelethez</t>
  </si>
  <si>
    <r>
      <t>KÖLTSÉGVETÉSI BEVÉTELEK ÖSSZESEN (2+……+9</t>
    </r>
    <r>
      <rPr>
        <b/>
        <i/>
        <sz val="12"/>
        <rFont val="Times New Roman"/>
        <family val="1"/>
      </rPr>
      <t>)</t>
    </r>
  </si>
  <si>
    <t>Buj Község Önkormányzat saját bevételeinek részletezése az adósságot keletkeztető ügyletből származó tárgyévi fizetési kötelezettség megállapításához</t>
  </si>
  <si>
    <t>Szociális Alapszolgáltatási Központ tiszaberceli területi irodájának felújítása</t>
  </si>
  <si>
    <t>2013. évi módosított előirányzat</t>
  </si>
  <si>
    <t>Módosított Előirányzat</t>
  </si>
  <si>
    <t>Buji Óvoda A és B épületének pótmunkái</t>
  </si>
  <si>
    <t>Buji Egészségügyi Központ kialakítása</t>
  </si>
  <si>
    <t>2013-2014</t>
  </si>
  <si>
    <t>SZAK Tiszaberceli Iroda felújításához kapcsolódó eszközbeszerzés</t>
  </si>
  <si>
    <t>Mezőgazdasági gépek beszerzése</t>
  </si>
  <si>
    <t>Ingatlanvásárlás (Kossuth u. 95.)</t>
  </si>
  <si>
    <t>Eszközbeszerzés</t>
  </si>
  <si>
    <t xml:space="preserve">EU-s projekt neve, azonosítója:  </t>
  </si>
  <si>
    <t>Nevelési intézmények fejlesztése ÉAOP-4.1.1/A-11-2012-0015</t>
  </si>
  <si>
    <t>2012.</t>
  </si>
  <si>
    <t>Buji Egészségügyi Központ kialakítása ÉAOP-4.1.2/A-12-2013-0048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</si>
</sst>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5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i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name val="Times New Roman CE"/>
      <family val="0"/>
    </font>
    <font>
      <b/>
      <sz val="11"/>
      <color indexed="10"/>
      <name val="Times New Roman CE"/>
      <family val="0"/>
    </font>
    <font>
      <b/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 CE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8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4" borderId="7" applyNumberFormat="0" applyFont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8" applyNumberFormat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17" borderId="0" applyNumberFormat="0" applyBorder="0" applyAlignment="0" applyProtection="0"/>
    <xf numFmtId="0" fontId="35" fillId="7" borderId="0" applyNumberFormat="0" applyBorder="0" applyAlignment="0" applyProtection="0"/>
    <xf numFmtId="0" fontId="36" fillId="16" borderId="1" applyNumberFormat="0" applyAlignment="0" applyProtection="0"/>
    <xf numFmtId="9" fontId="0" fillId="0" borderId="0" applyFont="0" applyFill="0" applyBorder="0" applyAlignment="0" applyProtection="0"/>
  </cellStyleXfs>
  <cellXfs count="552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164" fontId="15" fillId="0" borderId="10" xfId="0" applyNumberFormat="1" applyFont="1" applyFill="1" applyBorder="1" applyAlignment="1" applyProtection="1">
      <alignment vertical="center" wrapText="1"/>
      <protection locked="0"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5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13" fillId="0" borderId="13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center" vertical="center" wrapText="1"/>
      <protection/>
    </xf>
    <xf numFmtId="164" fontId="13" fillId="0" borderId="15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5" fillId="0" borderId="10" xfId="0" applyNumberFormat="1" applyFont="1" applyFill="1" applyBorder="1" applyAlignment="1" applyProtection="1">
      <alignment vertical="center" wrapText="1"/>
      <protection locked="0"/>
    </xf>
    <xf numFmtId="164" fontId="15" fillId="0" borderId="16" xfId="0" applyNumberFormat="1" applyFont="1" applyFill="1" applyBorder="1" applyAlignment="1" applyProtection="1">
      <alignment vertical="center" wrapTex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" fontId="15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18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2" xfId="58" applyFont="1" applyFill="1" applyBorder="1" applyAlignment="1">
      <alignment horizontal="center" vertical="center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0" fillId="0" borderId="20" xfId="58" applyFont="1" applyFill="1" applyBorder="1" applyAlignment="1">
      <alignment horizontal="center" vertical="center"/>
      <protection/>
    </xf>
    <xf numFmtId="0" fontId="0" fillId="0" borderId="21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21" xfId="58" applyFont="1" applyFill="1" applyBorder="1">
      <alignment/>
      <protection/>
    </xf>
    <xf numFmtId="166" fontId="0" fillId="0" borderId="23" xfId="40" applyNumberFormat="1" applyFont="1" applyFill="1" applyBorder="1" applyAlignment="1">
      <alignment/>
    </xf>
    <xf numFmtId="166" fontId="0" fillId="0" borderId="16" xfId="40" applyNumberFormat="1" applyFont="1" applyFill="1" applyBorder="1" applyAlignment="1">
      <alignment/>
    </xf>
    <xf numFmtId="166" fontId="0" fillId="0" borderId="21" xfId="58" applyNumberFormat="1" applyFont="1" applyFill="1" applyBorder="1">
      <alignment/>
      <protection/>
    </xf>
    <xf numFmtId="166" fontId="0" fillId="0" borderId="22" xfId="58" applyNumberFormat="1" applyFont="1" applyFill="1" applyBorder="1">
      <alignment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5" fillId="0" borderId="24" xfId="0" applyNumberFormat="1" applyFont="1" applyFill="1" applyBorder="1" applyAlignment="1" applyProtection="1">
      <alignment vertical="center"/>
      <protection locked="0"/>
    </xf>
    <xf numFmtId="164" fontId="15" fillId="0" borderId="10" xfId="0" applyNumberFormat="1" applyFont="1" applyFill="1" applyBorder="1" applyAlignment="1" applyProtection="1">
      <alignment vertical="center"/>
      <protection locked="0"/>
    </xf>
    <xf numFmtId="164" fontId="15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4" xfId="58" applyFont="1" applyFill="1" applyBorder="1" applyProtection="1">
      <alignment/>
      <protection locked="0"/>
    </xf>
    <xf numFmtId="166" fontId="0" fillId="0" borderId="24" xfId="40" applyNumberFormat="1" applyFont="1" applyFill="1" applyBorder="1" applyAlignment="1" applyProtection="1">
      <alignment/>
      <protection locked="0"/>
    </xf>
    <xf numFmtId="0" fontId="0" fillId="0" borderId="10" xfId="58" applyFont="1" applyFill="1" applyBorder="1" applyProtection="1">
      <alignment/>
      <protection locked="0"/>
    </xf>
    <xf numFmtId="166" fontId="0" fillId="0" borderId="10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13" fillId="0" borderId="25" xfId="58" applyFont="1" applyFill="1" applyBorder="1" applyAlignment="1" applyProtection="1">
      <alignment horizontal="center" vertical="center" wrapText="1"/>
      <protection/>
    </xf>
    <xf numFmtId="0" fontId="13" fillId="0" borderId="26" xfId="58" applyFont="1" applyFill="1" applyBorder="1" applyAlignment="1" applyProtection="1">
      <alignment horizontal="center" vertical="center" wrapText="1"/>
      <protection/>
    </xf>
    <xf numFmtId="0" fontId="13" fillId="0" borderId="27" xfId="58" applyFont="1" applyFill="1" applyBorder="1" applyAlignment="1" applyProtection="1">
      <alignment horizontal="center" vertical="center" wrapText="1"/>
      <protection/>
    </xf>
    <xf numFmtId="0" fontId="15" fillId="0" borderId="20" xfId="58" applyFont="1" applyFill="1" applyBorder="1" applyAlignment="1" applyProtection="1">
      <alignment horizontal="center" vertical="center"/>
      <protection/>
    </xf>
    <xf numFmtId="0" fontId="15" fillId="0" borderId="21" xfId="58" applyFont="1" applyFill="1" applyBorder="1" applyAlignment="1" applyProtection="1">
      <alignment horizontal="center" vertical="center"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vertical="center" wrapText="1"/>
      <protection/>
    </xf>
    <xf numFmtId="0" fontId="15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/>
      <protection/>
    </xf>
    <xf numFmtId="0" fontId="15" fillId="0" borderId="19" xfId="0" applyFont="1" applyFill="1" applyBorder="1" applyAlignment="1" applyProtection="1">
      <alignment horizontal="center" vertical="center"/>
      <protection/>
    </xf>
    <xf numFmtId="164" fontId="13" fillId="0" borderId="23" xfId="0" applyNumberFormat="1" applyFont="1" applyFill="1" applyBorder="1" applyAlignment="1" applyProtection="1">
      <alignment vertical="center"/>
      <protection/>
    </xf>
    <xf numFmtId="0" fontId="15" fillId="0" borderId="12" xfId="0" applyFont="1" applyFill="1" applyBorder="1" applyAlignment="1" applyProtection="1">
      <alignment horizontal="center" vertical="center"/>
      <protection/>
    </xf>
    <xf numFmtId="164" fontId="13" fillId="0" borderId="16" xfId="0" applyNumberFormat="1" applyFont="1" applyFill="1" applyBorder="1" applyAlignment="1" applyProtection="1">
      <alignment vertical="center"/>
      <protection/>
    </xf>
    <xf numFmtId="0" fontId="15" fillId="0" borderId="17" xfId="0" applyFont="1" applyFill="1" applyBorder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vertical="center" wrapText="1"/>
      <protection/>
    </xf>
    <xf numFmtId="164" fontId="13" fillId="0" borderId="21" xfId="0" applyNumberFormat="1" applyFont="1" applyFill="1" applyBorder="1" applyAlignment="1" applyProtection="1">
      <alignment vertical="center"/>
      <protection/>
    </xf>
    <xf numFmtId="164" fontId="13" fillId="0" borderId="22" xfId="0" applyNumberFormat="1" applyFont="1" applyFill="1" applyBorder="1" applyAlignment="1" applyProtection="1">
      <alignment vertical="center"/>
      <protection/>
    </xf>
    <xf numFmtId="0" fontId="0" fillId="0" borderId="28" xfId="0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6" fillId="0" borderId="0" xfId="0" applyNumberFormat="1" applyFont="1" applyFill="1" applyAlignment="1">
      <alignment horizontal="center" vertical="center" wrapText="1"/>
    </xf>
    <xf numFmtId="0" fontId="1" fillId="0" borderId="0" xfId="58" applyFont="1" applyFill="1">
      <alignment/>
      <protection/>
    </xf>
    <xf numFmtId="0" fontId="8" fillId="0" borderId="29" xfId="0" applyFont="1" applyFill="1" applyBorder="1" applyAlignment="1" applyProtection="1">
      <alignment horizontal="right" vertical="center"/>
      <protection/>
    </xf>
    <xf numFmtId="0" fontId="4" fillId="0" borderId="20" xfId="58" applyFont="1" applyFill="1" applyBorder="1" applyAlignment="1" applyProtection="1">
      <alignment horizontal="center" vertical="center" wrapText="1"/>
      <protection/>
    </xf>
    <xf numFmtId="0" fontId="4" fillId="0" borderId="21" xfId="58" applyFont="1" applyFill="1" applyBorder="1" applyAlignment="1" applyProtection="1">
      <alignment horizontal="center" vertical="center" wrapText="1"/>
      <protection/>
    </xf>
    <xf numFmtId="0" fontId="4" fillId="0" borderId="22" xfId="58" applyFont="1" applyFill="1" applyBorder="1" applyAlignment="1" applyProtection="1">
      <alignment horizontal="center" vertical="center" wrapText="1"/>
      <protection/>
    </xf>
    <xf numFmtId="0" fontId="4" fillId="0" borderId="30" xfId="58" applyFont="1" applyFill="1" applyBorder="1" applyAlignment="1" applyProtection="1">
      <alignment horizontal="left" vertical="center" wrapText="1" indent="1"/>
      <protection/>
    </xf>
    <xf numFmtId="0" fontId="4" fillId="0" borderId="21" xfId="58" applyFont="1" applyFill="1" applyBorder="1" applyAlignment="1" applyProtection="1">
      <alignment horizontal="left" vertical="center" wrapText="1" indent="1"/>
      <protection/>
    </xf>
    <xf numFmtId="164" fontId="4" fillId="0" borderId="31" xfId="58" applyNumberFormat="1" applyFont="1" applyFill="1" applyBorder="1" applyAlignment="1" applyProtection="1">
      <alignment horizontal="right" vertical="center" wrapText="1" indent="1"/>
      <protection/>
    </xf>
    <xf numFmtId="0" fontId="4" fillId="0" borderId="20" xfId="58" applyFont="1" applyFill="1" applyBorder="1" applyAlignment="1" applyProtection="1">
      <alignment horizontal="left" vertical="center" wrapText="1" indent="1"/>
      <protection/>
    </xf>
    <xf numFmtId="0" fontId="37" fillId="0" borderId="21" xfId="0" applyFont="1" applyBorder="1" applyAlignment="1" applyProtection="1">
      <alignment horizontal="left" vertical="center" wrapText="1" indent="1"/>
      <protection/>
    </xf>
    <xf numFmtId="164" fontId="4" fillId="0" borderId="32" xfId="58" applyNumberFormat="1" applyFont="1" applyFill="1" applyBorder="1" applyAlignment="1" applyProtection="1">
      <alignment horizontal="right" vertical="center" wrapText="1" indent="1"/>
      <protection/>
    </xf>
    <xf numFmtId="49" fontId="1" fillId="0" borderId="12" xfId="58" applyNumberFormat="1" applyFont="1" applyFill="1" applyBorder="1" applyAlignment="1" applyProtection="1">
      <alignment horizontal="left" vertical="center" wrapText="1" indent="1"/>
      <protection/>
    </xf>
    <xf numFmtId="0" fontId="38" fillId="0" borderId="26" xfId="0" applyFont="1" applyBorder="1" applyAlignment="1" applyProtection="1">
      <alignment horizontal="left" vertical="center" wrapText="1" indent="1"/>
      <protection/>
    </xf>
    <xf numFmtId="164" fontId="1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24" xfId="0" applyFont="1" applyBorder="1" applyAlignment="1" applyProtection="1">
      <alignment horizontal="left" vertical="center" wrapText="1" indent="1"/>
      <protection/>
    </xf>
    <xf numFmtId="0" fontId="38" fillId="0" borderId="14" xfId="0" applyFont="1" applyBorder="1" applyAlignment="1" applyProtection="1">
      <alignment horizontal="left" vertical="center" wrapText="1" indent="1"/>
      <protection/>
    </xf>
    <xf numFmtId="164" fontId="4" fillId="0" borderId="22" xfId="58" applyNumberFormat="1" applyFont="1" applyFill="1" applyBorder="1" applyAlignment="1" applyProtection="1">
      <alignment horizontal="right" vertical="center" wrapText="1" indent="1"/>
      <protection/>
    </xf>
    <xf numFmtId="49" fontId="1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26" xfId="58" applyFont="1" applyFill="1" applyBorder="1" applyAlignment="1" applyProtection="1">
      <alignment horizontal="left" vertical="center" wrapText="1" indent="1"/>
      <protection/>
    </xf>
    <xf numFmtId="164" fontId="1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0" xfId="58" applyFont="1" applyFill="1" applyBorder="1" applyAlignment="1" applyProtection="1">
      <alignment horizontal="left" vertical="center" wrapText="1" indent="1"/>
      <protection/>
    </xf>
    <xf numFmtId="164" fontId="1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49" fontId="1" fillId="0" borderId="34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35" xfId="58" applyFont="1" applyFill="1" applyBorder="1" applyAlignment="1" applyProtection="1">
      <alignment horizontal="left" vertical="center" wrapText="1" indent="1"/>
      <protection/>
    </xf>
    <xf numFmtId="164" fontId="1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49" fontId="1" fillId="0" borderId="13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14" xfId="58" applyFont="1" applyFill="1" applyBorder="1" applyAlignment="1" applyProtection="1">
      <alignment horizontal="left" vertical="center" wrapText="1" indent="1"/>
      <protection/>
    </xf>
    <xf numFmtId="164" fontId="1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49" fontId="1" fillId="0" borderId="19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24" xfId="58" applyFont="1" applyFill="1" applyBorder="1" applyAlignment="1" applyProtection="1">
      <alignment horizontal="left" vertical="center" wrapText="1" indent="1"/>
      <protection/>
    </xf>
    <xf numFmtId="164" fontId="1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49" fontId="1" fillId="0" borderId="17" xfId="58" applyNumberFormat="1" applyFont="1" applyFill="1" applyBorder="1" applyAlignment="1" applyProtection="1">
      <alignment horizontal="left" vertical="center" wrapText="1" indent="1"/>
      <protection/>
    </xf>
    <xf numFmtId="164" fontId="1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1" xfId="58" applyFont="1" applyFill="1" applyBorder="1" applyAlignment="1" applyProtection="1">
      <alignment horizontal="left" vertical="center" wrapText="1" indent="1"/>
      <protection/>
    </xf>
    <xf numFmtId="0" fontId="4" fillId="0" borderId="37" xfId="58" applyFont="1" applyFill="1" applyBorder="1" applyAlignment="1" applyProtection="1">
      <alignment horizontal="left" vertical="center" wrapText="1" indent="1"/>
      <protection/>
    </xf>
    <xf numFmtId="49" fontId="1" fillId="0" borderId="38" xfId="58" applyNumberFormat="1" applyFont="1" applyFill="1" applyBorder="1" applyAlignment="1" applyProtection="1">
      <alignment horizontal="left" vertical="center" wrapText="1" indent="1"/>
      <protection/>
    </xf>
    <xf numFmtId="0" fontId="39" fillId="0" borderId="24" xfId="0" applyFont="1" applyBorder="1" applyAlignment="1" applyProtection="1">
      <alignment horizontal="left" vertical="center" wrapText="1" indent="1"/>
      <protection/>
    </xf>
    <xf numFmtId="164" fontId="40" fillId="0" borderId="39" xfId="58" applyNumberFormat="1" applyFont="1" applyFill="1" applyBorder="1" applyAlignment="1" applyProtection="1">
      <alignment horizontal="right" vertical="center" wrapText="1" indent="1"/>
      <protection/>
    </xf>
    <xf numFmtId="49" fontId="1" fillId="0" borderId="40" xfId="58" applyNumberFormat="1" applyFont="1" applyFill="1" applyBorder="1" applyAlignment="1" applyProtection="1">
      <alignment horizontal="left" vertical="center" wrapText="1" indent="1"/>
      <protection/>
    </xf>
    <xf numFmtId="0" fontId="38" fillId="0" borderId="10" xfId="0" applyFont="1" applyBorder="1" applyAlignment="1" applyProtection="1">
      <alignment horizontal="left" vertical="center" wrapText="1" indent="1"/>
      <protection/>
    </xf>
    <xf numFmtId="164" fontId="1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0" fontId="39" fillId="0" borderId="10" xfId="0" applyFont="1" applyBorder="1" applyAlignment="1" applyProtection="1">
      <alignment horizontal="left" vertical="center" wrapText="1" indent="1"/>
      <protection/>
    </xf>
    <xf numFmtId="164" fontId="40" fillId="0" borderId="33" xfId="58" applyNumberFormat="1" applyFont="1" applyFill="1" applyBorder="1" applyAlignment="1" applyProtection="1">
      <alignment horizontal="right" vertical="center" wrapText="1" indent="1"/>
      <protection/>
    </xf>
    <xf numFmtId="0" fontId="38" fillId="0" borderId="10" xfId="0" applyFont="1" applyBorder="1" applyAlignment="1" applyProtection="1">
      <alignment horizontal="left" vertical="center" indent="1"/>
      <protection/>
    </xf>
    <xf numFmtId="49" fontId="1" fillId="0" borderId="41" xfId="58" applyNumberFormat="1" applyFont="1" applyFill="1" applyBorder="1" applyAlignment="1" applyProtection="1">
      <alignment horizontal="left" vertical="center" wrapText="1" indent="1"/>
      <protection/>
    </xf>
    <xf numFmtId="0" fontId="38" fillId="0" borderId="42" xfId="0" applyFont="1" applyBorder="1" applyAlignment="1" applyProtection="1">
      <alignment horizontal="left" vertical="center" indent="1"/>
      <protection/>
    </xf>
    <xf numFmtId="164" fontId="1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0" fontId="40" fillId="0" borderId="0" xfId="58" applyFont="1" applyFill="1">
      <alignment/>
      <protection/>
    </xf>
    <xf numFmtId="0" fontId="37" fillId="0" borderId="42" xfId="0" applyFont="1" applyBorder="1" applyAlignment="1" applyProtection="1">
      <alignment horizontal="left" vertical="center" wrapText="1" indent="1"/>
      <protection/>
    </xf>
    <xf numFmtId="164" fontId="1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42" xfId="0" applyFont="1" applyBorder="1" applyAlignment="1" applyProtection="1">
      <alignment horizontal="left" vertical="center" wrapText="1" indent="1"/>
      <protection/>
    </xf>
    <xf numFmtId="164" fontId="1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14" xfId="0" applyFont="1" applyBorder="1" applyAlignment="1" applyProtection="1">
      <alignment horizontal="left" vertical="center" wrapText="1" indent="1"/>
      <protection/>
    </xf>
    <xf numFmtId="164" fontId="4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0" fontId="41" fillId="0" borderId="0" xfId="58" applyFont="1" applyFill="1">
      <alignment/>
      <protection/>
    </xf>
    <xf numFmtId="0" fontId="8" fillId="0" borderId="21" xfId="58" applyFont="1" applyFill="1" applyBorder="1" applyAlignment="1" applyProtection="1">
      <alignment horizontal="left" vertical="center" wrapText="1" indent="1"/>
      <protection/>
    </xf>
    <xf numFmtId="164" fontId="8" fillId="0" borderId="22" xfId="58" applyNumberFormat="1" applyFont="1" applyFill="1" applyBorder="1" applyAlignment="1" applyProtection="1">
      <alignment horizontal="right" vertical="center" wrapText="1" indent="1"/>
      <protection/>
    </xf>
    <xf numFmtId="0" fontId="37" fillId="0" borderId="20" xfId="0" applyFont="1" applyBorder="1" applyAlignment="1" applyProtection="1">
      <alignment horizontal="left" vertical="center" wrapText="1" indent="1"/>
      <protection/>
    </xf>
    <xf numFmtId="164" fontId="4" fillId="0" borderId="22" xfId="58" applyNumberFormat="1" applyFont="1" applyFill="1" applyBorder="1" applyAlignment="1" applyProtection="1">
      <alignment horizontal="right" vertical="center" wrapText="1" indent="1"/>
      <protection/>
    </xf>
    <xf numFmtId="49" fontId="37" fillId="0" borderId="19" xfId="0" applyNumberFormat="1" applyFont="1" applyBorder="1" applyAlignment="1" applyProtection="1">
      <alignment horizontal="left" vertical="center" wrapText="1" indent="1"/>
      <protection/>
    </xf>
    <xf numFmtId="164" fontId="40" fillId="0" borderId="23" xfId="58" applyNumberFormat="1" applyFont="1" applyFill="1" applyBorder="1" applyAlignment="1" applyProtection="1">
      <alignment horizontal="right" vertical="center" wrapText="1" indent="1"/>
      <protection/>
    </xf>
    <xf numFmtId="49" fontId="38" fillId="0" borderId="12" xfId="0" applyNumberFormat="1" applyFont="1" applyBorder="1" applyAlignment="1" applyProtection="1">
      <alignment horizontal="left" vertical="center" wrapText="1" indent="2"/>
      <protection/>
    </xf>
    <xf numFmtId="49" fontId="37" fillId="0" borderId="12" xfId="0" applyNumberFormat="1" applyFont="1" applyBorder="1" applyAlignment="1" applyProtection="1">
      <alignment horizontal="left" vertical="center" wrapText="1" indent="1"/>
      <protection/>
    </xf>
    <xf numFmtId="164" fontId="40" fillId="0" borderId="16" xfId="58" applyNumberFormat="1" applyFont="1" applyFill="1" applyBorder="1" applyAlignment="1" applyProtection="1">
      <alignment horizontal="right" vertical="center" wrapText="1" indent="1"/>
      <protection/>
    </xf>
    <xf numFmtId="49" fontId="38" fillId="0" borderId="45" xfId="0" applyNumberFormat="1" applyFont="1" applyBorder="1" applyAlignment="1" applyProtection="1">
      <alignment horizontal="left" vertical="center" wrapText="1" indent="2"/>
      <protection/>
    </xf>
    <xf numFmtId="164" fontId="1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13" xfId="0" applyFont="1" applyBorder="1" applyAlignment="1" applyProtection="1">
      <alignment horizontal="left" vertical="center" wrapText="1" indent="1"/>
      <protection/>
    </xf>
    <xf numFmtId="164" fontId="4" fillId="0" borderId="15" xfId="58" applyNumberFormat="1" applyFont="1" applyFill="1" applyBorder="1" applyAlignment="1" applyProtection="1" quotePrefix="1">
      <alignment horizontal="right" vertical="center" wrapText="1" indent="1"/>
      <protection locked="0"/>
    </xf>
    <xf numFmtId="0" fontId="4" fillId="0" borderId="0" xfId="58" applyFont="1" applyFill="1" applyBorder="1" applyAlignment="1" applyProtection="1">
      <alignment horizontal="center" vertical="center" wrapText="1"/>
      <protection/>
    </xf>
    <xf numFmtId="0" fontId="4" fillId="0" borderId="0" xfId="58" applyFont="1" applyFill="1" applyBorder="1" applyAlignment="1" applyProtection="1">
      <alignment vertical="center" wrapText="1"/>
      <protection/>
    </xf>
    <xf numFmtId="164" fontId="4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8" fillId="0" borderId="29" xfId="0" applyFont="1" applyFill="1" applyBorder="1" applyAlignment="1" applyProtection="1">
      <alignment horizontal="right"/>
      <protection/>
    </xf>
    <xf numFmtId="0" fontId="1" fillId="0" borderId="0" xfId="58" applyFont="1" applyFill="1" applyAlignment="1">
      <alignment/>
      <protection/>
    </xf>
    <xf numFmtId="0" fontId="4" fillId="0" borderId="47" xfId="58" applyFont="1" applyFill="1" applyBorder="1" applyAlignment="1" applyProtection="1">
      <alignment vertical="center" wrapText="1"/>
      <protection/>
    </xf>
    <xf numFmtId="0" fontId="1" fillId="0" borderId="48" xfId="58" applyFont="1" applyFill="1" applyBorder="1" applyAlignment="1" applyProtection="1">
      <alignment horizontal="left" vertical="center" wrapText="1" indent="1"/>
      <protection/>
    </xf>
    <xf numFmtId="0" fontId="1" fillId="0" borderId="0" xfId="58" applyFont="1" applyFill="1" applyBorder="1" applyAlignment="1" applyProtection="1">
      <alignment horizontal="left" vertical="center" wrapText="1" indent="1"/>
      <protection/>
    </xf>
    <xf numFmtId="0" fontId="1" fillId="0" borderId="10" xfId="58" applyFont="1" applyFill="1" applyBorder="1" applyAlignment="1" applyProtection="1">
      <alignment horizontal="left" indent="6"/>
      <protection/>
    </xf>
    <xf numFmtId="0" fontId="1" fillId="0" borderId="10" xfId="58" applyFont="1" applyFill="1" applyBorder="1" applyAlignment="1" applyProtection="1">
      <alignment horizontal="left" vertical="center" wrapText="1" indent="6"/>
      <protection/>
    </xf>
    <xf numFmtId="0" fontId="1" fillId="0" borderId="11" xfId="58" applyFont="1" applyFill="1" applyBorder="1" applyAlignment="1" applyProtection="1">
      <alignment horizontal="left" vertical="center" wrapText="1" indent="6"/>
      <protection/>
    </xf>
    <xf numFmtId="49" fontId="1" fillId="0" borderId="45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42" xfId="58" applyFont="1" applyFill="1" applyBorder="1" applyAlignment="1" applyProtection="1">
      <alignment horizontal="left" vertical="center" wrapText="1" indent="6"/>
      <protection/>
    </xf>
    <xf numFmtId="164" fontId="1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1" xfId="58" applyFont="1" applyFill="1" applyBorder="1" applyAlignment="1" applyProtection="1">
      <alignment vertical="center" wrapText="1"/>
      <protection/>
    </xf>
    <xf numFmtId="0" fontId="38" fillId="0" borderId="10" xfId="0" applyFont="1" applyBorder="1" applyAlignment="1" applyProtection="1" quotePrefix="1">
      <alignment horizontal="left" vertical="center" wrapText="1" indent="6"/>
      <protection/>
    </xf>
    <xf numFmtId="0" fontId="38" fillId="0" borderId="42" xfId="0" applyFont="1" applyBorder="1" applyAlignment="1" applyProtection="1" quotePrefix="1">
      <alignment horizontal="left" vertical="center" wrapText="1" indent="6"/>
      <protection/>
    </xf>
    <xf numFmtId="164" fontId="1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1" xfId="58" applyFont="1" applyFill="1" applyBorder="1" applyAlignment="1" applyProtection="1">
      <alignment horizontal="left" vertical="center" wrapText="1" indent="1"/>
      <protection/>
    </xf>
    <xf numFmtId="164" fontId="4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0" xfId="58" applyFont="1" applyFill="1" applyAlignment="1">
      <alignment horizontal="left" vertical="center" indent="1"/>
      <protection/>
    </xf>
    <xf numFmtId="0" fontId="4" fillId="0" borderId="34" xfId="58" applyFont="1" applyFill="1" applyBorder="1" applyAlignment="1" applyProtection="1">
      <alignment horizontal="left" vertical="center" wrapText="1" indent="1"/>
      <protection/>
    </xf>
    <xf numFmtId="0" fontId="8" fillId="0" borderId="35" xfId="58" applyFont="1" applyFill="1" applyBorder="1" applyAlignment="1" applyProtection="1">
      <alignment horizontal="left" vertical="center" wrapText="1" indent="1"/>
      <protection/>
    </xf>
    <xf numFmtId="49" fontId="39" fillId="0" borderId="20" xfId="0" applyNumberFormat="1" applyFont="1" applyBorder="1" applyAlignment="1" applyProtection="1">
      <alignment horizontal="left" vertical="center" wrapText="1" indent="1"/>
      <protection/>
    </xf>
    <xf numFmtId="0" fontId="39" fillId="0" borderId="21" xfId="0" applyFont="1" applyBorder="1" applyAlignment="1" applyProtection="1">
      <alignment horizontal="left" vertical="center" wrapText="1" indent="1"/>
      <protection/>
    </xf>
    <xf numFmtId="164" fontId="40" fillId="0" borderId="22" xfId="58" applyNumberFormat="1" applyFont="1" applyFill="1" applyBorder="1" applyAlignment="1" applyProtection="1">
      <alignment horizontal="right" vertical="center" wrapText="1" indent="1"/>
      <protection/>
    </xf>
    <xf numFmtId="49" fontId="38" fillId="0" borderId="19" xfId="0" applyNumberFormat="1" applyFont="1" applyBorder="1" applyAlignment="1" applyProtection="1">
      <alignment horizontal="left" vertical="center" wrapText="1" indent="2"/>
      <protection/>
    </xf>
    <xf numFmtId="0" fontId="38" fillId="0" borderId="23" xfId="0" applyFont="1" applyBorder="1" applyAlignment="1" applyProtection="1">
      <alignment horizontal="right" vertical="center" wrapText="1" indent="1"/>
      <protection locked="0"/>
    </xf>
    <xf numFmtId="0" fontId="38" fillId="0" borderId="16" xfId="0" applyFont="1" applyBorder="1" applyAlignment="1" applyProtection="1">
      <alignment horizontal="right" vertical="center" wrapText="1" indent="1"/>
      <protection locked="0"/>
    </xf>
    <xf numFmtId="49" fontId="38" fillId="0" borderId="17" xfId="0" applyNumberFormat="1" applyFont="1" applyBorder="1" applyAlignment="1" applyProtection="1">
      <alignment horizontal="left" vertical="center" wrapText="1" indent="2"/>
      <protection/>
    </xf>
    <xf numFmtId="0" fontId="38" fillId="0" borderId="11" xfId="0" applyFont="1" applyBorder="1" applyAlignment="1" applyProtection="1">
      <alignment horizontal="left" vertical="center" wrapText="1" indent="1"/>
      <protection/>
    </xf>
    <xf numFmtId="0" fontId="38" fillId="0" borderId="18" xfId="0" applyFont="1" applyBorder="1" applyAlignment="1" applyProtection="1">
      <alignment horizontal="right" vertical="center" wrapText="1" indent="1"/>
      <protection locked="0"/>
    </xf>
    <xf numFmtId="164" fontId="37" fillId="0" borderId="22" xfId="0" applyNumberFormat="1" applyFont="1" applyBorder="1" applyAlignment="1" applyProtection="1">
      <alignment horizontal="right" vertical="center" wrapText="1" indent="1"/>
      <protection/>
    </xf>
    <xf numFmtId="0" fontId="37" fillId="0" borderId="22" xfId="0" applyFont="1" applyBorder="1" applyAlignment="1" applyProtection="1" quotePrefix="1">
      <alignment horizontal="right" vertical="center" wrapText="1" indent="1"/>
      <protection locked="0"/>
    </xf>
    <xf numFmtId="0" fontId="4" fillId="0" borderId="0" xfId="58" applyFont="1" applyFill="1">
      <alignment/>
      <protection/>
    </xf>
    <xf numFmtId="0" fontId="37" fillId="0" borderId="13" xfId="0" applyFont="1" applyBorder="1" applyAlignment="1" applyProtection="1">
      <alignment horizontal="left" vertical="center" wrapText="1" indent="1"/>
      <protection/>
    </xf>
    <xf numFmtId="0" fontId="1" fillId="0" borderId="0" xfId="58" applyFont="1" applyFill="1" applyProtection="1">
      <alignment/>
      <protection/>
    </xf>
    <xf numFmtId="0" fontId="1" fillId="0" borderId="0" xfId="58" applyFont="1" applyFill="1" applyAlignment="1" applyProtection="1">
      <alignment horizontal="right" vertical="center" indent="1"/>
      <protection/>
    </xf>
    <xf numFmtId="164" fontId="4" fillId="0" borderId="49" xfId="58" applyNumberFormat="1" applyFont="1" applyFill="1" applyBorder="1" applyAlignment="1" applyProtection="1">
      <alignment horizontal="right" vertical="center" wrapText="1" indent="1"/>
      <protection/>
    </xf>
    <xf numFmtId="0" fontId="1" fillId="0" borderId="50" xfId="58" applyFont="1" applyFill="1" applyBorder="1">
      <alignment/>
      <protection/>
    </xf>
    <xf numFmtId="0" fontId="37" fillId="0" borderId="0" xfId="0" applyFont="1" applyAlignment="1" applyProtection="1">
      <alignment horizontal="left" vertical="center" indent="1"/>
      <protection/>
    </xf>
    <xf numFmtId="0" fontId="1" fillId="0" borderId="0" xfId="0" applyFont="1" applyAlignment="1">
      <alignment/>
    </xf>
    <xf numFmtId="0" fontId="8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 vertical="center" indent="1"/>
      <protection/>
    </xf>
    <xf numFmtId="0" fontId="1" fillId="0" borderId="0" xfId="0" applyFont="1" applyAlignment="1" applyProtection="1">
      <alignment horizontal="right" vertical="center" indent="1"/>
      <protection/>
    </xf>
    <xf numFmtId="49" fontId="38" fillId="0" borderId="20" xfId="0" applyNumberFormat="1" applyFont="1" applyBorder="1" applyAlignment="1" applyProtection="1">
      <alignment horizontal="left" vertical="center" wrapText="1" indent="1"/>
      <protection/>
    </xf>
    <xf numFmtId="0" fontId="38" fillId="0" borderId="21" xfId="0" applyFont="1" applyBorder="1" applyAlignment="1" applyProtection="1">
      <alignment horizontal="left" vertical="center" wrapText="1" indent="1"/>
      <protection/>
    </xf>
    <xf numFmtId="164" fontId="38" fillId="0" borderId="22" xfId="0" applyNumberFormat="1" applyFont="1" applyBorder="1" applyAlignment="1" applyProtection="1">
      <alignment horizontal="right" vertical="center" wrapText="1" indent="1"/>
      <protection/>
    </xf>
    <xf numFmtId="0" fontId="38" fillId="0" borderId="22" xfId="0" applyFont="1" applyBorder="1" applyAlignment="1" applyProtection="1">
      <alignment horizontal="right" vertical="center" wrapText="1" indent="1"/>
      <protection/>
    </xf>
    <xf numFmtId="0" fontId="1" fillId="0" borderId="0" xfId="58" applyFont="1" applyFill="1" applyAlignment="1">
      <alignment horizontal="right" vertical="center" indent="1"/>
      <protection/>
    </xf>
    <xf numFmtId="0" fontId="43" fillId="0" borderId="0" xfId="0" applyFont="1" applyAlignment="1" applyProtection="1">
      <alignment horizontal="right" vertical="top"/>
      <protection locked="0"/>
    </xf>
    <xf numFmtId="0" fontId="6" fillId="0" borderId="26" xfId="0" applyFont="1" applyFill="1" applyBorder="1" applyAlignment="1" applyProtection="1">
      <alignment horizontal="center" vertical="center"/>
      <protection/>
    </xf>
    <xf numFmtId="49" fontId="6" fillId="0" borderId="27" xfId="0" applyNumberFormat="1" applyFont="1" applyFill="1" applyBorder="1" applyAlignment="1" applyProtection="1">
      <alignment horizontal="right" vertical="center"/>
      <protection/>
    </xf>
    <xf numFmtId="0" fontId="6" fillId="0" borderId="51" xfId="0" applyFont="1" applyFill="1" applyBorder="1" applyAlignment="1" applyProtection="1">
      <alignment vertical="center"/>
      <protection/>
    </xf>
    <xf numFmtId="0" fontId="6" fillId="0" borderId="52" xfId="0" applyFont="1" applyFill="1" applyBorder="1" applyAlignment="1" applyProtection="1">
      <alignment vertical="center"/>
      <protection/>
    </xf>
    <xf numFmtId="0" fontId="6" fillId="0" borderId="42" xfId="0" applyFont="1" applyFill="1" applyBorder="1" applyAlignment="1" applyProtection="1" quotePrefix="1">
      <alignment horizontal="center" vertical="center"/>
      <protection/>
    </xf>
    <xf numFmtId="49" fontId="6" fillId="0" borderId="53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right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left" vertical="center" wrapText="1" indent="1"/>
      <protection/>
    </xf>
    <xf numFmtId="164" fontId="6" fillId="0" borderId="22" xfId="0" applyNumberFormat="1" applyFont="1" applyFill="1" applyBorder="1" applyAlignment="1" applyProtection="1">
      <alignment horizontal="right" vertical="center" wrapText="1" indent="1"/>
      <protection/>
    </xf>
    <xf numFmtId="0" fontId="44" fillId="0" borderId="0" xfId="0" applyFont="1" applyFill="1" applyAlignment="1">
      <alignment vertical="center" wrapText="1"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58" applyFont="1" applyFill="1" applyBorder="1" applyAlignment="1" applyProtection="1">
      <alignment horizontal="left" vertical="center" wrapText="1" indent="1"/>
      <protection/>
    </xf>
    <xf numFmtId="164" fontId="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2" fillId="0" borderId="10" xfId="58" applyFont="1" applyFill="1" applyBorder="1" applyAlignment="1" applyProtection="1">
      <alignment horizontal="left" vertical="center" wrapText="1" indent="1"/>
      <protection/>
    </xf>
    <xf numFmtId="164" fontId="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35" xfId="58" applyFont="1" applyFill="1" applyBorder="1" applyAlignment="1" applyProtection="1">
      <alignment horizontal="left" vertical="center" wrapText="1" inden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164" fontId="2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0" applyFont="1" applyFill="1" applyAlignment="1">
      <alignment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164" fontId="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4" xfId="58" applyFont="1" applyFill="1" applyBorder="1" applyAlignment="1" applyProtection="1">
      <alignment horizontal="left" vertical="center" wrapText="1" inden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1" xfId="58" applyFont="1" applyFill="1" applyBorder="1" applyAlignment="1" applyProtection="1">
      <alignment horizontal="left" vertical="center" wrapText="1" inden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58" applyFont="1" applyFill="1" applyBorder="1" applyAlignment="1" applyProtection="1">
      <alignment horizontal="left" vertical="center" wrapText="1" indent="1"/>
      <protection/>
    </xf>
    <xf numFmtId="164" fontId="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58" applyFont="1" applyFill="1" applyBorder="1" applyAlignment="1" applyProtection="1">
      <alignment horizontal="left" vertical="center" wrapText="1" indent="1"/>
      <protection/>
    </xf>
    <xf numFmtId="164" fontId="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1" xfId="58" applyFont="1" applyFill="1" applyBorder="1" applyAlignment="1" applyProtection="1">
      <alignment horizontal="left" vertical="center" wrapText="1" indent="1"/>
      <protection/>
    </xf>
    <xf numFmtId="164" fontId="2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21" xfId="58" applyNumberFormat="1" applyFont="1" applyFill="1" applyBorder="1" applyAlignment="1" applyProtection="1">
      <alignment horizontal="left" vertical="center" wrapText="1" indent="3"/>
      <protection/>
    </xf>
    <xf numFmtId="49" fontId="6" fillId="0" borderId="21" xfId="58" applyNumberFormat="1" applyFont="1" applyFill="1" applyBorder="1" applyAlignment="1" applyProtection="1">
      <alignment horizontal="left" vertical="center" wrapText="1" indent="1"/>
      <protection/>
    </xf>
    <xf numFmtId="164" fontId="6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30" xfId="0" applyFont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vertical="center" wrapText="1"/>
      <protection/>
    </xf>
    <xf numFmtId="0" fontId="6" fillId="0" borderId="47" xfId="58" applyFont="1" applyFill="1" applyBorder="1" applyAlignment="1" applyProtection="1">
      <alignment horizontal="left" vertical="center" wrapText="1" indent="1"/>
      <protection/>
    </xf>
    <xf numFmtId="164" fontId="6" fillId="0" borderId="55" xfId="0" applyNumberFormat="1" applyFont="1" applyFill="1" applyBorder="1" applyAlignment="1" applyProtection="1">
      <alignment horizontal="right" vertical="center" wrapText="1" indent="1"/>
      <protection/>
    </xf>
    <xf numFmtId="49" fontId="2" fillId="0" borderId="26" xfId="58" applyNumberFormat="1" applyFont="1" applyFill="1" applyBorder="1" applyAlignment="1" applyProtection="1">
      <alignment horizontal="left" vertical="center" wrapText="1" indent="1"/>
      <protection/>
    </xf>
    <xf numFmtId="0" fontId="2" fillId="0" borderId="45" xfId="0" applyFont="1" applyFill="1" applyBorder="1" applyAlignment="1" applyProtection="1">
      <alignment vertical="center" wrapText="1"/>
      <protection/>
    </xf>
    <xf numFmtId="49" fontId="2" fillId="0" borderId="42" xfId="58" applyNumberFormat="1" applyFont="1" applyFill="1" applyBorder="1" applyAlignment="1" applyProtection="1">
      <alignment horizontal="left" vertical="center" wrapText="1" indent="1"/>
      <protection/>
    </xf>
    <xf numFmtId="0" fontId="2" fillId="0" borderId="42" xfId="58" applyFont="1" applyFill="1" applyBorder="1" applyAlignment="1" applyProtection="1">
      <alignment horizontal="left" vertical="center" wrapText="1" indent="1"/>
      <protection/>
    </xf>
    <xf numFmtId="164" fontId="2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0" applyFont="1" applyBorder="1" applyAlignment="1" applyProtection="1">
      <alignment horizontal="center" vertical="center" wrapText="1"/>
      <protection/>
    </xf>
    <xf numFmtId="0" fontId="45" fillId="0" borderId="56" xfId="0" applyFont="1" applyBorder="1" applyAlignment="1" applyProtection="1">
      <alignment horizontal="center" wrapText="1"/>
      <protection/>
    </xf>
    <xf numFmtId="0" fontId="6" fillId="0" borderId="56" xfId="58" applyFont="1" applyFill="1" applyBorder="1" applyAlignment="1" applyProtection="1">
      <alignment horizontal="left" vertical="center" wrapText="1" indent="1"/>
      <protection/>
    </xf>
    <xf numFmtId="164" fontId="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46" fillId="0" borderId="56" xfId="0" applyFont="1" applyBorder="1" applyAlignment="1" applyProtection="1">
      <alignment horizontal="center" wrapText="1"/>
      <protection/>
    </xf>
    <xf numFmtId="0" fontId="47" fillId="0" borderId="56" xfId="0" applyFont="1" applyBorder="1" applyAlignment="1" applyProtection="1">
      <alignment horizontal="left" wrapText="1" indent="1"/>
      <protection/>
    </xf>
    <xf numFmtId="164" fontId="6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164" fontId="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right" vertical="center" wrapText="1" inden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21" xfId="58" applyFont="1" applyFill="1" applyBorder="1" applyAlignment="1" applyProtection="1">
      <alignment horizontal="left" vertical="center" wrapText="1" inden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49" fontId="2" fillId="0" borderId="24" xfId="58" applyNumberFormat="1" applyFont="1" applyFill="1" applyBorder="1" applyAlignment="1" applyProtection="1">
      <alignment horizontal="left" vertical="center" wrapText="1" indent="1"/>
      <protection/>
    </xf>
    <xf numFmtId="164" fontId="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49" fontId="2" fillId="0" borderId="10" xfId="58" applyNumberFormat="1" applyFont="1" applyFill="1" applyBorder="1" applyAlignment="1" applyProtection="1">
      <alignment horizontal="left" vertical="center" wrapText="1" indent="1"/>
      <protection/>
    </xf>
    <xf numFmtId="164" fontId="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left" vertical="center" wrapText="1" indent="1"/>
      <protection/>
    </xf>
    <xf numFmtId="164" fontId="6" fillId="0" borderId="22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right" vertical="center" wrapText="1" indent="1"/>
      <protection/>
    </xf>
    <xf numFmtId="0" fontId="6" fillId="0" borderId="20" xfId="0" applyFont="1" applyFill="1" applyBorder="1" applyAlignment="1" applyProtection="1">
      <alignment horizontal="left" vertical="center"/>
      <protection/>
    </xf>
    <xf numFmtId="0" fontId="2" fillId="0" borderId="57" xfId="0" applyFont="1" applyFill="1" applyBorder="1" applyAlignment="1" applyProtection="1">
      <alignment vertical="center" wrapText="1"/>
      <protection/>
    </xf>
    <xf numFmtId="0" fontId="6" fillId="0" borderId="56" xfId="0" applyFont="1" applyFill="1" applyBorder="1" applyAlignment="1" applyProtection="1">
      <alignment vertical="center" wrapText="1"/>
      <protection/>
    </xf>
    <xf numFmtId="3" fontId="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0" applyNumberFormat="1" applyFont="1" applyFill="1" applyAlignment="1" applyProtection="1">
      <alignment vertical="center" wrapText="1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49" fontId="6" fillId="0" borderId="27" xfId="0" applyNumberFormat="1" applyFont="1" applyFill="1" applyBorder="1" applyAlignment="1" applyProtection="1">
      <alignment horizontal="right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49" fontId="6" fillId="0" borderId="53" xfId="0" applyNumberFormat="1" applyFont="1" applyFill="1" applyBorder="1" applyAlignment="1" applyProtection="1">
      <alignment horizontal="right" vertical="center"/>
      <protection locked="0"/>
    </xf>
    <xf numFmtId="49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58" applyFont="1" applyFill="1" applyBorder="1" applyAlignment="1" applyProtection="1">
      <alignment horizontal="left" vertical="center" wrapText="1" indent="1"/>
      <protection/>
    </xf>
    <xf numFmtId="164" fontId="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0" applyFont="1" applyFill="1" applyAlignment="1">
      <alignment horizontal="left" vertical="center" wrapText="1"/>
    </xf>
    <xf numFmtId="49" fontId="2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6" fillId="0" borderId="27" xfId="0" applyFont="1" applyFill="1" applyBorder="1" applyAlignment="1" applyProtection="1" quotePrefix="1">
      <alignment horizontal="right" vertical="center" indent="1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>
      <alignment horizontal="right" vertical="center" indent="1"/>
      <protection/>
    </xf>
    <xf numFmtId="0" fontId="6" fillId="0" borderId="31" xfId="0" applyFont="1" applyFill="1" applyBorder="1" applyAlignment="1" applyProtection="1">
      <alignment horizontal="right" vertical="center" wrapText="1" indent="1"/>
      <protection/>
    </xf>
    <xf numFmtId="164" fontId="6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22" xfId="0" applyFont="1" applyBorder="1" applyAlignment="1" applyProtection="1">
      <alignment horizontal="left" vertical="center" wrapText="1" indent="1"/>
      <protection/>
    </xf>
    <xf numFmtId="0" fontId="11" fillId="0" borderId="15" xfId="0" applyFont="1" applyBorder="1" applyAlignment="1" applyProtection="1">
      <alignment horizontal="left" vertical="center" wrapText="1" indent="1"/>
      <protection/>
    </xf>
    <xf numFmtId="0" fontId="43" fillId="0" borderId="23" xfId="0" applyFont="1" applyBorder="1" applyAlignment="1" applyProtection="1">
      <alignment horizontal="left" vertical="center" wrapText="1" indent="1"/>
      <protection/>
    </xf>
    <xf numFmtId="0" fontId="43" fillId="0" borderId="16" xfId="0" applyFont="1" applyBorder="1" applyAlignment="1" applyProtection="1">
      <alignment horizontal="left" vertical="center" wrapText="1" indent="1"/>
      <protection/>
    </xf>
    <xf numFmtId="0" fontId="43" fillId="0" borderId="46" xfId="0" applyFont="1" applyBorder="1" applyAlignment="1" applyProtection="1">
      <alignment horizontal="left" vertical="center" wrapText="1" inden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43" fillId="0" borderId="18" xfId="0" applyFont="1" applyBorder="1" applyAlignment="1" applyProtection="1">
      <alignment horizontal="left" vertical="center" wrapText="1" indent="1"/>
      <protection/>
    </xf>
    <xf numFmtId="164" fontId="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48" fillId="0" borderId="23" xfId="0" applyFont="1" applyBorder="1" applyAlignment="1" applyProtection="1">
      <alignment horizontal="left" vertical="center" wrapText="1" indent="1"/>
      <protection/>
    </xf>
    <xf numFmtId="164" fontId="44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48" fillId="0" borderId="16" xfId="0" applyFont="1" applyBorder="1" applyAlignment="1" applyProtection="1">
      <alignment horizontal="left" vertical="center" wrapText="1" indent="1"/>
      <protection/>
    </xf>
    <xf numFmtId="164" fontId="44" fillId="0" borderId="16" xfId="0" applyNumberFormat="1" applyFont="1" applyFill="1" applyBorder="1" applyAlignment="1" applyProtection="1">
      <alignment horizontal="right" vertical="center" wrapText="1" indent="1"/>
      <protection/>
    </xf>
    <xf numFmtId="0" fontId="44" fillId="0" borderId="0" xfId="0" applyFont="1" applyFill="1" applyAlignment="1">
      <alignment vertical="center" wrapText="1"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164" fontId="2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164" fontId="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17" fillId="0" borderId="47" xfId="0" applyFont="1" applyFill="1" applyBorder="1" applyAlignment="1" applyProtection="1">
      <alignment horizontal="center" vertical="center" wrapText="1"/>
      <protection/>
    </xf>
    <xf numFmtId="164" fontId="17" fillId="0" borderId="55" xfId="0" applyNumberFormat="1" applyFont="1" applyFill="1" applyBorder="1" applyAlignment="1" applyProtection="1">
      <alignment horizontal="right" vertical="center" wrapText="1" indent="1"/>
      <protection/>
    </xf>
    <xf numFmtId="0" fontId="43" fillId="0" borderId="27" xfId="0" applyFont="1" applyBorder="1" applyAlignment="1" applyProtection="1">
      <alignment horizontal="left" vertical="center" wrapText="1" indent="1"/>
      <protection/>
    </xf>
    <xf numFmtId="164" fontId="2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43" fillId="0" borderId="15" xfId="0" applyFont="1" applyBorder="1" applyAlignment="1" applyProtection="1">
      <alignment horizontal="left" vertical="center" wrapText="1" indent="1"/>
      <protection/>
    </xf>
    <xf numFmtId="0" fontId="49" fillId="0" borderId="21" xfId="0" applyFont="1" applyBorder="1" applyAlignment="1" applyProtection="1">
      <alignment horizontal="center" wrapText="1"/>
      <protection/>
    </xf>
    <xf numFmtId="0" fontId="2" fillId="0" borderId="27" xfId="58" applyFont="1" applyFill="1" applyBorder="1" applyAlignment="1" applyProtection="1">
      <alignment horizontal="left" vertical="center" wrapText="1" indent="1"/>
      <protection/>
    </xf>
    <xf numFmtId="164" fontId="2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6" xfId="58" applyFont="1" applyFill="1" applyBorder="1" applyAlignment="1" applyProtection="1">
      <alignment horizontal="left" vertical="center" wrapText="1" indent="1"/>
      <protection/>
    </xf>
    <xf numFmtId="164" fontId="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6" xfId="58" applyFont="1" applyFill="1" applyBorder="1" applyAlignment="1" applyProtection="1">
      <alignment horizontal="left" indent="7"/>
      <protection/>
    </xf>
    <xf numFmtId="0" fontId="43" fillId="0" borderId="16" xfId="0" applyFont="1" applyBorder="1" applyAlignment="1" applyProtection="1">
      <alignment horizontal="left" vertical="center" wrapText="1" indent="6"/>
      <protection/>
    </xf>
    <xf numFmtId="0" fontId="2" fillId="0" borderId="23" xfId="58" applyFont="1" applyFill="1" applyBorder="1" applyAlignment="1" applyProtection="1">
      <alignment horizontal="left" vertical="center" wrapText="1" indent="6"/>
      <protection/>
    </xf>
    <xf numFmtId="0" fontId="2" fillId="0" borderId="16" xfId="58" applyFont="1" applyFill="1" applyBorder="1" applyAlignment="1" applyProtection="1">
      <alignment horizontal="left" vertical="center" wrapText="1" indent="6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49" fontId="2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2" fillId="0" borderId="46" xfId="58" applyFont="1" applyFill="1" applyBorder="1" applyAlignment="1" applyProtection="1">
      <alignment horizontal="left" vertical="center" wrapText="1" indent="6"/>
      <protection/>
    </xf>
    <xf numFmtId="164" fontId="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2" xfId="58" applyFont="1" applyFill="1" applyBorder="1" applyAlignment="1" applyProtection="1">
      <alignment horizontal="left" vertical="center" wrapText="1" indent="1"/>
      <protection/>
    </xf>
    <xf numFmtId="16" fontId="2" fillId="0" borderId="0" xfId="0" applyNumberFormat="1" applyFont="1" applyFill="1" applyAlignment="1">
      <alignment vertical="center" wrapText="1"/>
    </xf>
    <xf numFmtId="0" fontId="43" fillId="0" borderId="46" xfId="0" applyFont="1" applyBorder="1" applyAlignment="1" applyProtection="1">
      <alignment horizontal="left" vertical="center" wrapText="1" indent="6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47" xfId="58" applyFont="1" applyFill="1" applyBorder="1" applyAlignment="1" applyProtection="1">
      <alignment horizontal="left" vertical="center" wrapText="1" indent="1"/>
      <protection/>
    </xf>
    <xf numFmtId="0" fontId="11" fillId="0" borderId="44" xfId="0" applyFont="1" applyBorder="1" applyAlignment="1" applyProtection="1">
      <alignment horizontal="left" vertical="center" wrapText="1" indent="1"/>
      <protection/>
    </xf>
    <xf numFmtId="164" fontId="6" fillId="0" borderId="31" xfId="0" applyNumberFormat="1" applyFont="1" applyFill="1" applyBorder="1" applyAlignment="1" applyProtection="1">
      <alignment horizontal="right" vertical="center" wrapText="1" indent="1"/>
      <protection/>
    </xf>
    <xf numFmtId="0" fontId="43" fillId="0" borderId="58" xfId="0" applyFont="1" applyBorder="1" applyAlignment="1" applyProtection="1">
      <alignment horizontal="left" vertical="center" wrapText="1" indent="1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43" fillId="0" borderId="59" xfId="0" applyFont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44" fillId="0" borderId="21" xfId="0" applyFont="1" applyFill="1" applyBorder="1" applyAlignment="1" applyProtection="1">
      <alignment vertical="center" wrapText="1"/>
      <protection/>
    </xf>
    <xf numFmtId="164" fontId="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36" xfId="0" applyFont="1" applyBorder="1" applyAlignment="1" applyProtection="1">
      <alignment horizontal="left" vertical="center" wrapText="1" indent="1"/>
      <protection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42" xfId="0" applyFont="1" applyFill="1" applyBorder="1" applyAlignment="1" applyProtection="1" quotePrefix="1">
      <alignment horizontal="center" vertical="center"/>
      <protection locked="0"/>
    </xf>
    <xf numFmtId="0" fontId="2" fillId="0" borderId="21" xfId="58" applyFont="1" applyFill="1" applyBorder="1" applyAlignment="1" applyProtection="1">
      <alignment horizontal="left" vertical="center" wrapText="1" indent="3"/>
      <protection/>
    </xf>
    <xf numFmtId="49" fontId="2" fillId="0" borderId="26" xfId="58" applyNumberFormat="1" applyFont="1" applyFill="1" applyBorder="1" applyAlignment="1" applyProtection="1">
      <alignment horizontal="center" vertical="center" wrapText="1"/>
      <protection/>
    </xf>
    <xf numFmtId="49" fontId="2" fillId="0" borderId="42" xfId="58" applyNumberFormat="1" applyFont="1" applyFill="1" applyBorder="1" applyAlignment="1" applyProtection="1">
      <alignment horizontal="center" vertical="center" wrapText="1"/>
      <protection/>
    </xf>
    <xf numFmtId="49" fontId="2" fillId="0" borderId="24" xfId="58" applyNumberFormat="1" applyFont="1" applyFill="1" applyBorder="1" applyAlignment="1" applyProtection="1">
      <alignment horizontal="center" vertical="center" wrapText="1"/>
      <protection/>
    </xf>
    <xf numFmtId="49" fontId="2" fillId="0" borderId="10" xfId="58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2" fillId="0" borderId="0" xfId="0" applyNumberFormat="1" applyFon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17" fillId="0" borderId="0" xfId="0" applyNumberFormat="1" applyFont="1" applyFill="1" applyAlignment="1" applyProtection="1">
      <alignment horizontal="right" vertical="center"/>
      <protection/>
    </xf>
    <xf numFmtId="164" fontId="6" fillId="0" borderId="20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1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0" xfId="0" applyNumberFormat="1" applyFont="1" applyFill="1" applyBorder="1" applyAlignment="1" applyProtection="1">
      <alignment horizontal="center" vertical="center" wrapText="1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6" fillId="0" borderId="60" xfId="0" applyNumberFormat="1" applyFont="1" applyFill="1" applyBorder="1" applyAlignment="1" applyProtection="1">
      <alignment horizontal="center" vertical="center" wrapText="1"/>
      <protection/>
    </xf>
    <xf numFmtId="164" fontId="2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64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44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2" xfId="0" applyNumberFormat="1" applyFont="1" applyFill="1" applyBorder="1" applyAlignment="1" applyProtection="1" quotePrefix="1">
      <alignment horizontal="left" vertical="center" wrapText="1" indent="6"/>
      <protection/>
    </xf>
    <xf numFmtId="164" fontId="2" fillId="0" borderId="12" xfId="0" applyNumberFormat="1" applyFont="1" applyFill="1" applyBorder="1" applyAlignment="1" applyProtection="1" quotePrefix="1">
      <alignment horizontal="left" vertical="center" wrapText="1" indent="3"/>
      <protection/>
    </xf>
    <xf numFmtId="164" fontId="2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44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2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44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" fillId="0" borderId="17" xfId="0" applyNumberFormat="1" applyFont="1" applyFill="1" applyBorder="1" applyAlignment="1" applyProtection="1">
      <alignment horizontal="left" vertical="center" wrapText="1" indent="2"/>
      <protection/>
    </xf>
    <xf numFmtId="0" fontId="2" fillId="0" borderId="25" xfId="58" applyFont="1" applyFill="1" applyBorder="1" applyAlignment="1" applyProtection="1">
      <alignment horizontal="center" vertical="center"/>
      <protection/>
    </xf>
    <xf numFmtId="0" fontId="2" fillId="0" borderId="24" xfId="58" applyFont="1" applyFill="1" applyBorder="1" applyProtection="1">
      <alignment/>
      <protection/>
    </xf>
    <xf numFmtId="166" fontId="2" fillId="0" borderId="58" xfId="40" applyNumberFormat="1" applyFont="1" applyFill="1" applyBorder="1" applyAlignment="1" applyProtection="1">
      <alignment/>
      <protection locked="0"/>
    </xf>
    <xf numFmtId="0" fontId="2" fillId="0" borderId="0" xfId="58" applyFont="1" applyFill="1">
      <alignment/>
      <protection/>
    </xf>
    <xf numFmtId="0" fontId="2" fillId="0" borderId="12" xfId="58" applyFont="1" applyFill="1" applyBorder="1" applyAlignment="1" applyProtection="1">
      <alignment horizontal="center" vertical="center"/>
      <protection/>
    </xf>
    <xf numFmtId="0" fontId="43" fillId="0" borderId="10" xfId="0" applyFont="1" applyBorder="1" applyAlignment="1">
      <alignment horizontal="justify" wrapText="1"/>
    </xf>
    <xf numFmtId="166" fontId="2" fillId="0" borderId="33" xfId="40" applyNumberFormat="1" applyFont="1" applyFill="1" applyBorder="1" applyAlignment="1" applyProtection="1">
      <alignment/>
      <protection locked="0"/>
    </xf>
    <xf numFmtId="0" fontId="43" fillId="0" borderId="10" xfId="0" applyFont="1" applyBorder="1" applyAlignment="1">
      <alignment wrapText="1"/>
    </xf>
    <xf numFmtId="0" fontId="2" fillId="0" borderId="17" xfId="58" applyFont="1" applyFill="1" applyBorder="1" applyAlignment="1" applyProtection="1">
      <alignment horizontal="center" vertical="center"/>
      <protection/>
    </xf>
    <xf numFmtId="166" fontId="2" fillId="0" borderId="43" xfId="40" applyNumberFormat="1" applyFont="1" applyFill="1" applyBorder="1" applyAlignment="1" applyProtection="1">
      <alignment/>
      <protection locked="0"/>
    </xf>
    <xf numFmtId="0" fontId="43" fillId="0" borderId="42" xfId="0" applyFont="1" applyBorder="1" applyAlignment="1">
      <alignment wrapText="1"/>
    </xf>
    <xf numFmtId="166" fontId="6" fillId="0" borderId="22" xfId="40" applyNumberFormat="1" applyFont="1" applyFill="1" applyBorder="1" applyAlignment="1" applyProtection="1">
      <alignment/>
      <protection/>
    </xf>
    <xf numFmtId="0" fontId="6" fillId="0" borderId="25" xfId="58" applyFont="1" applyFill="1" applyBorder="1" applyAlignment="1" applyProtection="1">
      <alignment horizontal="center" vertical="center" wrapText="1"/>
      <protection/>
    </xf>
    <xf numFmtId="0" fontId="6" fillId="0" borderId="26" xfId="58" applyFont="1" applyFill="1" applyBorder="1" applyAlignment="1" applyProtection="1">
      <alignment horizontal="center" vertical="center" wrapText="1"/>
      <protection/>
    </xf>
    <xf numFmtId="0" fontId="6" fillId="0" borderId="27" xfId="58" applyFont="1" applyFill="1" applyBorder="1" applyAlignment="1" applyProtection="1">
      <alignment horizontal="center" vertical="center" wrapText="1"/>
      <protection/>
    </xf>
    <xf numFmtId="0" fontId="2" fillId="0" borderId="20" xfId="58" applyFont="1" applyFill="1" applyBorder="1" applyAlignment="1" applyProtection="1">
      <alignment horizontal="center" vertical="center"/>
      <protection/>
    </xf>
    <xf numFmtId="0" fontId="2" fillId="0" borderId="21" xfId="58" applyFont="1" applyFill="1" applyBorder="1" applyAlignment="1" applyProtection="1">
      <alignment horizontal="center" vertical="center"/>
      <protection/>
    </xf>
    <xf numFmtId="0" fontId="2" fillId="0" borderId="22" xfId="58" applyFont="1" applyFill="1" applyBorder="1" applyAlignment="1" applyProtection="1">
      <alignment horizontal="center" vertical="center"/>
      <protection/>
    </xf>
    <xf numFmtId="166" fontId="2" fillId="0" borderId="27" xfId="40" applyNumberFormat="1" applyFont="1" applyFill="1" applyBorder="1" applyAlignment="1" applyProtection="1">
      <alignment/>
      <protection locked="0"/>
    </xf>
    <xf numFmtId="0" fontId="2" fillId="0" borderId="10" xfId="58" applyFont="1" applyFill="1" applyBorder="1" applyProtection="1">
      <alignment/>
      <protection locked="0"/>
    </xf>
    <xf numFmtId="166" fontId="2" fillId="0" borderId="16" xfId="40" applyNumberFormat="1" applyFont="1" applyFill="1" applyBorder="1" applyAlignment="1" applyProtection="1">
      <alignment/>
      <protection locked="0"/>
    </xf>
    <xf numFmtId="0" fontId="2" fillId="0" borderId="11" xfId="58" applyFont="1" applyFill="1" applyBorder="1" applyProtection="1">
      <alignment/>
      <protection locked="0"/>
    </xf>
    <xf numFmtId="166" fontId="2" fillId="0" borderId="18" xfId="40" applyNumberFormat="1" applyFont="1" applyFill="1" applyBorder="1" applyAlignment="1" applyProtection="1">
      <alignment/>
      <protection locked="0"/>
    </xf>
    <xf numFmtId="0" fontId="6" fillId="0" borderId="21" xfId="58" applyFont="1" applyFill="1" applyBorder="1" applyAlignment="1" applyProtection="1">
      <alignment horizontal="left" vertical="center" wrapText="1"/>
      <protection/>
    </xf>
    <xf numFmtId="166" fontId="2" fillId="0" borderId="22" xfId="40" applyNumberFormat="1" applyFont="1" applyFill="1" applyBorder="1" applyAlignment="1" applyProtection="1">
      <alignment/>
      <protection/>
    </xf>
    <xf numFmtId="164" fontId="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1" fontId="2" fillId="0" borderId="10" xfId="0" applyNumberFormat="1" applyFont="1" applyFill="1" applyBorder="1" applyAlignment="1" applyProtection="1">
      <alignment vertical="center" wrapText="1"/>
      <protection locked="0"/>
    </xf>
    <xf numFmtId="164" fontId="2" fillId="0" borderId="16" xfId="0" applyNumberFormat="1" applyFont="1" applyFill="1" applyBorder="1" applyAlignment="1" applyProtection="1">
      <alignment vertical="center" wrapText="1"/>
      <protection/>
    </xf>
    <xf numFmtId="164" fontId="6" fillId="0" borderId="20" xfId="0" applyNumberFormat="1" applyFont="1" applyFill="1" applyBorder="1" applyAlignment="1" applyProtection="1">
      <alignment horizontal="left" vertical="center" wrapText="1"/>
      <protection/>
    </xf>
    <xf numFmtId="164" fontId="6" fillId="0" borderId="21" xfId="0" applyNumberFormat="1" applyFont="1" applyFill="1" applyBorder="1" applyAlignment="1" applyProtection="1">
      <alignment vertical="center" wrapText="1"/>
      <protection/>
    </xf>
    <xf numFmtId="164" fontId="6" fillId="18" borderId="21" xfId="0" applyNumberFormat="1" applyFont="1" applyFill="1" applyBorder="1" applyAlignment="1" applyProtection="1">
      <alignment vertical="center" wrapText="1"/>
      <protection/>
    </xf>
    <xf numFmtId="164" fontId="6" fillId="0" borderId="22" xfId="0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Alignment="1">
      <alignment vertical="center" wrapText="1"/>
    </xf>
    <xf numFmtId="164" fontId="6" fillId="0" borderId="20" xfId="0" applyNumberFormat="1" applyFont="1" applyFill="1" applyBorder="1" applyAlignment="1" applyProtection="1">
      <alignment horizontal="center" vertical="center" wrapText="1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>
      <alignment vertical="center" wrapText="1"/>
    </xf>
    <xf numFmtId="164" fontId="6" fillId="0" borderId="13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1" fontId="2" fillId="0" borderId="10" xfId="0" applyNumberFormat="1" applyFont="1" applyFill="1" applyBorder="1" applyAlignment="1" applyProtection="1">
      <alignment vertical="center" wrapText="1"/>
      <protection locked="0"/>
    </xf>
    <xf numFmtId="164" fontId="2" fillId="0" borderId="16" xfId="0" applyNumberFormat="1" applyFont="1" applyFill="1" applyBorder="1" applyAlignment="1" applyProtection="1">
      <alignment vertical="center" wrapText="1"/>
      <protection/>
    </xf>
    <xf numFmtId="164" fontId="2" fillId="0" borderId="11" xfId="0" applyNumberFormat="1" applyFont="1" applyFill="1" applyBorder="1" applyAlignment="1" applyProtection="1">
      <alignment vertical="center" wrapText="1"/>
      <protection locked="0"/>
    </xf>
    <xf numFmtId="164" fontId="2" fillId="0" borderId="18" xfId="0" applyNumberFormat="1" applyFont="1" applyFill="1" applyBorder="1" applyAlignment="1" applyProtection="1">
      <alignment vertical="center" wrapText="1"/>
      <protection/>
    </xf>
    <xf numFmtId="164" fontId="6" fillId="0" borderId="20" xfId="0" applyNumberFormat="1" applyFont="1" applyFill="1" applyBorder="1" applyAlignment="1" applyProtection="1">
      <alignment horizontal="left" vertical="center" wrapText="1"/>
      <protection/>
    </xf>
    <xf numFmtId="164" fontId="6" fillId="0" borderId="21" xfId="0" applyNumberFormat="1" applyFont="1" applyFill="1" applyBorder="1" applyAlignment="1" applyProtection="1">
      <alignment vertical="center" wrapText="1"/>
      <protection/>
    </xf>
    <xf numFmtId="164" fontId="6" fillId="18" borderId="21" xfId="0" applyNumberFormat="1" applyFont="1" applyFill="1" applyBorder="1" applyAlignment="1" applyProtection="1">
      <alignment vertical="center" wrapText="1"/>
      <protection/>
    </xf>
    <xf numFmtId="164" fontId="6" fillId="0" borderId="22" xfId="0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 applyProtection="1">
      <alignment horizontal="right" wrapText="1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vertical="center"/>
      <protection/>
    </xf>
    <xf numFmtId="3" fontId="2" fillId="0" borderId="26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/>
    </xf>
    <xf numFmtId="49" fontId="44" fillId="0" borderId="12" xfId="0" applyNumberFormat="1" applyFont="1" applyFill="1" applyBorder="1" applyAlignment="1" applyProtection="1" quotePrefix="1">
      <alignment horizontal="left" vertical="center" indent="1"/>
      <protection/>
    </xf>
    <xf numFmtId="3" fontId="44" fillId="0" borderId="10" xfId="0" applyNumberFormat="1" applyFont="1" applyFill="1" applyBorder="1" applyAlignment="1" applyProtection="1">
      <alignment vertical="center"/>
      <protection locked="0"/>
    </xf>
    <xf numFmtId="3" fontId="44" fillId="0" borderId="16" xfId="0" applyNumberFormat="1" applyFont="1" applyFill="1" applyBorder="1" applyAlignment="1" applyProtection="1">
      <alignment vertical="center"/>
      <protection/>
    </xf>
    <xf numFmtId="49" fontId="2" fillId="0" borderId="12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6" xfId="0" applyNumberFormat="1" applyFont="1" applyFill="1" applyBorder="1" applyAlignment="1" applyProtection="1">
      <alignment vertical="center"/>
      <protection/>
    </xf>
    <xf numFmtId="49" fontId="2" fillId="0" borderId="17" xfId="0" applyNumberFormat="1" applyFont="1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49" fontId="6" fillId="0" borderId="20" xfId="0" applyNumberFormat="1" applyFont="1" applyFill="1" applyBorder="1" applyAlignment="1" applyProtection="1">
      <alignment vertical="center"/>
      <protection/>
    </xf>
    <xf numFmtId="3" fontId="2" fillId="0" borderId="21" xfId="0" applyNumberFormat="1" applyFont="1" applyFill="1" applyBorder="1" applyAlignment="1" applyProtection="1">
      <alignment vertical="center"/>
      <protection/>
    </xf>
    <xf numFmtId="3" fontId="2" fillId="0" borderId="22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vertical="center"/>
      <protection locked="0"/>
    </xf>
    <xf numFmtId="164" fontId="37" fillId="0" borderId="49" xfId="0" applyNumberFormat="1" applyFont="1" applyBorder="1" applyAlignment="1" applyProtection="1">
      <alignment horizontal="right" vertical="center" wrapText="1" indent="1"/>
      <protection/>
    </xf>
    <xf numFmtId="164" fontId="38" fillId="0" borderId="49" xfId="0" applyNumberFormat="1" applyFont="1" applyBorder="1" applyAlignment="1" applyProtection="1">
      <alignment horizontal="right" vertical="center" wrapText="1" indent="1"/>
      <protection/>
    </xf>
    <xf numFmtId="0" fontId="38" fillId="0" borderId="49" xfId="0" applyFont="1" applyBorder="1" applyAlignment="1" applyProtection="1">
      <alignment horizontal="right" vertical="center" wrapText="1" indent="1"/>
      <protection/>
    </xf>
    <xf numFmtId="1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6" xfId="0" applyNumberFormat="1" applyFont="1" applyFill="1" applyBorder="1" applyAlignment="1" applyProtection="1">
      <alignment vertical="center" wrapText="1"/>
      <protection locked="0"/>
    </xf>
    <xf numFmtId="0" fontId="50" fillId="0" borderId="0" xfId="58" applyFont="1" applyFill="1">
      <alignment/>
      <protection/>
    </xf>
    <xf numFmtId="164" fontId="4" fillId="0" borderId="60" xfId="58" applyNumberFormat="1" applyFont="1" applyFill="1" applyBorder="1" applyAlignment="1" applyProtection="1">
      <alignment horizontal="right" vertical="center" wrapText="1" indent="1"/>
      <protection/>
    </xf>
    <xf numFmtId="0" fontId="6" fillId="0" borderId="0" xfId="0" applyFont="1" applyFill="1" applyAlignment="1" applyProtection="1">
      <alignment vertical="justify" wrapText="1"/>
      <protection/>
    </xf>
    <xf numFmtId="49" fontId="2" fillId="0" borderId="66" xfId="0" applyNumberFormat="1" applyFont="1" applyFill="1" applyBorder="1" applyAlignment="1" applyProtection="1">
      <alignment vertical="center"/>
      <protection/>
    </xf>
    <xf numFmtId="49" fontId="44" fillId="0" borderId="48" xfId="0" applyNumberFormat="1" applyFont="1" applyFill="1" applyBorder="1" applyAlignment="1" applyProtection="1" quotePrefix="1">
      <alignment horizontal="left" vertical="center" indent="1"/>
      <protection/>
    </xf>
    <xf numFmtId="49" fontId="2" fillId="0" borderId="48" xfId="0" applyNumberFormat="1" applyFont="1" applyFill="1" applyBorder="1" applyAlignment="1" applyProtection="1">
      <alignment vertical="center"/>
      <protection/>
    </xf>
    <xf numFmtId="49" fontId="2" fillId="0" borderId="67" xfId="0" applyNumberFormat="1" applyFont="1" applyFill="1" applyBorder="1" applyAlignment="1" applyProtection="1">
      <alignment vertical="center"/>
      <protection locked="0"/>
    </xf>
    <xf numFmtId="49" fontId="2" fillId="0" borderId="48" xfId="0" applyNumberFormat="1" applyFont="1" applyFill="1" applyBorder="1" applyAlignment="1" applyProtection="1">
      <alignment vertical="center"/>
      <protection locked="0"/>
    </xf>
    <xf numFmtId="0" fontId="3" fillId="0" borderId="27" xfId="58" applyFont="1" applyFill="1" applyBorder="1" applyAlignment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vertical="center"/>
      <protection/>
    </xf>
    <xf numFmtId="0" fontId="2" fillId="0" borderId="24" xfId="0" applyNumberFormat="1" applyFont="1" applyFill="1" applyBorder="1" applyAlignment="1" applyProtection="1">
      <alignment vertical="center"/>
      <protection locked="0"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/>
    </xf>
    <xf numFmtId="49" fontId="6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 indent="1"/>
      <protection/>
    </xf>
    <xf numFmtId="0" fontId="37" fillId="0" borderId="0" xfId="0" applyFont="1" applyAlignment="1" applyProtection="1">
      <alignment horizontal="center" vertical="center"/>
      <protection/>
    </xf>
    <xf numFmtId="164" fontId="4" fillId="0" borderId="0" xfId="58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wrapText="1" indent="1"/>
      <protection/>
    </xf>
    <xf numFmtId="164" fontId="8" fillId="0" borderId="29" xfId="58" applyNumberFormat="1" applyFont="1" applyFill="1" applyBorder="1" applyAlignment="1" applyProtection="1">
      <alignment horizontal="left" vertical="center"/>
      <protection/>
    </xf>
    <xf numFmtId="164" fontId="8" fillId="0" borderId="29" xfId="58" applyNumberFormat="1" applyFont="1" applyFill="1" applyBorder="1" applyAlignment="1" applyProtection="1">
      <alignment horizontal="left"/>
      <protection/>
    </xf>
    <xf numFmtId="0" fontId="4" fillId="0" borderId="0" xfId="58" applyFont="1" applyFill="1" applyAlignment="1" applyProtection="1">
      <alignment horizontal="center"/>
      <protection/>
    </xf>
    <xf numFmtId="164" fontId="6" fillId="0" borderId="6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44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70" xfId="0" applyNumberFormat="1" applyFont="1" applyFill="1" applyBorder="1" applyAlignment="1" applyProtection="1">
      <alignment horizontal="center" vertical="center" wrapText="1"/>
      <protection/>
    </xf>
    <xf numFmtId="164" fontId="6" fillId="0" borderId="7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3" fillId="0" borderId="18" xfId="58" applyFont="1" applyFill="1" applyBorder="1" applyAlignment="1">
      <alignment horizontal="center" vertical="center" wrapText="1"/>
      <protection/>
    </xf>
    <xf numFmtId="0" fontId="3" fillId="0" borderId="25" xfId="58" applyFont="1" applyFill="1" applyBorder="1" applyAlignment="1">
      <alignment horizontal="center" vertical="center" wrapText="1"/>
      <protection/>
    </xf>
    <xf numFmtId="0" fontId="3" fillId="0" borderId="17" xfId="58" applyFont="1" applyFill="1" applyBorder="1" applyAlignment="1">
      <alignment horizontal="center" vertical="center" wrapText="1"/>
      <protection/>
    </xf>
    <xf numFmtId="0" fontId="3" fillId="0" borderId="26" xfId="58" applyFont="1" applyFill="1" applyBorder="1" applyAlignment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6" fillId="0" borderId="20" xfId="58" applyFont="1" applyFill="1" applyBorder="1" applyAlignment="1" applyProtection="1">
      <alignment horizontal="left"/>
      <protection/>
    </xf>
    <xf numFmtId="0" fontId="6" fillId="0" borderId="21" xfId="58" applyFont="1" applyFill="1" applyBorder="1" applyAlignment="1" applyProtection="1">
      <alignment horizontal="left"/>
      <protection/>
    </xf>
    <xf numFmtId="0" fontId="12" fillId="0" borderId="72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left" vertical="justify" wrapText="1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6" fillId="0" borderId="73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44" fillId="0" borderId="5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Followed Hyperlink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zoomScale="120" zoomScaleNormal="120" zoomScaleSheetLayoutView="100" workbookViewId="0" topLeftCell="A127">
      <selection activeCell="E10" sqref="E10"/>
    </sheetView>
  </sheetViews>
  <sheetFormatPr defaultColWidth="9.00390625" defaultRowHeight="12.75"/>
  <cols>
    <col min="1" max="1" width="11.375" style="87" customWidth="1"/>
    <col min="2" max="2" width="91.625" style="87" customWidth="1"/>
    <col min="3" max="4" width="21.625" style="208" customWidth="1"/>
    <col min="5" max="5" width="9.00390625" style="87" customWidth="1"/>
    <col min="6" max="16384" width="9.375" style="87" customWidth="1"/>
  </cols>
  <sheetData>
    <row r="1" spans="1:4" ht="15.75" customHeight="1">
      <c r="A1" s="520" t="s">
        <v>60</v>
      </c>
      <c r="B1" s="520"/>
      <c r="C1" s="520"/>
      <c r="D1" s="520"/>
    </row>
    <row r="2" spans="1:4" ht="15.75" customHeight="1" thickBot="1">
      <c r="A2" s="522" t="s">
        <v>186</v>
      </c>
      <c r="B2" s="522"/>
      <c r="C2" s="88"/>
      <c r="D2" s="88" t="s">
        <v>370</v>
      </c>
    </row>
    <row r="3" spans="1:4" ht="43.5" thickBot="1">
      <c r="A3" s="89" t="s">
        <v>121</v>
      </c>
      <c r="B3" s="90" t="s">
        <v>62</v>
      </c>
      <c r="C3" s="91" t="s">
        <v>349</v>
      </c>
      <c r="D3" s="91" t="s">
        <v>505</v>
      </c>
    </row>
    <row r="4" spans="1:4" s="22" customFormat="1" ht="12" customHeight="1" thickBot="1">
      <c r="A4" s="89">
        <v>1</v>
      </c>
      <c r="B4" s="90">
        <v>2</v>
      </c>
      <c r="C4" s="91">
        <v>3</v>
      </c>
      <c r="D4" s="91">
        <v>3</v>
      </c>
    </row>
    <row r="5" spans="1:4" s="22" customFormat="1" ht="15.75" thickBot="1">
      <c r="A5" s="92" t="s">
        <v>63</v>
      </c>
      <c r="B5" s="93" t="s">
        <v>200</v>
      </c>
      <c r="C5" s="94">
        <f>+C6+C11+C20</f>
        <v>65870</v>
      </c>
      <c r="D5" s="94">
        <f>+D6+D11+D20</f>
        <v>66180</v>
      </c>
    </row>
    <row r="6" spans="1:4" s="22" customFormat="1" ht="15.75" thickBot="1">
      <c r="A6" s="95" t="s">
        <v>64</v>
      </c>
      <c r="B6" s="96" t="s">
        <v>448</v>
      </c>
      <c r="C6" s="97">
        <f>+C7+C8+C9+C10</f>
        <v>19550</v>
      </c>
      <c r="D6" s="97">
        <f>+D7+D8+D9+D10</f>
        <v>17746</v>
      </c>
    </row>
    <row r="7" spans="1:4" s="22" customFormat="1" ht="12.75" customHeight="1">
      <c r="A7" s="98" t="s">
        <v>150</v>
      </c>
      <c r="B7" s="99" t="s">
        <v>105</v>
      </c>
      <c r="C7" s="100">
        <v>17700</v>
      </c>
      <c r="D7" s="237">
        <v>16682</v>
      </c>
    </row>
    <row r="8" spans="1:4" s="22" customFormat="1" ht="12.75" customHeight="1">
      <c r="A8" s="98" t="s">
        <v>151</v>
      </c>
      <c r="B8" s="101" t="s">
        <v>122</v>
      </c>
      <c r="C8" s="100"/>
      <c r="D8" s="237"/>
    </row>
    <row r="9" spans="1:4" s="22" customFormat="1" ht="12.75" customHeight="1">
      <c r="A9" s="98" t="s">
        <v>152</v>
      </c>
      <c r="B9" s="101" t="s">
        <v>201</v>
      </c>
      <c r="C9" s="100">
        <v>500</v>
      </c>
      <c r="D9" s="237">
        <v>345</v>
      </c>
    </row>
    <row r="10" spans="1:5" s="22" customFormat="1" ht="12.75" customHeight="1" thickBot="1">
      <c r="A10" s="98" t="s">
        <v>153</v>
      </c>
      <c r="B10" s="102" t="s">
        <v>202</v>
      </c>
      <c r="C10" s="100">
        <v>1350</v>
      </c>
      <c r="D10" s="237">
        <v>719</v>
      </c>
      <c r="E10" s="502"/>
    </row>
    <row r="11" spans="1:4" s="22" customFormat="1" ht="15.75" thickBot="1">
      <c r="A11" s="95" t="s">
        <v>65</v>
      </c>
      <c r="B11" s="93" t="s">
        <v>203</v>
      </c>
      <c r="C11" s="103">
        <f>+C12+C13+C14+C15+C16+C17+C18+C19</f>
        <v>43502</v>
      </c>
      <c r="D11" s="103">
        <f>+D12+D13+D14+D15+D16+D17+D18+D19</f>
        <v>45490</v>
      </c>
    </row>
    <row r="12" spans="1:4" s="22" customFormat="1" ht="12.75" customHeight="1">
      <c r="A12" s="104" t="s">
        <v>124</v>
      </c>
      <c r="B12" s="105" t="s">
        <v>208</v>
      </c>
      <c r="C12" s="106"/>
      <c r="D12" s="234">
        <v>4618</v>
      </c>
    </row>
    <row r="13" spans="1:4" s="22" customFormat="1" ht="12.75" customHeight="1">
      <c r="A13" s="98" t="s">
        <v>125</v>
      </c>
      <c r="B13" s="107" t="s">
        <v>209</v>
      </c>
      <c r="C13" s="108">
        <v>2185</v>
      </c>
      <c r="D13" s="237">
        <v>3565</v>
      </c>
    </row>
    <row r="14" spans="1:4" s="22" customFormat="1" ht="12.75" customHeight="1">
      <c r="A14" s="98" t="s">
        <v>126</v>
      </c>
      <c r="B14" s="107" t="s">
        <v>210</v>
      </c>
      <c r="C14" s="108">
        <v>1280</v>
      </c>
      <c r="D14" s="237">
        <v>5074</v>
      </c>
    </row>
    <row r="15" spans="1:4" s="22" customFormat="1" ht="12.75" customHeight="1">
      <c r="A15" s="98" t="s">
        <v>127</v>
      </c>
      <c r="B15" s="107" t="s">
        <v>211</v>
      </c>
      <c r="C15" s="108">
        <v>30067</v>
      </c>
      <c r="D15" s="237">
        <v>9078</v>
      </c>
    </row>
    <row r="16" spans="1:4" s="22" customFormat="1" ht="12.75" customHeight="1">
      <c r="A16" s="109" t="s">
        <v>204</v>
      </c>
      <c r="B16" s="110" t="s">
        <v>212</v>
      </c>
      <c r="C16" s="111"/>
      <c r="D16" s="237"/>
    </row>
    <row r="17" spans="1:4" s="22" customFormat="1" ht="12.75" customHeight="1">
      <c r="A17" s="98" t="s">
        <v>205</v>
      </c>
      <c r="B17" s="107" t="s">
        <v>314</v>
      </c>
      <c r="C17" s="108">
        <v>9970</v>
      </c>
      <c r="D17" s="240">
        <v>21899</v>
      </c>
    </row>
    <row r="18" spans="1:4" s="22" customFormat="1" ht="12.75" customHeight="1">
      <c r="A18" s="98" t="s">
        <v>206</v>
      </c>
      <c r="B18" s="107" t="s">
        <v>214</v>
      </c>
      <c r="C18" s="108"/>
      <c r="D18" s="237">
        <v>1193</v>
      </c>
    </row>
    <row r="19" spans="1:4" s="22" customFormat="1" ht="12.75" customHeight="1" thickBot="1">
      <c r="A19" s="112" t="s">
        <v>207</v>
      </c>
      <c r="B19" s="113" t="s">
        <v>215</v>
      </c>
      <c r="C19" s="114"/>
      <c r="D19" s="244">
        <v>63</v>
      </c>
    </row>
    <row r="20" spans="1:4" s="22" customFormat="1" ht="16.5" thickBot="1">
      <c r="A20" s="95" t="s">
        <v>216</v>
      </c>
      <c r="B20" s="93" t="s">
        <v>315</v>
      </c>
      <c r="C20" s="115">
        <v>2818</v>
      </c>
      <c r="D20" s="256">
        <v>2944</v>
      </c>
    </row>
    <row r="21" spans="1:4" s="22" customFormat="1" ht="15.75" thickBot="1">
      <c r="A21" s="95" t="s">
        <v>67</v>
      </c>
      <c r="B21" s="93" t="s">
        <v>492</v>
      </c>
      <c r="C21" s="103">
        <f>+C22+C23+C24+C25+C26+C27+C28+C29</f>
        <v>161571</v>
      </c>
      <c r="D21" s="103">
        <f>+D22+D23+D24+D25+D26+D27+D28+D29</f>
        <v>259927</v>
      </c>
    </row>
    <row r="22" spans="1:4" s="22" customFormat="1" ht="12.75" customHeight="1">
      <c r="A22" s="116" t="s">
        <v>128</v>
      </c>
      <c r="B22" s="117" t="s">
        <v>223</v>
      </c>
      <c r="C22" s="118">
        <v>158833</v>
      </c>
      <c r="D22" s="291">
        <v>227413</v>
      </c>
    </row>
    <row r="23" spans="1:4" s="22" customFormat="1" ht="12.75" customHeight="1">
      <c r="A23" s="98" t="s">
        <v>129</v>
      </c>
      <c r="B23" s="107" t="s">
        <v>224</v>
      </c>
      <c r="C23" s="108"/>
      <c r="D23" s="291">
        <v>1083</v>
      </c>
    </row>
    <row r="24" spans="1:4" s="22" customFormat="1" ht="12.75" customHeight="1">
      <c r="A24" s="98" t="s">
        <v>130</v>
      </c>
      <c r="B24" s="107" t="s">
        <v>225</v>
      </c>
      <c r="C24" s="108">
        <v>78</v>
      </c>
      <c r="D24" s="291">
        <v>28699</v>
      </c>
    </row>
    <row r="25" spans="1:4" s="22" customFormat="1" ht="12.75" customHeight="1">
      <c r="A25" s="119" t="s">
        <v>218</v>
      </c>
      <c r="B25" s="107" t="s">
        <v>133</v>
      </c>
      <c r="C25" s="120"/>
      <c r="D25" s="291"/>
    </row>
    <row r="26" spans="1:4" s="22" customFormat="1" ht="12.75" customHeight="1">
      <c r="A26" s="119" t="s">
        <v>219</v>
      </c>
      <c r="B26" s="107" t="s">
        <v>488</v>
      </c>
      <c r="C26" s="120">
        <v>2660</v>
      </c>
      <c r="D26" s="291">
        <v>2660</v>
      </c>
    </row>
    <row r="27" spans="1:4" s="22" customFormat="1" ht="12.75" customHeight="1">
      <c r="A27" s="98" t="s">
        <v>220</v>
      </c>
      <c r="B27" s="107" t="s">
        <v>227</v>
      </c>
      <c r="C27" s="108"/>
      <c r="D27" s="291"/>
    </row>
    <row r="28" spans="1:4" s="22" customFormat="1" ht="12.75" customHeight="1">
      <c r="A28" s="98" t="s">
        <v>221</v>
      </c>
      <c r="B28" s="107" t="s">
        <v>316</v>
      </c>
      <c r="C28" s="121"/>
      <c r="D28" s="291">
        <v>72</v>
      </c>
    </row>
    <row r="29" spans="1:4" s="22" customFormat="1" ht="12.75" customHeight="1" thickBot="1">
      <c r="A29" s="98" t="s">
        <v>222</v>
      </c>
      <c r="B29" s="122" t="s">
        <v>229</v>
      </c>
      <c r="C29" s="121"/>
      <c r="D29" s="324"/>
    </row>
    <row r="30" spans="1:4" s="22" customFormat="1" ht="15.75" thickBot="1">
      <c r="A30" s="123" t="s">
        <v>68</v>
      </c>
      <c r="B30" s="93" t="s">
        <v>493</v>
      </c>
      <c r="C30" s="97">
        <f>+C31+C37</f>
        <v>266933</v>
      </c>
      <c r="D30" s="97">
        <f>+D31+D37</f>
        <v>152495</v>
      </c>
    </row>
    <row r="31" spans="1:4" s="22" customFormat="1" ht="12.75" customHeight="1">
      <c r="A31" s="124" t="s">
        <v>131</v>
      </c>
      <c r="B31" s="125" t="s">
        <v>449</v>
      </c>
      <c r="C31" s="126">
        <f>+C32+C33+C34+C35+C36</f>
        <v>108419</v>
      </c>
      <c r="D31" s="126">
        <f>+D32+D33+D34+D35+D36</f>
        <v>85552</v>
      </c>
    </row>
    <row r="32" spans="1:4" s="22" customFormat="1" ht="12.75" customHeight="1">
      <c r="A32" s="127" t="s">
        <v>134</v>
      </c>
      <c r="B32" s="128" t="s">
        <v>317</v>
      </c>
      <c r="C32" s="129">
        <v>3400</v>
      </c>
      <c r="D32" s="237">
        <v>3816</v>
      </c>
    </row>
    <row r="33" spans="1:4" s="22" customFormat="1" ht="12.75" customHeight="1">
      <c r="A33" s="127" t="s">
        <v>135</v>
      </c>
      <c r="B33" s="128" t="s">
        <v>318</v>
      </c>
      <c r="C33" s="129"/>
      <c r="D33" s="237">
        <v>16908</v>
      </c>
    </row>
    <row r="34" spans="1:4" s="22" customFormat="1" ht="12.75" customHeight="1">
      <c r="A34" s="127" t="s">
        <v>136</v>
      </c>
      <c r="B34" s="128" t="s">
        <v>319</v>
      </c>
      <c r="C34" s="129"/>
      <c r="D34" s="237"/>
    </row>
    <row r="35" spans="1:4" s="22" customFormat="1" ht="12.75" customHeight="1">
      <c r="A35" s="127" t="s">
        <v>137</v>
      </c>
      <c r="B35" s="128" t="s">
        <v>320</v>
      </c>
      <c r="C35" s="129"/>
      <c r="D35" s="237"/>
    </row>
    <row r="36" spans="1:4" s="22" customFormat="1" ht="12.75" customHeight="1">
      <c r="A36" s="127" t="s">
        <v>230</v>
      </c>
      <c r="B36" s="128" t="s">
        <v>450</v>
      </c>
      <c r="C36" s="129">
        <v>105019</v>
      </c>
      <c r="D36" s="237">
        <v>64828</v>
      </c>
    </row>
    <row r="37" spans="1:4" s="22" customFormat="1" ht="12.75" customHeight="1">
      <c r="A37" s="127" t="s">
        <v>132</v>
      </c>
      <c r="B37" s="130" t="s">
        <v>451</v>
      </c>
      <c r="C37" s="131">
        <f>+C38+C39+C40+C41+C42</f>
        <v>158514</v>
      </c>
      <c r="D37" s="131">
        <f>+D38+D39+D40+D41+D42</f>
        <v>66943</v>
      </c>
    </row>
    <row r="38" spans="1:4" s="22" customFormat="1" ht="12.75" customHeight="1">
      <c r="A38" s="127" t="s">
        <v>140</v>
      </c>
      <c r="B38" s="128" t="s">
        <v>317</v>
      </c>
      <c r="C38" s="129"/>
      <c r="D38" s="237"/>
    </row>
    <row r="39" spans="1:4" s="22" customFormat="1" ht="12.75" customHeight="1">
      <c r="A39" s="127" t="s">
        <v>141</v>
      </c>
      <c r="B39" s="128" t="s">
        <v>318</v>
      </c>
      <c r="C39" s="129">
        <v>2972</v>
      </c>
      <c r="D39" s="237">
        <v>4605</v>
      </c>
    </row>
    <row r="40" spans="1:4" s="22" customFormat="1" ht="12.75" customHeight="1">
      <c r="A40" s="127" t="s">
        <v>142</v>
      </c>
      <c r="B40" s="128" t="s">
        <v>319</v>
      </c>
      <c r="C40" s="129"/>
      <c r="D40" s="237"/>
    </row>
    <row r="41" spans="1:4" s="22" customFormat="1" ht="12.75" customHeight="1">
      <c r="A41" s="127" t="s">
        <v>143</v>
      </c>
      <c r="B41" s="132" t="s">
        <v>320</v>
      </c>
      <c r="C41" s="129">
        <v>149599</v>
      </c>
      <c r="D41" s="237">
        <v>62338</v>
      </c>
    </row>
    <row r="42" spans="1:5" s="22" customFormat="1" ht="12.75" customHeight="1" thickBot="1">
      <c r="A42" s="133" t="s">
        <v>231</v>
      </c>
      <c r="B42" s="134" t="s">
        <v>452</v>
      </c>
      <c r="C42" s="135">
        <v>5943</v>
      </c>
      <c r="D42" s="331"/>
      <c r="E42" s="136"/>
    </row>
    <row r="43" spans="1:4" s="22" customFormat="1" ht="15.75" thickBot="1">
      <c r="A43" s="95" t="s">
        <v>232</v>
      </c>
      <c r="B43" s="137" t="s">
        <v>321</v>
      </c>
      <c r="C43" s="97">
        <f>+C44+C45</f>
        <v>860</v>
      </c>
      <c r="D43" s="97">
        <f>+D44+D45</f>
        <v>1461</v>
      </c>
    </row>
    <row r="44" spans="1:4" s="22" customFormat="1" ht="12.75" customHeight="1">
      <c r="A44" s="116" t="s">
        <v>138</v>
      </c>
      <c r="B44" s="101" t="s">
        <v>322</v>
      </c>
      <c r="C44" s="138">
        <v>860</v>
      </c>
      <c r="D44" s="237">
        <v>1138</v>
      </c>
    </row>
    <row r="45" spans="1:4" s="22" customFormat="1" ht="12.75" customHeight="1" thickBot="1">
      <c r="A45" s="109" t="s">
        <v>139</v>
      </c>
      <c r="B45" s="139" t="s">
        <v>326</v>
      </c>
      <c r="C45" s="140"/>
      <c r="D45" s="237">
        <v>323</v>
      </c>
    </row>
    <row r="46" spans="1:4" s="22" customFormat="1" ht="15.75" thickBot="1">
      <c r="A46" s="95" t="s">
        <v>70</v>
      </c>
      <c r="B46" s="137" t="s">
        <v>325</v>
      </c>
      <c r="C46" s="97">
        <f>+C47+C48+C49</f>
        <v>3520</v>
      </c>
      <c r="D46" s="97">
        <f>+D47+D48+D49</f>
        <v>0</v>
      </c>
    </row>
    <row r="47" spans="1:4" s="22" customFormat="1" ht="12.75" customHeight="1">
      <c r="A47" s="116" t="s">
        <v>235</v>
      </c>
      <c r="B47" s="101" t="s">
        <v>233</v>
      </c>
      <c r="C47" s="141"/>
      <c r="D47" s="141"/>
    </row>
    <row r="48" spans="1:4" s="22" customFormat="1" ht="12.75" customHeight="1">
      <c r="A48" s="98" t="s">
        <v>236</v>
      </c>
      <c r="B48" s="128" t="s">
        <v>234</v>
      </c>
      <c r="C48" s="121">
        <v>3520</v>
      </c>
      <c r="D48" s="121"/>
    </row>
    <row r="49" spans="1:4" s="22" customFormat="1" ht="12.75" customHeight="1" thickBot="1">
      <c r="A49" s="109" t="s">
        <v>379</v>
      </c>
      <c r="B49" s="139" t="s">
        <v>323</v>
      </c>
      <c r="C49" s="142"/>
      <c r="D49" s="142"/>
    </row>
    <row r="50" spans="1:6" s="22" customFormat="1" ht="15.75" thickBot="1">
      <c r="A50" s="95" t="s">
        <v>237</v>
      </c>
      <c r="B50" s="143" t="s">
        <v>324</v>
      </c>
      <c r="C50" s="144"/>
      <c r="D50" s="144"/>
      <c r="F50" s="145"/>
    </row>
    <row r="51" spans="1:4" s="22" customFormat="1" ht="15.75" thickBot="1">
      <c r="A51" s="95" t="s">
        <v>72</v>
      </c>
      <c r="B51" s="146" t="s">
        <v>238</v>
      </c>
      <c r="C51" s="147">
        <f>+C6+C11+C20+C21+C30+C43+C46+C50</f>
        <v>498754</v>
      </c>
      <c r="D51" s="147">
        <f>+D6+D11+D20+D21+D30+D43+D46+D50</f>
        <v>480063</v>
      </c>
    </row>
    <row r="52" spans="1:4" s="22" customFormat="1" ht="15.75" thickBot="1">
      <c r="A52" s="148" t="s">
        <v>73</v>
      </c>
      <c r="B52" s="96" t="s">
        <v>327</v>
      </c>
      <c r="C52" s="149">
        <f>+C53+C59</f>
        <v>49313</v>
      </c>
      <c r="D52" s="149">
        <f>+D53+D59</f>
        <v>37558</v>
      </c>
    </row>
    <row r="53" spans="1:4" s="22" customFormat="1" ht="12.75" customHeight="1">
      <c r="A53" s="150" t="s">
        <v>182</v>
      </c>
      <c r="B53" s="125" t="s">
        <v>408</v>
      </c>
      <c r="C53" s="151">
        <f>+C54+C55+C56+C57+C58</f>
        <v>39313</v>
      </c>
      <c r="D53" s="151">
        <f>+D54+D55+D56+D57+D58</f>
        <v>37558</v>
      </c>
    </row>
    <row r="54" spans="1:4" s="22" customFormat="1" ht="12.75" customHeight="1">
      <c r="A54" s="152" t="s">
        <v>339</v>
      </c>
      <c r="B54" s="128" t="s">
        <v>328</v>
      </c>
      <c r="C54" s="121">
        <v>39313</v>
      </c>
      <c r="D54" s="121">
        <v>37558</v>
      </c>
    </row>
    <row r="55" spans="1:4" s="22" customFormat="1" ht="12.75" customHeight="1">
      <c r="A55" s="152" t="s">
        <v>340</v>
      </c>
      <c r="B55" s="128" t="s">
        <v>329</v>
      </c>
      <c r="C55" s="121"/>
      <c r="D55" s="121"/>
    </row>
    <row r="56" spans="1:4" s="22" customFormat="1" ht="12.75" customHeight="1">
      <c r="A56" s="152" t="s">
        <v>341</v>
      </c>
      <c r="B56" s="128" t="s">
        <v>330</v>
      </c>
      <c r="C56" s="121"/>
      <c r="D56" s="121"/>
    </row>
    <row r="57" spans="1:4" s="22" customFormat="1" ht="12.75" customHeight="1">
      <c r="A57" s="152" t="s">
        <v>342</v>
      </c>
      <c r="B57" s="128" t="s">
        <v>331</v>
      </c>
      <c r="C57" s="121"/>
      <c r="D57" s="121"/>
    </row>
    <row r="58" spans="1:4" s="22" customFormat="1" ht="12.75" customHeight="1">
      <c r="A58" s="152" t="s">
        <v>343</v>
      </c>
      <c r="B58" s="128" t="s">
        <v>332</v>
      </c>
      <c r="C58" s="121"/>
      <c r="D58" s="121"/>
    </row>
    <row r="59" spans="1:4" s="22" customFormat="1" ht="12.75" customHeight="1">
      <c r="A59" s="153" t="s">
        <v>183</v>
      </c>
      <c r="B59" s="130" t="s">
        <v>407</v>
      </c>
      <c r="C59" s="154">
        <f>+C60+C61+C62+C63+C64</f>
        <v>10000</v>
      </c>
      <c r="D59" s="154">
        <f>+D60+D61+D62+D63+D64</f>
        <v>0</v>
      </c>
    </row>
    <row r="60" spans="1:4" s="22" customFormat="1" ht="12.75" customHeight="1">
      <c r="A60" s="152" t="s">
        <v>344</v>
      </c>
      <c r="B60" s="128" t="s">
        <v>333</v>
      </c>
      <c r="C60" s="121"/>
      <c r="D60" s="121"/>
    </row>
    <row r="61" spans="1:4" s="22" customFormat="1" ht="12.75" customHeight="1">
      <c r="A61" s="152" t="s">
        <v>345</v>
      </c>
      <c r="B61" s="128" t="s">
        <v>334</v>
      </c>
      <c r="C61" s="121"/>
      <c r="D61" s="121"/>
    </row>
    <row r="62" spans="1:4" s="22" customFormat="1" ht="12.75" customHeight="1">
      <c r="A62" s="152" t="s">
        <v>346</v>
      </c>
      <c r="B62" s="128" t="s">
        <v>335</v>
      </c>
      <c r="C62" s="121">
        <v>10000</v>
      </c>
      <c r="D62" s="121"/>
    </row>
    <row r="63" spans="1:4" s="22" customFormat="1" ht="12.75" customHeight="1">
      <c r="A63" s="152" t="s">
        <v>347</v>
      </c>
      <c r="B63" s="128" t="s">
        <v>336</v>
      </c>
      <c r="C63" s="121"/>
      <c r="D63" s="121"/>
    </row>
    <row r="64" spans="1:4" s="22" customFormat="1" ht="12.75" customHeight="1" thickBot="1">
      <c r="A64" s="155" t="s">
        <v>348</v>
      </c>
      <c r="B64" s="139" t="s">
        <v>337</v>
      </c>
      <c r="C64" s="156"/>
      <c r="D64" s="156"/>
    </row>
    <row r="65" spans="1:4" s="22" customFormat="1" ht="29.25" thickBot="1">
      <c r="A65" s="148" t="s">
        <v>74</v>
      </c>
      <c r="B65" s="96" t="s">
        <v>405</v>
      </c>
      <c r="C65" s="149">
        <f>+C51+C52</f>
        <v>548067</v>
      </c>
      <c r="D65" s="149">
        <f>+D51+D52</f>
        <v>517621</v>
      </c>
    </row>
    <row r="66" spans="1:4" s="22" customFormat="1" ht="15.75" thickBot="1">
      <c r="A66" s="157" t="s">
        <v>75</v>
      </c>
      <c r="B66" s="143" t="s">
        <v>338</v>
      </c>
      <c r="C66" s="158"/>
      <c r="D66" s="158"/>
    </row>
    <row r="67" spans="1:4" s="22" customFormat="1" ht="15.75" thickBot="1">
      <c r="A67" s="148" t="s">
        <v>76</v>
      </c>
      <c r="B67" s="96" t="s">
        <v>406</v>
      </c>
      <c r="C67" s="149">
        <f>+C65+C66</f>
        <v>548067</v>
      </c>
      <c r="D67" s="149">
        <f>+D65+D66</f>
        <v>517621</v>
      </c>
    </row>
    <row r="68" spans="1:4" s="22" customFormat="1" ht="83.25" customHeight="1">
      <c r="A68" s="159"/>
      <c r="B68" s="160"/>
      <c r="C68" s="161"/>
      <c r="D68" s="161"/>
    </row>
    <row r="69" spans="1:4" ht="16.5" customHeight="1">
      <c r="A69" s="520" t="s">
        <v>92</v>
      </c>
      <c r="B69" s="520"/>
      <c r="C69" s="520"/>
      <c r="D69" s="520"/>
    </row>
    <row r="70" spans="1:4" s="163" customFormat="1" ht="16.5" customHeight="1" thickBot="1">
      <c r="A70" s="523" t="s">
        <v>187</v>
      </c>
      <c r="B70" s="523"/>
      <c r="C70" s="162"/>
      <c r="D70" s="162" t="s">
        <v>370</v>
      </c>
    </row>
    <row r="71" spans="1:4" ht="43.5" thickBot="1">
      <c r="A71" s="89" t="s">
        <v>61</v>
      </c>
      <c r="B71" s="90" t="s">
        <v>93</v>
      </c>
      <c r="C71" s="91" t="s">
        <v>349</v>
      </c>
      <c r="D71" s="91" t="s">
        <v>505</v>
      </c>
    </row>
    <row r="72" spans="1:4" s="22" customFormat="1" ht="15.75" thickBot="1">
      <c r="A72" s="89">
        <v>1</v>
      </c>
      <c r="B72" s="90">
        <v>2</v>
      </c>
      <c r="C72" s="91">
        <v>3</v>
      </c>
      <c r="D72" s="91">
        <v>3</v>
      </c>
    </row>
    <row r="73" spans="1:4" ht="15.75" thickBot="1">
      <c r="A73" s="92" t="s">
        <v>63</v>
      </c>
      <c r="B73" s="164" t="s">
        <v>494</v>
      </c>
      <c r="C73" s="94">
        <f>+C74+C75+C76+C77+C78</f>
        <v>355861</v>
      </c>
      <c r="D73" s="503">
        <f>+D74+D75+D76+D77+D78</f>
        <v>387051</v>
      </c>
    </row>
    <row r="74" spans="1:4" ht="12.75" customHeight="1">
      <c r="A74" s="104" t="s">
        <v>144</v>
      </c>
      <c r="B74" s="105" t="s">
        <v>94</v>
      </c>
      <c r="C74" s="106">
        <v>126223</v>
      </c>
      <c r="D74" s="342">
        <v>123492</v>
      </c>
    </row>
    <row r="75" spans="1:4" ht="12.75" customHeight="1">
      <c r="A75" s="98" t="s">
        <v>145</v>
      </c>
      <c r="B75" s="107" t="s">
        <v>239</v>
      </c>
      <c r="C75" s="108">
        <v>29711</v>
      </c>
      <c r="D75" s="344">
        <v>30598</v>
      </c>
    </row>
    <row r="76" spans="1:4" ht="12.75" customHeight="1">
      <c r="A76" s="98" t="s">
        <v>146</v>
      </c>
      <c r="B76" s="107" t="s">
        <v>173</v>
      </c>
      <c r="C76" s="120">
        <v>120647</v>
      </c>
      <c r="D76" s="345">
        <v>116101</v>
      </c>
    </row>
    <row r="77" spans="1:4" ht="12.75" customHeight="1">
      <c r="A77" s="98" t="s">
        <v>147</v>
      </c>
      <c r="B77" s="165" t="s">
        <v>240</v>
      </c>
      <c r="C77" s="120">
        <v>74150</v>
      </c>
      <c r="D77" s="345">
        <v>77606</v>
      </c>
    </row>
    <row r="78" spans="1:4" ht="12.75" customHeight="1">
      <c r="A78" s="98" t="s">
        <v>155</v>
      </c>
      <c r="B78" s="166" t="s">
        <v>241</v>
      </c>
      <c r="C78" s="120">
        <v>5130</v>
      </c>
      <c r="D78" s="345">
        <v>39254</v>
      </c>
    </row>
    <row r="79" spans="1:4" ht="12.75" customHeight="1">
      <c r="A79" s="98" t="s">
        <v>148</v>
      </c>
      <c r="B79" s="107" t="s">
        <v>263</v>
      </c>
      <c r="C79" s="120"/>
      <c r="D79" s="344"/>
    </row>
    <row r="80" spans="1:4" ht="12.75" customHeight="1">
      <c r="A80" s="98" t="s">
        <v>149</v>
      </c>
      <c r="B80" s="167" t="s">
        <v>264</v>
      </c>
      <c r="C80" s="120"/>
      <c r="D80" s="345"/>
    </row>
    <row r="81" spans="1:4" ht="12.75" customHeight="1">
      <c r="A81" s="98" t="s">
        <v>156</v>
      </c>
      <c r="B81" s="167" t="s">
        <v>350</v>
      </c>
      <c r="C81" s="120">
        <v>4280</v>
      </c>
      <c r="D81" s="345">
        <v>37838</v>
      </c>
    </row>
    <row r="82" spans="1:4" ht="12.75" customHeight="1">
      <c r="A82" s="98" t="s">
        <v>157</v>
      </c>
      <c r="B82" s="168" t="s">
        <v>265</v>
      </c>
      <c r="C82" s="120">
        <v>850</v>
      </c>
      <c r="D82" s="345">
        <v>1416</v>
      </c>
    </row>
    <row r="83" spans="1:4" ht="12.75" customHeight="1">
      <c r="A83" s="109" t="s">
        <v>158</v>
      </c>
      <c r="B83" s="169" t="s">
        <v>266</v>
      </c>
      <c r="C83" s="120"/>
      <c r="D83" s="120"/>
    </row>
    <row r="84" spans="1:4" ht="12.75" customHeight="1">
      <c r="A84" s="98" t="s">
        <v>159</v>
      </c>
      <c r="B84" s="169" t="s">
        <v>267</v>
      </c>
      <c r="C84" s="120"/>
      <c r="D84" s="120"/>
    </row>
    <row r="85" spans="1:4" ht="12.75" customHeight="1" thickBot="1">
      <c r="A85" s="170" t="s">
        <v>161</v>
      </c>
      <c r="B85" s="171" t="s">
        <v>268</v>
      </c>
      <c r="C85" s="172"/>
      <c r="D85" s="172"/>
    </row>
    <row r="86" spans="1:4" ht="15.75" thickBot="1">
      <c r="A86" s="95" t="s">
        <v>64</v>
      </c>
      <c r="B86" s="173" t="s">
        <v>495</v>
      </c>
      <c r="C86" s="103">
        <f>+C87+C88+C89</f>
        <v>191206</v>
      </c>
      <c r="D86" s="103">
        <f>+D87+D88+D89</f>
        <v>129483</v>
      </c>
    </row>
    <row r="87" spans="1:4" ht="12.75" customHeight="1">
      <c r="A87" s="116" t="s">
        <v>150</v>
      </c>
      <c r="B87" s="107" t="s">
        <v>351</v>
      </c>
      <c r="C87" s="118">
        <v>123358</v>
      </c>
      <c r="D87" s="345">
        <v>98363</v>
      </c>
    </row>
    <row r="88" spans="1:4" ht="12.75" customHeight="1">
      <c r="A88" s="116" t="s">
        <v>151</v>
      </c>
      <c r="B88" s="122" t="s">
        <v>243</v>
      </c>
      <c r="C88" s="108">
        <v>29720</v>
      </c>
      <c r="D88" s="345">
        <v>30120</v>
      </c>
    </row>
    <row r="89" spans="1:4" ht="12.75" customHeight="1">
      <c r="A89" s="116" t="s">
        <v>152</v>
      </c>
      <c r="B89" s="128" t="s">
        <v>380</v>
      </c>
      <c r="C89" s="100">
        <v>38128</v>
      </c>
      <c r="D89" s="291">
        <v>1000</v>
      </c>
    </row>
    <row r="90" spans="1:4" ht="12.75" customHeight="1">
      <c r="A90" s="116" t="s">
        <v>153</v>
      </c>
      <c r="B90" s="128" t="s">
        <v>453</v>
      </c>
      <c r="C90" s="100"/>
      <c r="D90" s="291"/>
    </row>
    <row r="91" spans="1:4" ht="12.75" customHeight="1">
      <c r="A91" s="116" t="s">
        <v>154</v>
      </c>
      <c r="B91" s="128" t="s">
        <v>381</v>
      </c>
      <c r="C91" s="100"/>
      <c r="D91" s="100">
        <v>1000</v>
      </c>
    </row>
    <row r="92" spans="1:4" ht="12.75" customHeight="1">
      <c r="A92" s="116" t="s">
        <v>160</v>
      </c>
      <c r="B92" s="128" t="s">
        <v>382</v>
      </c>
      <c r="C92" s="100"/>
      <c r="D92" s="100"/>
    </row>
    <row r="93" spans="1:4" ht="12.75" customHeight="1">
      <c r="A93" s="116" t="s">
        <v>162</v>
      </c>
      <c r="B93" s="174" t="s">
        <v>354</v>
      </c>
      <c r="C93" s="100"/>
      <c r="D93" s="100"/>
    </row>
    <row r="94" spans="1:4" ht="12.75" customHeight="1">
      <c r="A94" s="116" t="s">
        <v>244</v>
      </c>
      <c r="B94" s="174" t="s">
        <v>355</v>
      </c>
      <c r="C94" s="100"/>
      <c r="D94" s="100"/>
    </row>
    <row r="95" spans="1:4" ht="30">
      <c r="A95" s="116" t="s">
        <v>245</v>
      </c>
      <c r="B95" s="174" t="s">
        <v>353</v>
      </c>
      <c r="C95" s="100">
        <v>38128</v>
      </c>
      <c r="D95" s="100"/>
    </row>
    <row r="96" spans="1:4" ht="30.75" thickBot="1">
      <c r="A96" s="109" t="s">
        <v>246</v>
      </c>
      <c r="B96" s="175" t="s">
        <v>498</v>
      </c>
      <c r="C96" s="176"/>
      <c r="D96" s="176"/>
    </row>
    <row r="97" spans="1:4" ht="15.75" thickBot="1">
      <c r="A97" s="95" t="s">
        <v>65</v>
      </c>
      <c r="B97" s="177" t="s">
        <v>383</v>
      </c>
      <c r="C97" s="103">
        <f>+C98+C99</f>
        <v>1000</v>
      </c>
      <c r="D97" s="103">
        <f>+D98+D99</f>
        <v>1000</v>
      </c>
    </row>
    <row r="98" spans="1:4" ht="12.75" customHeight="1">
      <c r="A98" s="116" t="s">
        <v>124</v>
      </c>
      <c r="B98" s="117" t="s">
        <v>109</v>
      </c>
      <c r="C98" s="118">
        <v>500</v>
      </c>
      <c r="D98" s="118">
        <v>500</v>
      </c>
    </row>
    <row r="99" spans="1:4" ht="12.75" customHeight="1" thickBot="1">
      <c r="A99" s="119" t="s">
        <v>125</v>
      </c>
      <c r="B99" s="122" t="s">
        <v>110</v>
      </c>
      <c r="C99" s="120">
        <v>500</v>
      </c>
      <c r="D99" s="120">
        <v>500</v>
      </c>
    </row>
    <row r="100" spans="1:4" s="179" customFormat="1" ht="15.75" thickBot="1">
      <c r="A100" s="148" t="s">
        <v>66</v>
      </c>
      <c r="B100" s="96" t="s">
        <v>356</v>
      </c>
      <c r="C100" s="178"/>
      <c r="D100" s="178">
        <v>87</v>
      </c>
    </row>
    <row r="101" spans="1:4" ht="15.75" thickBot="1">
      <c r="A101" s="180" t="s">
        <v>67</v>
      </c>
      <c r="B101" s="181" t="s">
        <v>191</v>
      </c>
      <c r="C101" s="94">
        <f>+C73+C86+C97+C100</f>
        <v>548067</v>
      </c>
      <c r="D101" s="94">
        <f>+D73+D86+D97+D100</f>
        <v>517621</v>
      </c>
    </row>
    <row r="102" spans="1:4" ht="15.75" thickBot="1">
      <c r="A102" s="148" t="s">
        <v>68</v>
      </c>
      <c r="B102" s="96" t="s">
        <v>454</v>
      </c>
      <c r="C102" s="103">
        <f>+C103+C111</f>
        <v>0</v>
      </c>
      <c r="D102" s="103">
        <f>+D103+D111</f>
        <v>0</v>
      </c>
    </row>
    <row r="103" spans="1:4" ht="12.75" customHeight="1" thickBot="1">
      <c r="A103" s="182" t="s">
        <v>131</v>
      </c>
      <c r="B103" s="183" t="s">
        <v>455</v>
      </c>
      <c r="C103" s="184">
        <f>+C104+C105+C106+C107+C108+C109+C110</f>
        <v>0</v>
      </c>
      <c r="D103" s="184">
        <f>+D104+D105+D106+D107+D108+D109+D110</f>
        <v>0</v>
      </c>
    </row>
    <row r="104" spans="1:4" ht="12.75" customHeight="1">
      <c r="A104" s="185" t="s">
        <v>134</v>
      </c>
      <c r="B104" s="101" t="s">
        <v>357</v>
      </c>
      <c r="C104" s="186"/>
      <c r="D104" s="186"/>
    </row>
    <row r="105" spans="1:4" ht="12.75" customHeight="1">
      <c r="A105" s="152" t="s">
        <v>135</v>
      </c>
      <c r="B105" s="128" t="s">
        <v>358</v>
      </c>
      <c r="C105" s="187"/>
      <c r="D105" s="187"/>
    </row>
    <row r="106" spans="1:4" ht="12.75" customHeight="1">
      <c r="A106" s="152" t="s">
        <v>136</v>
      </c>
      <c r="B106" s="128" t="s">
        <v>359</v>
      </c>
      <c r="C106" s="187"/>
      <c r="D106" s="187"/>
    </row>
    <row r="107" spans="1:4" ht="12.75" customHeight="1">
      <c r="A107" s="152" t="s">
        <v>137</v>
      </c>
      <c r="B107" s="128" t="s">
        <v>360</v>
      </c>
      <c r="C107" s="187"/>
      <c r="D107" s="187"/>
    </row>
    <row r="108" spans="1:4" ht="12.75" customHeight="1">
      <c r="A108" s="152" t="s">
        <v>230</v>
      </c>
      <c r="B108" s="128" t="s">
        <v>361</v>
      </c>
      <c r="C108" s="187"/>
      <c r="D108" s="187"/>
    </row>
    <row r="109" spans="1:4" ht="12.75" customHeight="1">
      <c r="A109" s="152" t="s">
        <v>247</v>
      </c>
      <c r="B109" s="128" t="s">
        <v>362</v>
      </c>
      <c r="C109" s="187"/>
      <c r="D109" s="187"/>
    </row>
    <row r="110" spans="1:4" ht="12.75" customHeight="1" thickBot="1">
      <c r="A110" s="188" t="s">
        <v>248</v>
      </c>
      <c r="B110" s="189" t="s">
        <v>363</v>
      </c>
      <c r="C110" s="190"/>
      <c r="D110" s="190"/>
    </row>
    <row r="111" spans="1:4" ht="12.75" customHeight="1" thickBot="1">
      <c r="A111" s="182" t="s">
        <v>132</v>
      </c>
      <c r="B111" s="183" t="s">
        <v>456</v>
      </c>
      <c r="C111" s="184">
        <f>+C112+C113+C114+C115+C116+C117+C118+C119</f>
        <v>0</v>
      </c>
      <c r="D111" s="184">
        <f>+D112+D113+D114+D115+D116+D117+D118+D119</f>
        <v>0</v>
      </c>
    </row>
    <row r="112" spans="1:4" ht="12.75" customHeight="1">
      <c r="A112" s="185" t="s">
        <v>140</v>
      </c>
      <c r="B112" s="101" t="s">
        <v>357</v>
      </c>
      <c r="C112" s="186"/>
      <c r="D112" s="186"/>
    </row>
    <row r="113" spans="1:4" ht="12.75" customHeight="1">
      <c r="A113" s="152" t="s">
        <v>141</v>
      </c>
      <c r="B113" s="128" t="s">
        <v>364</v>
      </c>
      <c r="C113" s="187"/>
      <c r="D113" s="187"/>
    </row>
    <row r="114" spans="1:4" ht="12.75" customHeight="1">
      <c r="A114" s="152" t="s">
        <v>142</v>
      </c>
      <c r="B114" s="128" t="s">
        <v>359</v>
      </c>
      <c r="C114" s="187"/>
      <c r="D114" s="187"/>
    </row>
    <row r="115" spans="1:4" ht="12.75" customHeight="1">
      <c r="A115" s="152" t="s">
        <v>143</v>
      </c>
      <c r="B115" s="128" t="s">
        <v>360</v>
      </c>
      <c r="C115" s="187"/>
      <c r="D115" s="187"/>
    </row>
    <row r="116" spans="1:4" ht="12.75" customHeight="1">
      <c r="A116" s="152" t="s">
        <v>231</v>
      </c>
      <c r="B116" s="128" t="s">
        <v>361</v>
      </c>
      <c r="C116" s="187"/>
      <c r="D116" s="187"/>
    </row>
    <row r="117" spans="1:4" ht="12.75" customHeight="1">
      <c r="A117" s="152" t="s">
        <v>249</v>
      </c>
      <c r="B117" s="128" t="s">
        <v>365</v>
      </c>
      <c r="C117" s="187"/>
      <c r="D117" s="187"/>
    </row>
    <row r="118" spans="1:4" ht="12.75" customHeight="1">
      <c r="A118" s="152" t="s">
        <v>250</v>
      </c>
      <c r="B118" s="128" t="s">
        <v>363</v>
      </c>
      <c r="C118" s="187"/>
      <c r="D118" s="187"/>
    </row>
    <row r="119" spans="1:4" ht="12.75" customHeight="1" thickBot="1">
      <c r="A119" s="188" t="s">
        <v>251</v>
      </c>
      <c r="B119" s="189" t="s">
        <v>457</v>
      </c>
      <c r="C119" s="190"/>
      <c r="D119" s="190"/>
    </row>
    <row r="120" spans="1:4" ht="15.75" thickBot="1">
      <c r="A120" s="148" t="s">
        <v>69</v>
      </c>
      <c r="B120" s="96" t="s">
        <v>366</v>
      </c>
      <c r="C120" s="191">
        <f>+C101+C102</f>
        <v>548067</v>
      </c>
      <c r="D120" s="191">
        <f>+D101+D102</f>
        <v>517621</v>
      </c>
    </row>
    <row r="121" spans="1:10" ht="15.75" thickBot="1">
      <c r="A121" s="148" t="s">
        <v>70</v>
      </c>
      <c r="B121" s="96" t="s">
        <v>367</v>
      </c>
      <c r="C121" s="192"/>
      <c r="D121" s="192"/>
      <c r="G121" s="145"/>
      <c r="H121" s="193"/>
      <c r="I121" s="193"/>
      <c r="J121" s="193"/>
    </row>
    <row r="122" spans="1:4" s="22" customFormat="1" ht="15.75" thickBot="1">
      <c r="A122" s="194" t="s">
        <v>71</v>
      </c>
      <c r="B122" s="143" t="s">
        <v>368</v>
      </c>
      <c r="C122" s="149">
        <f>+C120+C121</f>
        <v>548067</v>
      </c>
      <c r="D122" s="149">
        <f>+D120+D121</f>
        <v>517621</v>
      </c>
    </row>
    <row r="123" spans="1:4" ht="7.5" customHeight="1">
      <c r="A123" s="195"/>
      <c r="B123" s="195"/>
      <c r="C123" s="196"/>
      <c r="D123" s="196"/>
    </row>
    <row r="124" spans="1:4" ht="15">
      <c r="A124" s="524" t="s">
        <v>194</v>
      </c>
      <c r="B124" s="524"/>
      <c r="C124" s="524"/>
      <c r="D124" s="524"/>
    </row>
    <row r="125" spans="1:4" ht="15" customHeight="1" thickBot="1">
      <c r="A125" s="522" t="s">
        <v>188</v>
      </c>
      <c r="B125" s="522"/>
      <c r="C125" s="88"/>
      <c r="D125" s="88" t="s">
        <v>370</v>
      </c>
    </row>
    <row r="126" spans="1:5" ht="13.5" customHeight="1" thickBot="1">
      <c r="A126" s="95">
        <v>1</v>
      </c>
      <c r="B126" s="173" t="s">
        <v>258</v>
      </c>
      <c r="C126" s="197"/>
      <c r="D126" s="197">
        <f>+D51-D101</f>
        <v>-37558</v>
      </c>
      <c r="E126" s="198"/>
    </row>
    <row r="127" spans="1:4" ht="7.5" customHeight="1">
      <c r="A127" s="195"/>
      <c r="B127" s="195"/>
      <c r="C127" s="196"/>
      <c r="D127" s="196"/>
    </row>
    <row r="128" spans="1:6" ht="15">
      <c r="A128" s="518" t="s">
        <v>369</v>
      </c>
      <c r="B128" s="518"/>
      <c r="C128" s="518"/>
      <c r="D128" s="518"/>
      <c r="E128" s="200"/>
      <c r="F128" s="200"/>
    </row>
    <row r="129" spans="1:4" ht="12.75" customHeight="1" thickBot="1">
      <c r="A129" s="521" t="s">
        <v>189</v>
      </c>
      <c r="B129" s="521"/>
      <c r="C129" s="201"/>
      <c r="D129" s="201" t="s">
        <v>370</v>
      </c>
    </row>
    <row r="130" spans="1:4" ht="13.5" customHeight="1" thickBot="1">
      <c r="A130" s="148" t="s">
        <v>63</v>
      </c>
      <c r="B130" s="96" t="s">
        <v>496</v>
      </c>
      <c r="C130" s="497"/>
      <c r="D130" s="191">
        <f>IF('2.1.sz.mell  '!C32&lt;&gt;"-",'2.1.sz.mell  '!C32,0)</f>
        <v>0</v>
      </c>
    </row>
    <row r="131" spans="1:4" ht="13.5" customHeight="1" thickBot="1">
      <c r="A131" s="148" t="s">
        <v>64</v>
      </c>
      <c r="B131" s="96" t="s">
        <v>497</v>
      </c>
      <c r="C131" s="497"/>
      <c r="D131" s="191">
        <f>IF('2.2.sz.mell  '!C36&lt;&gt;"-",'2.2.sz.mell  '!C36,0)</f>
        <v>35469</v>
      </c>
    </row>
    <row r="132" spans="1:4" ht="13.5" customHeight="1" thickBot="1">
      <c r="A132" s="148" t="s">
        <v>65</v>
      </c>
      <c r="B132" s="96" t="s">
        <v>384</v>
      </c>
      <c r="C132" s="497"/>
      <c r="D132" s="191">
        <f>D131+D130</f>
        <v>35469</v>
      </c>
    </row>
    <row r="133" spans="1:4" ht="7.5" customHeight="1">
      <c r="A133" s="199"/>
      <c r="B133" s="202"/>
      <c r="C133" s="203"/>
      <c r="D133" s="203"/>
    </row>
    <row r="134" spans="1:4" ht="15">
      <c r="A134" s="519" t="s">
        <v>371</v>
      </c>
      <c r="B134" s="519"/>
      <c r="C134" s="519"/>
      <c r="D134" s="519"/>
    </row>
    <row r="135" spans="1:4" ht="12.75" customHeight="1" thickBot="1">
      <c r="A135" s="521" t="s">
        <v>372</v>
      </c>
      <c r="B135" s="521"/>
      <c r="C135" s="201"/>
      <c r="D135" s="201" t="s">
        <v>370</v>
      </c>
    </row>
    <row r="136" spans="1:4" ht="12.75" customHeight="1" thickBot="1">
      <c r="A136" s="148" t="s">
        <v>63</v>
      </c>
      <c r="B136" s="96" t="s">
        <v>458</v>
      </c>
      <c r="C136" s="497"/>
      <c r="D136" s="191">
        <f>+D137-D140</f>
        <v>37558</v>
      </c>
    </row>
    <row r="137" spans="1:4" ht="12.75" customHeight="1" thickBot="1">
      <c r="A137" s="204" t="s">
        <v>144</v>
      </c>
      <c r="B137" s="205" t="s">
        <v>373</v>
      </c>
      <c r="C137" s="498"/>
      <c r="D137" s="206">
        <f>+D52</f>
        <v>37558</v>
      </c>
    </row>
    <row r="138" spans="1:4" ht="12.75" customHeight="1" thickBot="1">
      <c r="A138" s="182" t="s">
        <v>259</v>
      </c>
      <c r="B138" s="183" t="s">
        <v>374</v>
      </c>
      <c r="C138" s="498"/>
      <c r="D138" s="206">
        <v>10810</v>
      </c>
    </row>
    <row r="139" spans="1:4" ht="12.75" customHeight="1" thickBot="1">
      <c r="A139" s="182" t="s">
        <v>260</v>
      </c>
      <c r="B139" s="183" t="s">
        <v>375</v>
      </c>
      <c r="C139" s="498"/>
      <c r="D139" s="206">
        <v>26748</v>
      </c>
    </row>
    <row r="140" spans="1:4" ht="12.75" customHeight="1" thickBot="1">
      <c r="A140" s="204" t="s">
        <v>145</v>
      </c>
      <c r="B140" s="205" t="s">
        <v>376</v>
      </c>
      <c r="C140" s="498"/>
      <c r="D140" s="206"/>
    </row>
    <row r="141" spans="1:4" ht="12.75" customHeight="1" thickBot="1">
      <c r="A141" s="182" t="s">
        <v>261</v>
      </c>
      <c r="B141" s="183" t="s">
        <v>377</v>
      </c>
      <c r="C141" s="499"/>
      <c r="D141" s="207">
        <f>+'2.1.sz.mell  '!E27</f>
        <v>0</v>
      </c>
    </row>
    <row r="142" spans="1:4" ht="12.75" customHeight="1" thickBot="1">
      <c r="A142" s="182" t="s">
        <v>262</v>
      </c>
      <c r="B142" s="183" t="s">
        <v>378</v>
      </c>
      <c r="C142" s="499"/>
      <c r="D142" s="207">
        <f>+'2.2.sz.mell  '!E31</f>
        <v>0</v>
      </c>
    </row>
  </sheetData>
  <sheetProtection/>
  <mergeCells count="10">
    <mergeCell ref="A128:D128"/>
    <mergeCell ref="A134:D134"/>
    <mergeCell ref="A1:D1"/>
    <mergeCell ref="A135:B135"/>
    <mergeCell ref="A129:B129"/>
    <mergeCell ref="A2:B2"/>
    <mergeCell ref="A70:B70"/>
    <mergeCell ref="A124:D124"/>
    <mergeCell ref="A125:B125"/>
    <mergeCell ref="A69:D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4" r:id="rId1"/>
  <headerFooter alignWithMargins="0">
    <oddHeader>&amp;C&amp;"Times New Roman CE,Félkövér"&amp;12
Buj Község Önkormányzat
2013. ÉVI KÖLTSÉGVETÉSÉNEK ÖSSZEVONT MÉRLEGE&amp;10
&amp;R&amp;"Times New Roman CE,Félkövér dőlt"&amp;11 1.1. melléklet a ........./2013. (.......) önkormányzati rendelethez</oddHeader>
  </headerFooter>
  <rowBreaks count="1" manualBreakCount="1">
    <brk id="6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B11" sqref="B11:E11"/>
    </sheetView>
  </sheetViews>
  <sheetFormatPr defaultColWidth="9.00390625" defaultRowHeight="12.75"/>
  <cols>
    <col min="1" max="1" width="47.125" style="5" customWidth="1"/>
    <col min="2" max="2" width="15.625" style="4" customWidth="1"/>
    <col min="3" max="3" width="16.375" style="4" customWidth="1"/>
    <col min="4" max="4" width="18.00390625" style="4" customWidth="1"/>
    <col min="5" max="5" width="16.625" style="4" customWidth="1"/>
    <col min="6" max="6" width="18.875" style="13" customWidth="1"/>
    <col min="7" max="8" width="12.875" style="4" customWidth="1"/>
    <col min="9" max="9" width="13.875" style="4" customWidth="1"/>
    <col min="10" max="16384" width="9.375" style="4" customWidth="1"/>
  </cols>
  <sheetData>
    <row r="1" spans="1:6" ht="25.5" customHeight="1">
      <c r="A1" s="541" t="s">
        <v>2</v>
      </c>
      <c r="B1" s="541"/>
      <c r="C1" s="541"/>
      <c r="D1" s="541"/>
      <c r="E1" s="541"/>
      <c r="F1" s="541"/>
    </row>
    <row r="2" spans="1:6" ht="22.5" customHeight="1" thickBot="1">
      <c r="A2" s="61"/>
      <c r="B2" s="13"/>
      <c r="C2" s="13"/>
      <c r="D2" s="13"/>
      <c r="E2" s="13"/>
      <c r="F2" s="9" t="s">
        <v>113</v>
      </c>
    </row>
    <row r="3" spans="1:6" s="6" customFormat="1" ht="63.75" thickBot="1">
      <c r="A3" s="456" t="s">
        <v>117</v>
      </c>
      <c r="B3" s="457" t="s">
        <v>118</v>
      </c>
      <c r="C3" s="457" t="s">
        <v>119</v>
      </c>
      <c r="D3" s="457" t="s">
        <v>0</v>
      </c>
      <c r="E3" s="457" t="s">
        <v>505</v>
      </c>
      <c r="F3" s="458" t="s">
        <v>1</v>
      </c>
    </row>
    <row r="4" spans="1:6" s="13" customFormat="1" ht="12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 t="s">
        <v>123</v>
      </c>
    </row>
    <row r="5" spans="1:6" s="1" customFormat="1" ht="28.5" customHeight="1">
      <c r="A5" s="447" t="s">
        <v>487</v>
      </c>
      <c r="B5" s="448">
        <v>160235</v>
      </c>
      <c r="C5" s="500" t="s">
        <v>509</v>
      </c>
      <c r="D5" s="448">
        <v>875</v>
      </c>
      <c r="E5" s="448">
        <v>66816</v>
      </c>
      <c r="F5" s="450">
        <f aca="true" t="shared" si="0" ref="F5:F22">B5-D5-E5</f>
        <v>92544</v>
      </c>
    </row>
    <row r="6" spans="1:6" ht="15.75" customHeight="1">
      <c r="A6" s="447" t="s">
        <v>507</v>
      </c>
      <c r="B6" s="448">
        <v>15062</v>
      </c>
      <c r="C6" s="449">
        <v>2013</v>
      </c>
      <c r="D6" s="448"/>
      <c r="E6" s="448">
        <v>15062</v>
      </c>
      <c r="F6" s="450">
        <f t="shared" si="0"/>
        <v>0</v>
      </c>
    </row>
    <row r="7" spans="1:6" ht="15.75" customHeight="1">
      <c r="A7" s="447" t="s">
        <v>508</v>
      </c>
      <c r="B7" s="448">
        <v>56541</v>
      </c>
      <c r="C7" s="500" t="s">
        <v>509</v>
      </c>
      <c r="D7" s="448"/>
      <c r="E7" s="448">
        <v>2445</v>
      </c>
      <c r="F7" s="501">
        <f t="shared" si="0"/>
        <v>54096</v>
      </c>
    </row>
    <row r="8" spans="1:6" ht="31.5">
      <c r="A8" s="447" t="s">
        <v>510</v>
      </c>
      <c r="B8" s="448">
        <v>1575</v>
      </c>
      <c r="C8" s="448">
        <v>2013</v>
      </c>
      <c r="D8" s="448"/>
      <c r="E8" s="448">
        <v>1575</v>
      </c>
      <c r="F8" s="501">
        <f t="shared" si="0"/>
        <v>0</v>
      </c>
    </row>
    <row r="9" spans="1:6" ht="15.75" customHeight="1">
      <c r="A9" s="447" t="s">
        <v>511</v>
      </c>
      <c r="B9" s="448">
        <v>3805</v>
      </c>
      <c r="C9" s="448">
        <v>2013</v>
      </c>
      <c r="D9" s="448"/>
      <c r="E9" s="448">
        <v>3805</v>
      </c>
      <c r="F9" s="15">
        <f t="shared" si="0"/>
        <v>0</v>
      </c>
    </row>
    <row r="10" spans="1:6" ht="15.75" customHeight="1">
      <c r="A10" s="447" t="s">
        <v>512</v>
      </c>
      <c r="B10" s="448">
        <v>500</v>
      </c>
      <c r="C10" s="448">
        <v>2013</v>
      </c>
      <c r="D10" s="448"/>
      <c r="E10" s="448">
        <v>500</v>
      </c>
      <c r="F10" s="15">
        <f t="shared" si="0"/>
        <v>0</v>
      </c>
    </row>
    <row r="11" spans="1:6" ht="15.75" customHeight="1">
      <c r="A11" s="447" t="s">
        <v>513</v>
      </c>
      <c r="B11" s="448">
        <v>8160</v>
      </c>
      <c r="C11" s="448">
        <v>2013</v>
      </c>
      <c r="D11" s="448"/>
      <c r="E11" s="448">
        <v>8160</v>
      </c>
      <c r="F11" s="15">
        <f t="shared" si="0"/>
        <v>0</v>
      </c>
    </row>
    <row r="12" spans="1:6" ht="15.75" customHeight="1">
      <c r="A12" s="7"/>
      <c r="B12" s="2"/>
      <c r="C12" s="14"/>
      <c r="D12" s="2"/>
      <c r="E12" s="2"/>
      <c r="F12" s="15">
        <f t="shared" si="0"/>
        <v>0</v>
      </c>
    </row>
    <row r="13" spans="1:6" ht="15.75" customHeight="1">
      <c r="A13" s="7"/>
      <c r="B13" s="2"/>
      <c r="C13" s="14"/>
      <c r="D13" s="2"/>
      <c r="E13" s="2"/>
      <c r="F13" s="15">
        <f t="shared" si="0"/>
        <v>0</v>
      </c>
    </row>
    <row r="14" spans="1:6" ht="15.75" customHeight="1">
      <c r="A14" s="7"/>
      <c r="B14" s="2"/>
      <c r="C14" s="14"/>
      <c r="D14" s="2"/>
      <c r="E14" s="2"/>
      <c r="F14" s="15">
        <f t="shared" si="0"/>
        <v>0</v>
      </c>
    </row>
    <row r="15" spans="1:6" ht="15.75" customHeight="1">
      <c r="A15" s="7"/>
      <c r="B15" s="2"/>
      <c r="C15" s="14"/>
      <c r="D15" s="2"/>
      <c r="E15" s="2"/>
      <c r="F15" s="15">
        <f t="shared" si="0"/>
        <v>0</v>
      </c>
    </row>
    <row r="16" spans="1:6" ht="15.75" customHeight="1">
      <c r="A16" s="7"/>
      <c r="B16" s="2"/>
      <c r="C16" s="14"/>
      <c r="D16" s="2"/>
      <c r="E16" s="2"/>
      <c r="F16" s="15">
        <f t="shared" si="0"/>
        <v>0</v>
      </c>
    </row>
    <row r="17" spans="1:6" ht="15.75" customHeight="1">
      <c r="A17" s="7"/>
      <c r="B17" s="2"/>
      <c r="C17" s="14"/>
      <c r="D17" s="2"/>
      <c r="E17" s="2"/>
      <c r="F17" s="15">
        <f t="shared" si="0"/>
        <v>0</v>
      </c>
    </row>
    <row r="18" spans="1:6" ht="15.75" customHeight="1">
      <c r="A18" s="7"/>
      <c r="B18" s="2"/>
      <c r="C18" s="14"/>
      <c r="D18" s="2"/>
      <c r="E18" s="2"/>
      <c r="F18" s="15">
        <f t="shared" si="0"/>
        <v>0</v>
      </c>
    </row>
    <row r="19" spans="1:6" ht="15.75" customHeight="1">
      <c r="A19" s="7"/>
      <c r="B19" s="2"/>
      <c r="C19" s="14"/>
      <c r="D19" s="2"/>
      <c r="E19" s="2"/>
      <c r="F19" s="15">
        <f t="shared" si="0"/>
        <v>0</v>
      </c>
    </row>
    <row r="20" spans="1:6" ht="15.75" customHeight="1">
      <c r="A20" s="7"/>
      <c r="B20" s="2"/>
      <c r="C20" s="14"/>
      <c r="D20" s="2"/>
      <c r="E20" s="2"/>
      <c r="F20" s="15">
        <f t="shared" si="0"/>
        <v>0</v>
      </c>
    </row>
    <row r="21" spans="1:6" ht="15.75" customHeight="1">
      <c r="A21" s="7"/>
      <c r="B21" s="2"/>
      <c r="C21" s="14"/>
      <c r="D21" s="2"/>
      <c r="E21" s="2"/>
      <c r="F21" s="15">
        <f t="shared" si="0"/>
        <v>0</v>
      </c>
    </row>
    <row r="22" spans="1:6" ht="15.75" customHeight="1" thickBot="1">
      <c r="A22" s="16"/>
      <c r="B22" s="3"/>
      <c r="C22" s="17"/>
      <c r="D22" s="3"/>
      <c r="E22" s="3"/>
      <c r="F22" s="18">
        <f t="shared" si="0"/>
        <v>0</v>
      </c>
    </row>
    <row r="23" spans="1:6" s="455" customFormat="1" ht="18" customHeight="1" thickBot="1">
      <c r="A23" s="451" t="s">
        <v>116</v>
      </c>
      <c r="B23" s="452">
        <f>SUM(B5:B22)</f>
        <v>245878</v>
      </c>
      <c r="C23" s="453"/>
      <c r="D23" s="452">
        <f>SUM(D5:D22)</f>
        <v>875</v>
      </c>
      <c r="E23" s="452">
        <f>SUM(E5:E22)</f>
        <v>98363</v>
      </c>
      <c r="F23" s="454">
        <f>SUM(F5:F22)</f>
        <v>146640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8" r:id="rId1"/>
  <headerFooter alignWithMargins="0">
    <oddHeader>&amp;R&amp;"Times New Roman CE,Félkövér dőlt"&amp;11 6. melléklet a ……/2013. (….)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7">
      <selection activeCell="E6" sqref="E6"/>
    </sheetView>
  </sheetViews>
  <sheetFormatPr defaultColWidth="9.00390625" defaultRowHeight="12.75"/>
  <cols>
    <col min="1" max="1" width="60.625" style="473" customWidth="1"/>
    <col min="2" max="2" width="15.625" style="459" customWidth="1"/>
    <col min="3" max="3" width="16.375" style="459" customWidth="1"/>
    <col min="4" max="4" width="18.00390625" style="459" customWidth="1"/>
    <col min="5" max="5" width="16.625" style="459" customWidth="1"/>
    <col min="6" max="6" width="18.875" style="459" customWidth="1"/>
    <col min="7" max="8" width="12.875" style="459" customWidth="1"/>
    <col min="9" max="9" width="13.875" style="459" customWidth="1"/>
    <col min="10" max="16384" width="9.375" style="459" customWidth="1"/>
  </cols>
  <sheetData>
    <row r="1" spans="1:6" ht="24.75" customHeight="1">
      <c r="A1" s="541" t="s">
        <v>3</v>
      </c>
      <c r="B1" s="541"/>
      <c r="C1" s="541"/>
      <c r="D1" s="541"/>
      <c r="E1" s="541"/>
      <c r="F1" s="541"/>
    </row>
    <row r="2" spans="1:6" ht="36" customHeight="1" thickBot="1">
      <c r="A2" s="379"/>
      <c r="B2" s="376"/>
      <c r="C2" s="376"/>
      <c r="D2" s="376"/>
      <c r="E2" s="376"/>
      <c r="F2" s="474" t="s">
        <v>113</v>
      </c>
    </row>
    <row r="3" spans="1:6" s="86" customFormat="1" ht="63.75" thickBot="1">
      <c r="A3" s="384" t="s">
        <v>120</v>
      </c>
      <c r="B3" s="385" t="s">
        <v>118</v>
      </c>
      <c r="C3" s="385" t="s">
        <v>119</v>
      </c>
      <c r="D3" s="385" t="s">
        <v>0</v>
      </c>
      <c r="E3" s="385" t="s">
        <v>349</v>
      </c>
      <c r="F3" s="386" t="s">
        <v>4</v>
      </c>
    </row>
    <row r="4" spans="1:6" s="376" customFormat="1" ht="15" customHeight="1" thickBot="1">
      <c r="A4" s="460">
        <v>1</v>
      </c>
      <c r="B4" s="461">
        <v>2</v>
      </c>
      <c r="C4" s="461">
        <v>3</v>
      </c>
      <c r="D4" s="461">
        <v>4</v>
      </c>
      <c r="E4" s="461">
        <v>5</v>
      </c>
      <c r="F4" s="462">
        <v>6</v>
      </c>
    </row>
    <row r="5" spans="1:6" ht="31.5">
      <c r="A5" s="397" t="s">
        <v>504</v>
      </c>
      <c r="B5" s="463">
        <v>30120</v>
      </c>
      <c r="C5" s="464">
        <v>2013</v>
      </c>
      <c r="D5" s="463"/>
      <c r="E5" s="463">
        <v>30120</v>
      </c>
      <c r="F5" s="465">
        <f aca="true" t="shared" si="0" ref="F5:F23">B5-D5-E5</f>
        <v>0</v>
      </c>
    </row>
    <row r="6" spans="1:6" ht="15.75" customHeight="1">
      <c r="A6" s="397"/>
      <c r="B6" s="463"/>
      <c r="C6" s="464"/>
      <c r="D6" s="463"/>
      <c r="E6" s="463"/>
      <c r="F6" s="465">
        <f t="shared" si="0"/>
        <v>0</v>
      </c>
    </row>
    <row r="7" spans="1:6" ht="15.75" customHeight="1">
      <c r="A7" s="397"/>
      <c r="B7" s="463"/>
      <c r="C7" s="464"/>
      <c r="D7" s="463"/>
      <c r="E7" s="463"/>
      <c r="F7" s="465">
        <f t="shared" si="0"/>
        <v>0</v>
      </c>
    </row>
    <row r="8" spans="1:6" ht="15.75" customHeight="1">
      <c r="A8" s="397"/>
      <c r="B8" s="463"/>
      <c r="C8" s="464"/>
      <c r="D8" s="463"/>
      <c r="E8" s="463"/>
      <c r="F8" s="465">
        <f t="shared" si="0"/>
        <v>0</v>
      </c>
    </row>
    <row r="9" spans="1:6" ht="15.75" customHeight="1">
      <c r="A9" s="397"/>
      <c r="B9" s="463"/>
      <c r="C9" s="464"/>
      <c r="D9" s="463"/>
      <c r="E9" s="463"/>
      <c r="F9" s="465">
        <f t="shared" si="0"/>
        <v>0</v>
      </c>
    </row>
    <row r="10" spans="1:6" ht="15.75" customHeight="1">
      <c r="A10" s="397"/>
      <c r="B10" s="463"/>
      <c r="C10" s="464"/>
      <c r="D10" s="463"/>
      <c r="E10" s="463"/>
      <c r="F10" s="465">
        <f t="shared" si="0"/>
        <v>0</v>
      </c>
    </row>
    <row r="11" spans="1:6" ht="15.75" customHeight="1">
      <c r="A11" s="397"/>
      <c r="B11" s="463"/>
      <c r="C11" s="464"/>
      <c r="D11" s="463"/>
      <c r="E11" s="463"/>
      <c r="F11" s="465">
        <f t="shared" si="0"/>
        <v>0</v>
      </c>
    </row>
    <row r="12" spans="1:6" ht="15.75" customHeight="1">
      <c r="A12" s="397"/>
      <c r="B12" s="463"/>
      <c r="C12" s="464"/>
      <c r="D12" s="463"/>
      <c r="E12" s="463"/>
      <c r="F12" s="465">
        <f t="shared" si="0"/>
        <v>0</v>
      </c>
    </row>
    <row r="13" spans="1:6" ht="15.75" customHeight="1">
      <c r="A13" s="397"/>
      <c r="B13" s="463"/>
      <c r="C13" s="464"/>
      <c r="D13" s="463"/>
      <c r="E13" s="463"/>
      <c r="F13" s="465">
        <f t="shared" si="0"/>
        <v>0</v>
      </c>
    </row>
    <row r="14" spans="1:6" ht="15.75" customHeight="1">
      <c r="A14" s="397"/>
      <c r="B14" s="463"/>
      <c r="C14" s="464"/>
      <c r="D14" s="463"/>
      <c r="E14" s="463"/>
      <c r="F14" s="465">
        <f t="shared" si="0"/>
        <v>0</v>
      </c>
    </row>
    <row r="15" spans="1:6" ht="15.75" customHeight="1">
      <c r="A15" s="397"/>
      <c r="B15" s="463"/>
      <c r="C15" s="464"/>
      <c r="D15" s="463"/>
      <c r="E15" s="463"/>
      <c r="F15" s="465">
        <f t="shared" si="0"/>
        <v>0</v>
      </c>
    </row>
    <row r="16" spans="1:6" ht="15.75" customHeight="1">
      <c r="A16" s="397"/>
      <c r="B16" s="463"/>
      <c r="C16" s="464"/>
      <c r="D16" s="463"/>
      <c r="E16" s="463"/>
      <c r="F16" s="465">
        <f t="shared" si="0"/>
        <v>0</v>
      </c>
    </row>
    <row r="17" spans="1:6" ht="15.75" customHeight="1">
      <c r="A17" s="397"/>
      <c r="B17" s="463"/>
      <c r="C17" s="464"/>
      <c r="D17" s="463"/>
      <c r="E17" s="463"/>
      <c r="F17" s="465">
        <f t="shared" si="0"/>
        <v>0</v>
      </c>
    </row>
    <row r="18" spans="1:6" ht="15.75" customHeight="1">
      <c r="A18" s="397"/>
      <c r="B18" s="463"/>
      <c r="C18" s="464"/>
      <c r="D18" s="463"/>
      <c r="E18" s="463"/>
      <c r="F18" s="465">
        <f t="shared" si="0"/>
        <v>0</v>
      </c>
    </row>
    <row r="19" spans="1:6" ht="15.75" customHeight="1">
      <c r="A19" s="397"/>
      <c r="B19" s="463"/>
      <c r="C19" s="464"/>
      <c r="D19" s="463"/>
      <c r="E19" s="463"/>
      <c r="F19" s="465">
        <f t="shared" si="0"/>
        <v>0</v>
      </c>
    </row>
    <row r="20" spans="1:6" ht="15.75" customHeight="1">
      <c r="A20" s="397"/>
      <c r="B20" s="463"/>
      <c r="C20" s="464"/>
      <c r="D20" s="463"/>
      <c r="E20" s="463"/>
      <c r="F20" s="465">
        <f t="shared" si="0"/>
        <v>0</v>
      </c>
    </row>
    <row r="21" spans="1:6" ht="15.75" customHeight="1">
      <c r="A21" s="397"/>
      <c r="B21" s="463"/>
      <c r="C21" s="464"/>
      <c r="D21" s="463"/>
      <c r="E21" s="463"/>
      <c r="F21" s="465">
        <f t="shared" si="0"/>
        <v>0</v>
      </c>
    </row>
    <row r="22" spans="1:6" ht="15.75" customHeight="1">
      <c r="A22" s="397"/>
      <c r="B22" s="463"/>
      <c r="C22" s="464"/>
      <c r="D22" s="463"/>
      <c r="E22" s="463"/>
      <c r="F22" s="465">
        <f t="shared" si="0"/>
        <v>0</v>
      </c>
    </row>
    <row r="23" spans="1:6" ht="15.75" customHeight="1" thickBot="1">
      <c r="A23" s="399"/>
      <c r="B23" s="466"/>
      <c r="C23" s="466"/>
      <c r="D23" s="466"/>
      <c r="E23" s="466"/>
      <c r="F23" s="467">
        <f t="shared" si="0"/>
        <v>0</v>
      </c>
    </row>
    <row r="24" spans="1:6" s="472" customFormat="1" ht="18" customHeight="1" thickBot="1">
      <c r="A24" s="468" t="s">
        <v>116</v>
      </c>
      <c r="B24" s="469">
        <f>SUM(B5:B23)</f>
        <v>30120</v>
      </c>
      <c r="C24" s="470"/>
      <c r="D24" s="469">
        <f>SUM(D5:D23)</f>
        <v>0</v>
      </c>
      <c r="E24" s="469">
        <f>SUM(E5:E23)</f>
        <v>30120</v>
      </c>
      <c r="F24" s="471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0" r:id="rId1"/>
  <headerFooter alignWithMargins="0">
    <oddHeader xml:space="preserve">&amp;R&amp;"Times New Roman CE,Félkövér dőlt"&amp;12 &amp;11 7. melléklet a ……/2013. (….)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34">
      <selection activeCell="H43" sqref="H43"/>
    </sheetView>
  </sheetViews>
  <sheetFormatPr defaultColWidth="9.00390625" defaultRowHeight="12.75"/>
  <cols>
    <col min="1" max="1" width="39.375" style="476" customWidth="1"/>
    <col min="2" max="5" width="13.875" style="476" customWidth="1"/>
    <col min="6" max="6" width="21.375" style="476" customWidth="1"/>
    <col min="7" max="16384" width="9.375" style="476" customWidth="1"/>
  </cols>
  <sheetData>
    <row r="1" spans="1:6" ht="15.75">
      <c r="A1" s="475"/>
      <c r="B1" s="475"/>
      <c r="C1" s="475"/>
      <c r="D1" s="475"/>
      <c r="E1" s="475"/>
      <c r="F1" s="475"/>
    </row>
    <row r="2" spans="1:6" ht="23.25" customHeight="1">
      <c r="A2" s="504" t="s">
        <v>514</v>
      </c>
      <c r="B2" s="542" t="s">
        <v>515</v>
      </c>
      <c r="C2" s="542"/>
      <c r="D2" s="542"/>
      <c r="E2" s="542"/>
      <c r="F2" s="542"/>
    </row>
    <row r="3" spans="1:6" ht="16.5" thickBot="1">
      <c r="A3" s="475"/>
      <c r="B3" s="504"/>
      <c r="C3" s="475"/>
      <c r="D3" s="475"/>
      <c r="E3" s="543" t="s">
        <v>166</v>
      </c>
      <c r="F3" s="543"/>
    </row>
    <row r="4" spans="1:6" ht="16.5" thickBot="1">
      <c r="A4" s="513" t="s">
        <v>165</v>
      </c>
      <c r="B4" s="514" t="s">
        <v>516</v>
      </c>
      <c r="C4" s="478" t="s">
        <v>199</v>
      </c>
      <c r="D4" s="478" t="s">
        <v>273</v>
      </c>
      <c r="E4" s="478" t="s">
        <v>5</v>
      </c>
      <c r="F4" s="479" t="s">
        <v>96</v>
      </c>
    </row>
    <row r="5" spans="1:6" ht="15.75">
      <c r="A5" s="511" t="s">
        <v>167</v>
      </c>
      <c r="B5" s="512">
        <v>875</v>
      </c>
      <c r="C5" s="481">
        <v>6230</v>
      </c>
      <c r="D5" s="481">
        <v>35237</v>
      </c>
      <c r="E5" s="481"/>
      <c r="F5" s="482">
        <f>SUM(B5:E5)</f>
        <v>42342</v>
      </c>
    </row>
    <row r="6" spans="1:6" ht="15.75">
      <c r="A6" s="483" t="s">
        <v>179</v>
      </c>
      <c r="B6" s="506"/>
      <c r="C6" s="484"/>
      <c r="D6" s="484">
        <v>2467</v>
      </c>
      <c r="E6" s="484"/>
      <c r="F6" s="485">
        <f aca="true" t="shared" si="0" ref="F6:F11">SUM(C6:E6)</f>
        <v>2467</v>
      </c>
    </row>
    <row r="7" spans="1:6" ht="15.75">
      <c r="A7" s="486" t="s">
        <v>168</v>
      </c>
      <c r="B7" s="507"/>
      <c r="C7" s="487">
        <v>60586</v>
      </c>
      <c r="D7" s="487">
        <v>57307</v>
      </c>
      <c r="E7" s="487"/>
      <c r="F7" s="488">
        <f t="shared" si="0"/>
        <v>117893</v>
      </c>
    </row>
    <row r="8" spans="1:6" ht="15.75">
      <c r="A8" s="486" t="s">
        <v>180</v>
      </c>
      <c r="B8" s="507"/>
      <c r="C8" s="487"/>
      <c r="D8" s="487"/>
      <c r="E8" s="487"/>
      <c r="F8" s="488">
        <f t="shared" si="0"/>
        <v>0</v>
      </c>
    </row>
    <row r="9" spans="1:6" ht="15.75">
      <c r="A9" s="486" t="s">
        <v>169</v>
      </c>
      <c r="B9" s="507"/>
      <c r="C9" s="487"/>
      <c r="D9" s="487"/>
      <c r="E9" s="487"/>
      <c r="F9" s="488">
        <f t="shared" si="0"/>
        <v>0</v>
      </c>
    </row>
    <row r="10" spans="1:6" ht="15.75">
      <c r="A10" s="486" t="s">
        <v>170</v>
      </c>
      <c r="B10" s="507"/>
      <c r="C10" s="487"/>
      <c r="D10" s="487"/>
      <c r="E10" s="487"/>
      <c r="F10" s="488">
        <f t="shared" si="0"/>
        <v>0</v>
      </c>
    </row>
    <row r="11" spans="1:10" ht="16.5" thickBot="1">
      <c r="A11" s="489"/>
      <c r="B11" s="508"/>
      <c r="C11" s="490"/>
      <c r="D11" s="490"/>
      <c r="E11" s="490"/>
      <c r="F11" s="488">
        <f t="shared" si="0"/>
        <v>0</v>
      </c>
      <c r="J11" s="515"/>
    </row>
    <row r="12" spans="1:10" ht="16.5" thickBot="1">
      <c r="A12" s="491" t="s">
        <v>172</v>
      </c>
      <c r="B12" s="492">
        <f>B5+SUM(B7:B11)</f>
        <v>875</v>
      </c>
      <c r="C12" s="492">
        <f>C5+SUM(C7:C11)</f>
        <v>66816</v>
      </c>
      <c r="D12" s="492">
        <f>D5+SUM(D7:D11)</f>
        <v>92544</v>
      </c>
      <c r="E12" s="492">
        <f>E5+SUM(E7:E11)</f>
        <v>0</v>
      </c>
      <c r="F12" s="493">
        <f>F5+SUM(F7:F11)</f>
        <v>160235</v>
      </c>
      <c r="J12" s="515"/>
    </row>
    <row r="13" spans="1:6" ht="16.5" thickBot="1">
      <c r="A13" s="494"/>
      <c r="B13" s="494"/>
      <c r="C13" s="494"/>
      <c r="D13" s="494"/>
      <c r="E13" s="494"/>
      <c r="F13" s="494"/>
    </row>
    <row r="14" spans="1:6" ht="16.5" thickBot="1">
      <c r="A14" s="477" t="s">
        <v>171</v>
      </c>
      <c r="B14" s="478" t="s">
        <v>516</v>
      </c>
      <c r="C14" s="478" t="s">
        <v>199</v>
      </c>
      <c r="D14" s="478" t="s">
        <v>273</v>
      </c>
      <c r="E14" s="478" t="s">
        <v>5</v>
      </c>
      <c r="F14" s="479" t="s">
        <v>96</v>
      </c>
    </row>
    <row r="15" spans="1:6" ht="15.75">
      <c r="A15" s="480" t="s">
        <v>175</v>
      </c>
      <c r="B15" s="505"/>
      <c r="C15" s="481"/>
      <c r="D15" s="481"/>
      <c r="E15" s="481"/>
      <c r="F15" s="482">
        <f aca="true" t="shared" si="1" ref="F15:F21">SUM(C15:E15)</f>
        <v>0</v>
      </c>
    </row>
    <row r="16" spans="1:6" ht="15.75">
      <c r="A16" s="495" t="s">
        <v>176</v>
      </c>
      <c r="B16" s="487">
        <v>875</v>
      </c>
      <c r="C16" s="487">
        <v>66816</v>
      </c>
      <c r="D16" s="487">
        <v>92544</v>
      </c>
      <c r="E16" s="487"/>
      <c r="F16" s="488">
        <f>SUM(B16:E16)</f>
        <v>160235</v>
      </c>
    </row>
    <row r="17" spans="1:6" ht="15.75">
      <c r="A17" s="486" t="s">
        <v>177</v>
      </c>
      <c r="B17" s="507"/>
      <c r="C17" s="487"/>
      <c r="D17" s="487"/>
      <c r="E17" s="487"/>
      <c r="F17" s="488">
        <f t="shared" si="1"/>
        <v>0</v>
      </c>
    </row>
    <row r="18" spans="1:6" ht="15.75">
      <c r="A18" s="486" t="s">
        <v>178</v>
      </c>
      <c r="B18" s="507"/>
      <c r="C18" s="487"/>
      <c r="D18" s="487"/>
      <c r="E18" s="487"/>
      <c r="F18" s="488">
        <f t="shared" si="1"/>
        <v>0</v>
      </c>
    </row>
    <row r="19" spans="1:6" ht="15.75">
      <c r="A19" s="496"/>
      <c r="B19" s="509"/>
      <c r="C19" s="487"/>
      <c r="D19" s="487"/>
      <c r="E19" s="487"/>
      <c r="F19" s="488">
        <f t="shared" si="1"/>
        <v>0</v>
      </c>
    </row>
    <row r="20" spans="1:6" ht="15.75">
      <c r="A20" s="496"/>
      <c r="B20" s="509"/>
      <c r="C20" s="487"/>
      <c r="D20" s="487"/>
      <c r="E20" s="487"/>
      <c r="F20" s="488">
        <f t="shared" si="1"/>
        <v>0</v>
      </c>
    </row>
    <row r="21" spans="1:6" ht="16.5" thickBot="1">
      <c r="A21" s="489"/>
      <c r="B21" s="508"/>
      <c r="C21" s="490"/>
      <c r="D21" s="490"/>
      <c r="E21" s="490"/>
      <c r="F21" s="488">
        <f t="shared" si="1"/>
        <v>0</v>
      </c>
    </row>
    <row r="22" spans="1:6" ht="16.5" thickBot="1">
      <c r="A22" s="491" t="s">
        <v>97</v>
      </c>
      <c r="B22" s="492">
        <f>SUM(B15:B21)</f>
        <v>875</v>
      </c>
      <c r="C22" s="492">
        <f>SUM(C15:C21)</f>
        <v>66816</v>
      </c>
      <c r="D22" s="492">
        <f>SUM(D15:D21)</f>
        <v>92544</v>
      </c>
      <c r="E22" s="492">
        <f>SUM(E15:E21)</f>
        <v>0</v>
      </c>
      <c r="F22" s="493">
        <f>SUM(F15:F21)</f>
        <v>160235</v>
      </c>
    </row>
    <row r="23" spans="1:6" ht="15.75">
      <c r="A23" s="516"/>
      <c r="B23" s="517"/>
      <c r="C23" s="517"/>
      <c r="D23" s="517"/>
      <c r="E23" s="517"/>
      <c r="F23" s="517"/>
    </row>
    <row r="24" spans="1:6" ht="15.75">
      <c r="A24" s="516"/>
      <c r="B24" s="517"/>
      <c r="C24" s="517"/>
      <c r="D24" s="517"/>
      <c r="E24" s="517"/>
      <c r="F24" s="517"/>
    </row>
    <row r="25" spans="1:6" ht="24.75" customHeight="1">
      <c r="A25" s="504" t="s">
        <v>514</v>
      </c>
      <c r="B25" s="542" t="s">
        <v>517</v>
      </c>
      <c r="C25" s="542"/>
      <c r="D25" s="542"/>
      <c r="E25" s="542"/>
      <c r="F25" s="542"/>
    </row>
    <row r="26" spans="1:6" ht="16.5" thickBot="1">
      <c r="A26" s="475"/>
      <c r="B26" s="504"/>
      <c r="C26" s="475"/>
      <c r="D26" s="475"/>
      <c r="E26" s="543" t="s">
        <v>166</v>
      </c>
      <c r="F26" s="543"/>
    </row>
    <row r="27" spans="1:6" ht="16.5" thickBot="1">
      <c r="A27" s="513" t="s">
        <v>165</v>
      </c>
      <c r="B27" s="514" t="s">
        <v>516</v>
      </c>
      <c r="C27" s="478" t="s">
        <v>199</v>
      </c>
      <c r="D27" s="478" t="s">
        <v>273</v>
      </c>
      <c r="E27" s="478" t="s">
        <v>5</v>
      </c>
      <c r="F27" s="479" t="s">
        <v>96</v>
      </c>
    </row>
    <row r="28" spans="1:6" ht="15.75">
      <c r="A28" s="511" t="s">
        <v>167</v>
      </c>
      <c r="B28" s="512"/>
      <c r="C28" s="481"/>
      <c r="D28" s="481"/>
      <c r="E28" s="481"/>
      <c r="F28" s="482">
        <f>SUM(B28:E28)</f>
        <v>0</v>
      </c>
    </row>
    <row r="29" spans="1:6" ht="15.75">
      <c r="A29" s="483" t="s">
        <v>179</v>
      </c>
      <c r="B29" s="506"/>
      <c r="C29" s="484"/>
      <c r="D29" s="484"/>
      <c r="E29" s="484"/>
      <c r="F29" s="485">
        <f aca="true" t="shared" si="2" ref="F29:F34">SUM(C29:E29)</f>
        <v>0</v>
      </c>
    </row>
    <row r="30" spans="1:6" ht="15.75">
      <c r="A30" s="486" t="s">
        <v>168</v>
      </c>
      <c r="B30" s="507"/>
      <c r="C30" s="487">
        <v>1751</v>
      </c>
      <c r="D30" s="487">
        <v>54790</v>
      </c>
      <c r="E30" s="487"/>
      <c r="F30" s="488">
        <f t="shared" si="2"/>
        <v>56541</v>
      </c>
    </row>
    <row r="31" spans="1:6" ht="15.75">
      <c r="A31" s="486" t="s">
        <v>180</v>
      </c>
      <c r="B31" s="507"/>
      <c r="C31" s="487"/>
      <c r="D31" s="487"/>
      <c r="E31" s="487"/>
      <c r="F31" s="488">
        <f t="shared" si="2"/>
        <v>0</v>
      </c>
    </row>
    <row r="32" spans="1:6" ht="15.75">
      <c r="A32" s="486" t="s">
        <v>169</v>
      </c>
      <c r="B32" s="507"/>
      <c r="C32" s="487"/>
      <c r="D32" s="487"/>
      <c r="E32" s="487"/>
      <c r="F32" s="488">
        <f t="shared" si="2"/>
        <v>0</v>
      </c>
    </row>
    <row r="33" spans="1:6" ht="15.75">
      <c r="A33" s="486" t="s">
        <v>170</v>
      </c>
      <c r="B33" s="507"/>
      <c r="C33" s="487"/>
      <c r="D33" s="487"/>
      <c r="E33" s="487"/>
      <c r="F33" s="488">
        <f t="shared" si="2"/>
        <v>0</v>
      </c>
    </row>
    <row r="34" spans="1:10" ht="16.5" thickBot="1">
      <c r="A34" s="489"/>
      <c r="B34" s="508"/>
      <c r="C34" s="490"/>
      <c r="D34" s="490"/>
      <c r="E34" s="490"/>
      <c r="F34" s="488">
        <f t="shared" si="2"/>
        <v>0</v>
      </c>
      <c r="J34" s="515"/>
    </row>
    <row r="35" spans="1:10" ht="16.5" thickBot="1">
      <c r="A35" s="491" t="s">
        <v>172</v>
      </c>
      <c r="B35" s="492">
        <f>B28+SUM(B30:B34)</f>
        <v>0</v>
      </c>
      <c r="C35" s="492">
        <f>C28+SUM(C30:C34)</f>
        <v>1751</v>
      </c>
      <c r="D35" s="492">
        <f>D28+SUM(D30:D34)</f>
        <v>54790</v>
      </c>
      <c r="E35" s="492">
        <f>E28+SUM(E30:E34)</f>
        <v>0</v>
      </c>
      <c r="F35" s="493">
        <f>F28+SUM(F30:F34)</f>
        <v>56541</v>
      </c>
      <c r="J35" s="515"/>
    </row>
    <row r="36" spans="1:6" ht="16.5" thickBot="1">
      <c r="A36" s="494"/>
      <c r="B36" s="494"/>
      <c r="C36" s="494"/>
      <c r="D36" s="494"/>
      <c r="E36" s="494"/>
      <c r="F36" s="494"/>
    </row>
    <row r="37" spans="1:6" ht="16.5" thickBot="1">
      <c r="A37" s="477" t="s">
        <v>171</v>
      </c>
      <c r="B37" s="478" t="s">
        <v>516</v>
      </c>
      <c r="C37" s="478" t="s">
        <v>199</v>
      </c>
      <c r="D37" s="478" t="s">
        <v>273</v>
      </c>
      <c r="E37" s="478" t="s">
        <v>5</v>
      </c>
      <c r="F37" s="479" t="s">
        <v>96</v>
      </c>
    </row>
    <row r="38" spans="1:6" ht="15.75">
      <c r="A38" s="480" t="s">
        <v>175</v>
      </c>
      <c r="B38" s="505"/>
      <c r="C38" s="481"/>
      <c r="D38" s="481"/>
      <c r="E38" s="481"/>
      <c r="F38" s="482">
        <f>SUM(C38:E38)</f>
        <v>0</v>
      </c>
    </row>
    <row r="39" spans="1:6" ht="15.75">
      <c r="A39" s="495" t="s">
        <v>176</v>
      </c>
      <c r="B39" s="487"/>
      <c r="C39" s="487">
        <v>2445</v>
      </c>
      <c r="D39" s="487">
        <v>54096</v>
      </c>
      <c r="E39" s="487"/>
      <c r="F39" s="488">
        <f>SUM(B39:E39)</f>
        <v>56541</v>
      </c>
    </row>
    <row r="40" spans="1:6" ht="15.75">
      <c r="A40" s="486" t="s">
        <v>177</v>
      </c>
      <c r="B40" s="507"/>
      <c r="C40" s="487"/>
      <c r="D40" s="487"/>
      <c r="E40" s="487"/>
      <c r="F40" s="488">
        <f>SUM(C40:E40)</f>
        <v>0</v>
      </c>
    </row>
    <row r="41" spans="1:6" ht="15.75">
      <c r="A41" s="486" t="s">
        <v>178</v>
      </c>
      <c r="B41" s="507"/>
      <c r="C41" s="487"/>
      <c r="D41" s="487"/>
      <c r="E41" s="487"/>
      <c r="F41" s="488">
        <f>SUM(C41:E41)</f>
        <v>0</v>
      </c>
    </row>
    <row r="42" spans="1:6" ht="15.75">
      <c r="A42" s="496"/>
      <c r="B42" s="509"/>
      <c r="C42" s="487"/>
      <c r="D42" s="487"/>
      <c r="E42" s="487"/>
      <c r="F42" s="488">
        <f>SUM(C42:E42)</f>
        <v>0</v>
      </c>
    </row>
    <row r="43" spans="1:6" ht="15.75">
      <c r="A43" s="496"/>
      <c r="B43" s="509"/>
      <c r="C43" s="487"/>
      <c r="D43" s="487"/>
      <c r="E43" s="487"/>
      <c r="F43" s="488">
        <f>SUM(C43:E43)</f>
        <v>0</v>
      </c>
    </row>
    <row r="44" spans="1:6" ht="16.5" thickBot="1">
      <c r="A44" s="489"/>
      <c r="B44" s="508"/>
      <c r="C44" s="490"/>
      <c r="D44" s="490"/>
      <c r="E44" s="490"/>
      <c r="F44" s="488">
        <f>SUM(C44:E44)</f>
        <v>0</v>
      </c>
    </row>
    <row r="45" spans="1:6" ht="16.5" thickBot="1">
      <c r="A45" s="491" t="s">
        <v>97</v>
      </c>
      <c r="B45" s="492">
        <f>SUM(B38:B44)</f>
        <v>0</v>
      </c>
      <c r="C45" s="492">
        <f>SUM(C38:C44)</f>
        <v>2445</v>
      </c>
      <c r="D45" s="492">
        <f>SUM(D38:D44)</f>
        <v>54096</v>
      </c>
      <c r="E45" s="492">
        <f>SUM(E38:E44)</f>
        <v>0</v>
      </c>
      <c r="F45" s="493">
        <f>SUM(F38:F44)</f>
        <v>56541</v>
      </c>
    </row>
  </sheetData>
  <sheetProtection/>
  <mergeCells count="4">
    <mergeCell ref="B2:F2"/>
    <mergeCell ref="B25:F25"/>
    <mergeCell ref="E26:F26"/>
    <mergeCell ref="E3:F3"/>
  </mergeCells>
  <conditionalFormatting sqref="E5:E12 E15:E24 B22:D24 B12:D12 E28:E35 E38:E45 B45:D45 B35:D35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79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……/2013.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99"/>
  <sheetViews>
    <sheetView zoomScale="115" zoomScaleNormal="115" workbookViewId="0" topLeftCell="A1">
      <selection activeCell="D82" sqref="D82"/>
    </sheetView>
  </sheetViews>
  <sheetFormatPr defaultColWidth="9.00390625" defaultRowHeight="12.75"/>
  <cols>
    <col min="1" max="1" width="9.625" style="295" customWidth="1"/>
    <col min="2" max="2" width="15.125" style="296" customWidth="1"/>
    <col min="3" max="3" width="72.00390625" style="296" customWidth="1"/>
    <col min="4" max="4" width="25.00390625" style="297" customWidth="1"/>
    <col min="5" max="5" width="9.375" style="220" customWidth="1"/>
    <col min="6" max="6" width="16.00390625" style="220" customWidth="1"/>
    <col min="7" max="16384" width="9.375" style="220" customWidth="1"/>
  </cols>
  <sheetData>
    <row r="1" spans="1:4" s="1" customFormat="1" ht="16.5" customHeight="1" thickBot="1">
      <c r="A1" s="68"/>
      <c r="B1" s="69"/>
      <c r="C1" s="69"/>
      <c r="D1" s="209" t="s">
        <v>14</v>
      </c>
    </row>
    <row r="2" spans="1:4" s="21" customFormat="1" ht="45.75" customHeight="1">
      <c r="A2" s="544" t="s">
        <v>280</v>
      </c>
      <c r="B2" s="545"/>
      <c r="C2" s="210" t="s">
        <v>307</v>
      </c>
      <c r="D2" s="312" t="s">
        <v>98</v>
      </c>
    </row>
    <row r="3" spans="1:4" s="21" customFormat="1" ht="16.5" thickBot="1">
      <c r="A3" s="212" t="s">
        <v>279</v>
      </c>
      <c r="B3" s="213"/>
      <c r="C3" s="313" t="s">
        <v>99</v>
      </c>
      <c r="D3" s="314" t="s">
        <v>100</v>
      </c>
    </row>
    <row r="4" spans="1:4" s="21" customFormat="1" ht="15.75" customHeight="1" thickBot="1">
      <c r="A4" s="216"/>
      <c r="B4" s="216"/>
      <c r="C4" s="216"/>
      <c r="D4" s="217" t="s">
        <v>101</v>
      </c>
    </row>
    <row r="5" spans="1:4" ht="32.25" thickBot="1">
      <c r="A5" s="546" t="s">
        <v>281</v>
      </c>
      <c r="B5" s="547"/>
      <c r="C5" s="219" t="s">
        <v>102</v>
      </c>
      <c r="D5" s="315" t="s">
        <v>506</v>
      </c>
    </row>
    <row r="6" spans="1:4" s="19" customFormat="1" ht="12.75" customHeight="1" thickBot="1">
      <c r="A6" s="221">
        <v>1</v>
      </c>
      <c r="B6" s="222">
        <v>2</v>
      </c>
      <c r="C6" s="222">
        <v>3</v>
      </c>
      <c r="D6" s="223">
        <v>4</v>
      </c>
    </row>
    <row r="7" spans="1:4" s="19" customFormat="1" ht="15.75" customHeight="1" thickBot="1">
      <c r="A7" s="224"/>
      <c r="B7" s="225"/>
      <c r="C7" s="225" t="s">
        <v>103</v>
      </c>
      <c r="D7" s="316"/>
    </row>
    <row r="8" spans="1:4" s="19" customFormat="1" ht="16.5" thickBot="1">
      <c r="A8" s="221" t="s">
        <v>63</v>
      </c>
      <c r="B8" s="227"/>
      <c r="C8" s="317" t="s">
        <v>282</v>
      </c>
      <c r="D8" s="229">
        <f>+D9+D14</f>
        <v>47618</v>
      </c>
    </row>
    <row r="9" spans="1:4" s="230" customFormat="1" ht="16.5" thickBot="1">
      <c r="A9" s="221" t="s">
        <v>64</v>
      </c>
      <c r="B9" s="227"/>
      <c r="C9" s="318" t="s">
        <v>6</v>
      </c>
      <c r="D9" s="229">
        <f>SUM(D10:D13)</f>
        <v>17716</v>
      </c>
    </row>
    <row r="10" spans="1:4" s="241" customFormat="1" ht="12.75" customHeight="1">
      <c r="A10" s="235"/>
      <c r="B10" s="232" t="s">
        <v>150</v>
      </c>
      <c r="C10" s="319" t="s">
        <v>105</v>
      </c>
      <c r="D10" s="237">
        <v>16682</v>
      </c>
    </row>
    <row r="11" spans="1:4" s="241" customFormat="1" ht="12.75" customHeight="1">
      <c r="A11" s="235"/>
      <c r="B11" s="232" t="s">
        <v>151</v>
      </c>
      <c r="C11" s="320" t="s">
        <v>122</v>
      </c>
      <c r="D11" s="237"/>
    </row>
    <row r="12" spans="1:4" s="241" customFormat="1" ht="12.75" customHeight="1">
      <c r="A12" s="235"/>
      <c r="B12" s="232" t="s">
        <v>152</v>
      </c>
      <c r="C12" s="320" t="s">
        <v>201</v>
      </c>
      <c r="D12" s="237">
        <v>345</v>
      </c>
    </row>
    <row r="13" spans="1:4" s="241" customFormat="1" ht="12.75" customHeight="1" thickBot="1">
      <c r="A13" s="235"/>
      <c r="B13" s="232" t="s">
        <v>153</v>
      </c>
      <c r="C13" s="321" t="s">
        <v>202</v>
      </c>
      <c r="D13" s="237">
        <v>689</v>
      </c>
    </row>
    <row r="14" spans="1:4" s="230" customFormat="1" ht="16.5" thickBot="1">
      <c r="A14" s="221" t="s">
        <v>65</v>
      </c>
      <c r="B14" s="227"/>
      <c r="C14" s="318" t="s">
        <v>203</v>
      </c>
      <c r="D14" s="229">
        <f>SUM(D15:D22)</f>
        <v>29902</v>
      </c>
    </row>
    <row r="15" spans="1:4" s="230" customFormat="1" ht="12.75" customHeight="1">
      <c r="A15" s="231"/>
      <c r="B15" s="232" t="s">
        <v>124</v>
      </c>
      <c r="C15" s="319" t="s">
        <v>208</v>
      </c>
      <c r="D15" s="234">
        <v>568</v>
      </c>
    </row>
    <row r="16" spans="1:4" s="230" customFormat="1" ht="12.75" customHeight="1">
      <c r="A16" s="235"/>
      <c r="B16" s="232" t="s">
        <v>125</v>
      </c>
      <c r="C16" s="320" t="s">
        <v>209</v>
      </c>
      <c r="D16" s="237">
        <v>3565</v>
      </c>
    </row>
    <row r="17" spans="1:4" s="230" customFormat="1" ht="12.75" customHeight="1">
      <c r="A17" s="235"/>
      <c r="B17" s="232" t="s">
        <v>126</v>
      </c>
      <c r="C17" s="320" t="s">
        <v>210</v>
      </c>
      <c r="D17" s="237">
        <v>5068</v>
      </c>
    </row>
    <row r="18" spans="1:4" s="230" customFormat="1" ht="12.75" customHeight="1">
      <c r="A18" s="235"/>
      <c r="B18" s="232" t="s">
        <v>127</v>
      </c>
      <c r="C18" s="320" t="s">
        <v>211</v>
      </c>
      <c r="D18" s="237"/>
    </row>
    <row r="19" spans="1:4" s="230" customFormat="1" ht="12.75" customHeight="1">
      <c r="A19" s="235"/>
      <c r="B19" s="232" t="s">
        <v>204</v>
      </c>
      <c r="C19" s="320" t="s">
        <v>212</v>
      </c>
      <c r="D19" s="237"/>
    </row>
    <row r="20" spans="1:4" s="230" customFormat="1" ht="12.75" customHeight="1">
      <c r="A20" s="239"/>
      <c r="B20" s="232" t="s">
        <v>205</v>
      </c>
      <c r="C20" s="320" t="s">
        <v>314</v>
      </c>
      <c r="D20" s="240">
        <v>19448</v>
      </c>
    </row>
    <row r="21" spans="1:4" s="241" customFormat="1" ht="12.75" customHeight="1">
      <c r="A21" s="235"/>
      <c r="B21" s="232" t="s">
        <v>206</v>
      </c>
      <c r="C21" s="320" t="s">
        <v>214</v>
      </c>
      <c r="D21" s="237">
        <v>1190</v>
      </c>
    </row>
    <row r="22" spans="1:4" s="241" customFormat="1" ht="12.75" customHeight="1" thickBot="1">
      <c r="A22" s="242"/>
      <c r="B22" s="243" t="s">
        <v>207</v>
      </c>
      <c r="C22" s="321" t="s">
        <v>215</v>
      </c>
      <c r="D22" s="244">
        <v>63</v>
      </c>
    </row>
    <row r="23" spans="1:4" s="241" customFormat="1" ht="16.5" thickBot="1">
      <c r="A23" s="221" t="s">
        <v>66</v>
      </c>
      <c r="B23" s="322"/>
      <c r="C23" s="318" t="s">
        <v>315</v>
      </c>
      <c r="D23" s="256">
        <v>2944</v>
      </c>
    </row>
    <row r="24" spans="1:4" s="230" customFormat="1" ht="16.5" thickBot="1">
      <c r="A24" s="221" t="s">
        <v>67</v>
      </c>
      <c r="B24" s="227"/>
      <c r="C24" s="318" t="s">
        <v>7</v>
      </c>
      <c r="D24" s="229">
        <f>SUM(D25:D32)</f>
        <v>259927</v>
      </c>
    </row>
    <row r="25" spans="1:4" s="241" customFormat="1" ht="12.75" customHeight="1">
      <c r="A25" s="235"/>
      <c r="B25" s="232" t="s">
        <v>128</v>
      </c>
      <c r="C25" s="319" t="s">
        <v>8</v>
      </c>
      <c r="D25" s="291">
        <v>227413</v>
      </c>
    </row>
    <row r="26" spans="1:4" s="241" customFormat="1" ht="12.75" customHeight="1">
      <c r="A26" s="235"/>
      <c r="B26" s="232" t="s">
        <v>129</v>
      </c>
      <c r="C26" s="320" t="s">
        <v>225</v>
      </c>
      <c r="D26" s="291">
        <v>1083</v>
      </c>
    </row>
    <row r="27" spans="1:4" s="241" customFormat="1" ht="12.75" customHeight="1">
      <c r="A27" s="235"/>
      <c r="B27" s="232" t="s">
        <v>130</v>
      </c>
      <c r="C27" s="320" t="s">
        <v>133</v>
      </c>
      <c r="D27" s="291">
        <v>28699</v>
      </c>
    </row>
    <row r="28" spans="1:4" s="241" customFormat="1" ht="12.75" customHeight="1">
      <c r="A28" s="235"/>
      <c r="B28" s="232" t="s">
        <v>218</v>
      </c>
      <c r="C28" s="320" t="s">
        <v>226</v>
      </c>
      <c r="D28" s="291"/>
    </row>
    <row r="29" spans="1:4" s="241" customFormat="1" ht="12.75" customHeight="1">
      <c r="A29" s="235"/>
      <c r="B29" s="232" t="s">
        <v>219</v>
      </c>
      <c r="C29" s="320" t="s">
        <v>485</v>
      </c>
      <c r="D29" s="291">
        <v>2660</v>
      </c>
    </row>
    <row r="30" spans="1:4" s="241" customFormat="1" ht="12.75" customHeight="1">
      <c r="A30" s="235"/>
      <c r="B30" s="232" t="s">
        <v>220</v>
      </c>
      <c r="C30" s="320" t="s">
        <v>228</v>
      </c>
      <c r="D30" s="291"/>
    </row>
    <row r="31" spans="1:4" s="241" customFormat="1" ht="12.75" customHeight="1">
      <c r="A31" s="235"/>
      <c r="B31" s="232" t="s">
        <v>221</v>
      </c>
      <c r="C31" s="320" t="s">
        <v>316</v>
      </c>
      <c r="D31" s="291">
        <v>72</v>
      </c>
    </row>
    <row r="32" spans="1:4" s="241" customFormat="1" ht="12.75" customHeight="1" thickBot="1">
      <c r="A32" s="242"/>
      <c r="B32" s="243" t="s">
        <v>222</v>
      </c>
      <c r="C32" s="323" t="s">
        <v>283</v>
      </c>
      <c r="D32" s="324"/>
    </row>
    <row r="33" spans="1:4" s="241" customFormat="1" ht="32.25" thickBot="1">
      <c r="A33" s="246" t="s">
        <v>68</v>
      </c>
      <c r="B33" s="247"/>
      <c r="C33" s="317" t="s">
        <v>459</v>
      </c>
      <c r="D33" s="229">
        <f>+D34+D40</f>
        <v>151145</v>
      </c>
    </row>
    <row r="34" spans="1:4" s="241" customFormat="1" ht="12.75" customHeight="1">
      <c r="A34" s="231"/>
      <c r="B34" s="266" t="s">
        <v>131</v>
      </c>
      <c r="C34" s="325" t="s">
        <v>449</v>
      </c>
      <c r="D34" s="326">
        <f>SUM(D35:D39)</f>
        <v>84202</v>
      </c>
    </row>
    <row r="35" spans="1:4" s="241" customFormat="1" ht="12.75" customHeight="1">
      <c r="A35" s="235"/>
      <c r="B35" s="290" t="s">
        <v>134</v>
      </c>
      <c r="C35" s="320" t="s">
        <v>317</v>
      </c>
      <c r="D35" s="237">
        <v>3816</v>
      </c>
    </row>
    <row r="36" spans="1:4" s="241" customFormat="1" ht="12.75" customHeight="1">
      <c r="A36" s="235"/>
      <c r="B36" s="290" t="s">
        <v>135</v>
      </c>
      <c r="C36" s="320" t="s">
        <v>318</v>
      </c>
      <c r="D36" s="237">
        <v>16908</v>
      </c>
    </row>
    <row r="37" spans="1:4" s="241" customFormat="1" ht="12.75" customHeight="1">
      <c r="A37" s="235"/>
      <c r="B37" s="290" t="s">
        <v>136</v>
      </c>
      <c r="C37" s="320" t="s">
        <v>319</v>
      </c>
      <c r="D37" s="237"/>
    </row>
    <row r="38" spans="1:4" s="241" customFormat="1" ht="12.75" customHeight="1">
      <c r="A38" s="235"/>
      <c r="B38" s="290" t="s">
        <v>137</v>
      </c>
      <c r="C38" s="320" t="s">
        <v>320</v>
      </c>
      <c r="D38" s="237"/>
    </row>
    <row r="39" spans="1:4" s="241" customFormat="1" ht="12.75" customHeight="1">
      <c r="A39" s="235"/>
      <c r="B39" s="290" t="s">
        <v>230</v>
      </c>
      <c r="C39" s="320" t="s">
        <v>450</v>
      </c>
      <c r="D39" s="237">
        <v>63478</v>
      </c>
    </row>
    <row r="40" spans="1:4" s="241" customFormat="1" ht="12.75" customHeight="1">
      <c r="A40" s="235"/>
      <c r="B40" s="290" t="s">
        <v>132</v>
      </c>
      <c r="C40" s="327" t="s">
        <v>451</v>
      </c>
      <c r="D40" s="328">
        <f>SUM(D41:D45)</f>
        <v>66943</v>
      </c>
    </row>
    <row r="41" spans="1:4" s="241" customFormat="1" ht="12.75" customHeight="1">
      <c r="A41" s="235"/>
      <c r="B41" s="290" t="s">
        <v>140</v>
      </c>
      <c r="C41" s="320" t="s">
        <v>317</v>
      </c>
      <c r="D41" s="237"/>
    </row>
    <row r="42" spans="1:5" s="241" customFormat="1" ht="12.75" customHeight="1">
      <c r="A42" s="235"/>
      <c r="B42" s="290" t="s">
        <v>141</v>
      </c>
      <c r="C42" s="320" t="s">
        <v>318</v>
      </c>
      <c r="D42" s="237">
        <v>4605</v>
      </c>
      <c r="E42" s="329"/>
    </row>
    <row r="43" spans="1:4" s="241" customFormat="1" ht="12.75" customHeight="1">
      <c r="A43" s="235"/>
      <c r="B43" s="290" t="s">
        <v>142</v>
      </c>
      <c r="C43" s="320" t="s">
        <v>319</v>
      </c>
      <c r="D43" s="237"/>
    </row>
    <row r="44" spans="1:6" s="241" customFormat="1" ht="12.75" customHeight="1">
      <c r="A44" s="235"/>
      <c r="B44" s="290" t="s">
        <v>143</v>
      </c>
      <c r="C44" s="320" t="s">
        <v>320</v>
      </c>
      <c r="D44" s="237">
        <v>62338</v>
      </c>
      <c r="E44" s="548"/>
      <c r="F44" s="549"/>
    </row>
    <row r="45" spans="1:4" s="241" customFormat="1" ht="16.5" thickBot="1">
      <c r="A45" s="330"/>
      <c r="B45" s="268" t="s">
        <v>231</v>
      </c>
      <c r="C45" s="321" t="s">
        <v>452</v>
      </c>
      <c r="D45" s="331"/>
    </row>
    <row r="46" spans="1:4" s="230" customFormat="1" ht="16.5" thickBot="1">
      <c r="A46" s="246" t="s">
        <v>69</v>
      </c>
      <c r="B46" s="227"/>
      <c r="C46" s="318" t="s">
        <v>321</v>
      </c>
      <c r="D46" s="229">
        <f>+D47+D48</f>
        <v>1461</v>
      </c>
    </row>
    <row r="47" spans="1:4" s="241" customFormat="1" ht="12.75" customHeight="1">
      <c r="A47" s="235"/>
      <c r="B47" s="290" t="s">
        <v>138</v>
      </c>
      <c r="C47" s="319" t="s">
        <v>174</v>
      </c>
      <c r="D47" s="237">
        <v>1138</v>
      </c>
    </row>
    <row r="48" spans="1:4" s="241" customFormat="1" ht="16.5" thickBot="1">
      <c r="A48" s="235"/>
      <c r="B48" s="290" t="s">
        <v>139</v>
      </c>
      <c r="C48" s="321" t="s">
        <v>10</v>
      </c>
      <c r="D48" s="237">
        <v>323</v>
      </c>
    </row>
    <row r="49" spans="1:4" s="241" customFormat="1" ht="16.5" thickBot="1">
      <c r="A49" s="221" t="s">
        <v>70</v>
      </c>
      <c r="B49" s="227"/>
      <c r="C49" s="318" t="s">
        <v>9</v>
      </c>
      <c r="D49" s="229">
        <f>+D50+D51+D52</f>
        <v>0</v>
      </c>
    </row>
    <row r="50" spans="1:4" s="241" customFormat="1" ht="12.75" customHeight="1">
      <c r="A50" s="332"/>
      <c r="B50" s="290" t="s">
        <v>235</v>
      </c>
      <c r="C50" s="319" t="s">
        <v>233</v>
      </c>
      <c r="D50" s="333"/>
    </row>
    <row r="51" spans="1:4" s="241" customFormat="1" ht="12.75" customHeight="1">
      <c r="A51" s="332"/>
      <c r="B51" s="290" t="s">
        <v>236</v>
      </c>
      <c r="C51" s="320" t="s">
        <v>234</v>
      </c>
      <c r="D51" s="333"/>
    </row>
    <row r="52" spans="1:4" s="241" customFormat="1" ht="12.75" customHeight="1" thickBot="1">
      <c r="A52" s="235"/>
      <c r="B52" s="290" t="s">
        <v>379</v>
      </c>
      <c r="C52" s="323" t="s">
        <v>323</v>
      </c>
      <c r="D52" s="237"/>
    </row>
    <row r="53" spans="1:4" s="241" customFormat="1" ht="16.5" thickBot="1">
      <c r="A53" s="246" t="s">
        <v>71</v>
      </c>
      <c r="B53" s="292"/>
      <c r="C53" s="317" t="s">
        <v>324</v>
      </c>
      <c r="D53" s="274"/>
    </row>
    <row r="54" spans="1:4" s="230" customFormat="1" ht="16.5" thickBot="1">
      <c r="A54" s="334" t="s">
        <v>72</v>
      </c>
      <c r="B54" s="335"/>
      <c r="C54" s="317" t="s">
        <v>502</v>
      </c>
      <c r="D54" s="336">
        <f>+D9+D14+D23+D24+D33+D46+D49+D53</f>
        <v>463095</v>
      </c>
    </row>
    <row r="55" spans="1:4" s="230" customFormat="1" ht="16.5" thickBot="1">
      <c r="A55" s="221" t="s">
        <v>73</v>
      </c>
      <c r="B55" s="260"/>
      <c r="C55" s="317" t="s">
        <v>327</v>
      </c>
      <c r="D55" s="261">
        <f>+D56+D57</f>
        <v>35005</v>
      </c>
    </row>
    <row r="56" spans="1:4" s="230" customFormat="1" ht="12.75" customHeight="1">
      <c r="A56" s="231"/>
      <c r="B56" s="266" t="s">
        <v>182</v>
      </c>
      <c r="C56" s="337" t="s">
        <v>11</v>
      </c>
      <c r="D56" s="338">
        <v>8257</v>
      </c>
    </row>
    <row r="57" spans="1:4" s="230" customFormat="1" ht="12.75" customHeight="1" thickBot="1">
      <c r="A57" s="330"/>
      <c r="B57" s="268" t="s">
        <v>183</v>
      </c>
      <c r="C57" s="339" t="s">
        <v>12</v>
      </c>
      <c r="D57" s="270">
        <v>26748</v>
      </c>
    </row>
    <row r="58" spans="1:4" s="241" customFormat="1" ht="16.5" thickBot="1">
      <c r="A58" s="271" t="s">
        <v>74</v>
      </c>
      <c r="B58" s="340"/>
      <c r="C58" s="317" t="s">
        <v>13</v>
      </c>
      <c r="D58" s="229">
        <f>+D54+D55</f>
        <v>498100</v>
      </c>
    </row>
    <row r="59" spans="1:4" s="241" customFormat="1" ht="15" customHeight="1">
      <c r="A59" s="278"/>
      <c r="B59" s="278"/>
      <c r="C59" s="279"/>
      <c r="D59" s="280"/>
    </row>
    <row r="60" spans="1:4" ht="16.5" thickBot="1">
      <c r="A60" s="281"/>
      <c r="B60" s="282"/>
      <c r="C60" s="282"/>
      <c r="D60" s="283"/>
    </row>
    <row r="61" spans="1:4" s="19" customFormat="1" ht="16.5" customHeight="1" thickBot="1">
      <c r="A61" s="218"/>
      <c r="B61" s="284"/>
      <c r="C61" s="284" t="s">
        <v>107</v>
      </c>
      <c r="D61" s="277"/>
    </row>
    <row r="62" spans="1:4" s="230" customFormat="1" ht="16.5" thickBot="1">
      <c r="A62" s="246" t="s">
        <v>63</v>
      </c>
      <c r="B62" s="285"/>
      <c r="C62" s="247" t="s">
        <v>34</v>
      </c>
      <c r="D62" s="229">
        <f>SUM(D63:D67)</f>
        <v>186922</v>
      </c>
    </row>
    <row r="63" spans="1:4" ht="12.75" customHeight="1">
      <c r="A63" s="286"/>
      <c r="B63" s="287" t="s">
        <v>144</v>
      </c>
      <c r="C63" s="341" t="s">
        <v>94</v>
      </c>
      <c r="D63" s="342">
        <v>62899</v>
      </c>
    </row>
    <row r="64" spans="1:4" ht="12.75" customHeight="1">
      <c r="A64" s="289"/>
      <c r="B64" s="290" t="s">
        <v>145</v>
      </c>
      <c r="C64" s="343" t="s">
        <v>239</v>
      </c>
      <c r="D64" s="344">
        <v>15177</v>
      </c>
    </row>
    <row r="65" spans="1:4" ht="12.75" customHeight="1">
      <c r="A65" s="289"/>
      <c r="B65" s="290" t="s">
        <v>146</v>
      </c>
      <c r="C65" s="343" t="s">
        <v>173</v>
      </c>
      <c r="D65" s="345">
        <v>68592</v>
      </c>
    </row>
    <row r="66" spans="1:4" ht="12.75" customHeight="1">
      <c r="A66" s="289"/>
      <c r="B66" s="290" t="s">
        <v>147</v>
      </c>
      <c r="C66" s="343" t="s">
        <v>240</v>
      </c>
      <c r="D66" s="345">
        <v>1000</v>
      </c>
    </row>
    <row r="67" spans="1:4" ht="12.75" customHeight="1">
      <c r="A67" s="289"/>
      <c r="B67" s="290" t="s">
        <v>155</v>
      </c>
      <c r="C67" s="343" t="s">
        <v>241</v>
      </c>
      <c r="D67" s="345">
        <v>39254</v>
      </c>
    </row>
    <row r="68" spans="1:4" ht="12.75" customHeight="1">
      <c r="A68" s="289"/>
      <c r="B68" s="290" t="s">
        <v>148</v>
      </c>
      <c r="C68" s="343" t="s">
        <v>263</v>
      </c>
      <c r="D68" s="344"/>
    </row>
    <row r="69" spans="1:4" ht="12.75" customHeight="1">
      <c r="A69" s="289"/>
      <c r="B69" s="290" t="s">
        <v>149</v>
      </c>
      <c r="C69" s="346" t="s">
        <v>15</v>
      </c>
      <c r="D69" s="345"/>
    </row>
    <row r="70" spans="1:6" ht="31.5">
      <c r="A70" s="289"/>
      <c r="B70" s="290" t="s">
        <v>156</v>
      </c>
      <c r="C70" s="347" t="s">
        <v>460</v>
      </c>
      <c r="D70" s="345">
        <v>37838</v>
      </c>
      <c r="E70" s="329"/>
      <c r="F70" s="329"/>
    </row>
    <row r="71" spans="1:4" ht="31.5">
      <c r="A71" s="289"/>
      <c r="B71" s="290" t="s">
        <v>157</v>
      </c>
      <c r="C71" s="347" t="s">
        <v>16</v>
      </c>
      <c r="D71" s="345">
        <v>1416</v>
      </c>
    </row>
    <row r="72" spans="1:4" ht="12.75" customHeight="1">
      <c r="A72" s="289"/>
      <c r="B72" s="290" t="s">
        <v>158</v>
      </c>
      <c r="C72" s="347" t="s">
        <v>461</v>
      </c>
      <c r="D72" s="345"/>
    </row>
    <row r="73" spans="1:4" ht="12.75" customHeight="1">
      <c r="A73" s="289"/>
      <c r="B73" s="290" t="s">
        <v>159</v>
      </c>
      <c r="C73" s="348" t="s">
        <v>17</v>
      </c>
      <c r="D73" s="345"/>
    </row>
    <row r="74" spans="1:4" ht="12.75" customHeight="1">
      <c r="A74" s="289"/>
      <c r="B74" s="290" t="s">
        <v>161</v>
      </c>
      <c r="C74" s="349" t="s">
        <v>18</v>
      </c>
      <c r="D74" s="345"/>
    </row>
    <row r="75" spans="1:4" ht="12.75" customHeight="1" thickBot="1">
      <c r="A75" s="350"/>
      <c r="B75" s="351" t="s">
        <v>242</v>
      </c>
      <c r="C75" s="352" t="s">
        <v>19</v>
      </c>
      <c r="D75" s="353"/>
    </row>
    <row r="76" spans="1:4" ht="16.5" thickBot="1">
      <c r="A76" s="246" t="s">
        <v>64</v>
      </c>
      <c r="B76" s="285"/>
      <c r="C76" s="354" t="s">
        <v>33</v>
      </c>
      <c r="D76" s="261">
        <f>SUM(D77:D79)</f>
        <v>129483</v>
      </c>
    </row>
    <row r="77" spans="1:4" s="230" customFormat="1" ht="15.75">
      <c r="A77" s="286"/>
      <c r="B77" s="287" t="s">
        <v>150</v>
      </c>
      <c r="C77" s="337" t="s">
        <v>20</v>
      </c>
      <c r="D77" s="345">
        <v>98363</v>
      </c>
    </row>
    <row r="78" spans="1:4" ht="15.75">
      <c r="A78" s="289"/>
      <c r="B78" s="290" t="s">
        <v>151</v>
      </c>
      <c r="C78" s="320" t="s">
        <v>243</v>
      </c>
      <c r="D78" s="345">
        <v>30120</v>
      </c>
    </row>
    <row r="79" spans="1:4" ht="15.75">
      <c r="A79" s="289"/>
      <c r="B79" s="290" t="s">
        <v>152</v>
      </c>
      <c r="C79" s="320" t="s">
        <v>352</v>
      </c>
      <c r="D79" s="291">
        <v>1000</v>
      </c>
    </row>
    <row r="80" spans="1:4" ht="31.5">
      <c r="A80" s="289"/>
      <c r="B80" s="290" t="s">
        <v>153</v>
      </c>
      <c r="C80" s="320" t="s">
        <v>21</v>
      </c>
      <c r="D80" s="291">
        <v>1000</v>
      </c>
    </row>
    <row r="81" spans="1:4" ht="31.5">
      <c r="A81" s="289"/>
      <c r="B81" s="290" t="s">
        <v>154</v>
      </c>
      <c r="C81" s="347" t="s">
        <v>26</v>
      </c>
      <c r="D81" s="291"/>
    </row>
    <row r="82" spans="1:4" ht="15.75">
      <c r="A82" s="289"/>
      <c r="B82" s="290" t="s">
        <v>160</v>
      </c>
      <c r="C82" s="347" t="s">
        <v>25</v>
      </c>
      <c r="D82" s="291"/>
    </row>
    <row r="83" spans="1:4" ht="15.75">
      <c r="A83" s="289"/>
      <c r="B83" s="290" t="s">
        <v>162</v>
      </c>
      <c r="C83" s="347" t="s">
        <v>24</v>
      </c>
      <c r="D83" s="291"/>
    </row>
    <row r="84" spans="1:4" s="230" customFormat="1" ht="15.75">
      <c r="A84" s="289"/>
      <c r="B84" s="290" t="s">
        <v>244</v>
      </c>
      <c r="C84" s="347" t="s">
        <v>23</v>
      </c>
      <c r="D84" s="291"/>
    </row>
    <row r="85" spans="1:12" ht="31.5">
      <c r="A85" s="289"/>
      <c r="B85" s="290" t="s">
        <v>245</v>
      </c>
      <c r="C85" s="347" t="s">
        <v>22</v>
      </c>
      <c r="D85" s="291"/>
      <c r="L85" s="355"/>
    </row>
    <row r="86" spans="1:4" ht="48" thickBot="1">
      <c r="A86" s="289"/>
      <c r="B86" s="290" t="s">
        <v>246</v>
      </c>
      <c r="C86" s="356" t="s">
        <v>27</v>
      </c>
      <c r="D86" s="291"/>
    </row>
    <row r="87" spans="1:4" ht="16.5" thickBot="1">
      <c r="A87" s="357" t="s">
        <v>65</v>
      </c>
      <c r="B87" s="358"/>
      <c r="C87" s="359" t="s">
        <v>28</v>
      </c>
      <c r="D87" s="360">
        <f>+D88+D89</f>
        <v>1000</v>
      </c>
    </row>
    <row r="88" spans="1:4" s="230" customFormat="1" ht="12.75" customHeight="1">
      <c r="A88" s="248"/>
      <c r="B88" s="266" t="s">
        <v>124</v>
      </c>
      <c r="C88" s="361" t="s">
        <v>109</v>
      </c>
      <c r="D88" s="251">
        <v>500</v>
      </c>
    </row>
    <row r="89" spans="1:4" s="230" customFormat="1" ht="12.75" customHeight="1" thickBot="1">
      <c r="A89" s="362"/>
      <c r="B89" s="268" t="s">
        <v>125</v>
      </c>
      <c r="C89" s="363" t="s">
        <v>110</v>
      </c>
      <c r="D89" s="331">
        <v>500</v>
      </c>
    </row>
    <row r="90" spans="1:4" s="230" customFormat="1" ht="16.5" thickBot="1">
      <c r="A90" s="364" t="s">
        <v>66</v>
      </c>
      <c r="B90" s="365"/>
      <c r="C90" s="318" t="s">
        <v>356</v>
      </c>
      <c r="D90" s="366">
        <v>87</v>
      </c>
    </row>
    <row r="91" spans="1:4" s="230" customFormat="1" ht="16.5" thickBot="1">
      <c r="A91" s="246" t="s">
        <v>67</v>
      </c>
      <c r="B91" s="367"/>
      <c r="C91" s="368" t="s">
        <v>309</v>
      </c>
      <c r="D91" s="256">
        <v>180608</v>
      </c>
    </row>
    <row r="92" spans="1:4" s="230" customFormat="1" ht="16.5" thickBot="1">
      <c r="A92" s="246" t="s">
        <v>68</v>
      </c>
      <c r="B92" s="285"/>
      <c r="C92" s="317" t="s">
        <v>29</v>
      </c>
      <c r="D92" s="369">
        <f>+D62+D76+D87+D90+D91</f>
        <v>498100</v>
      </c>
    </row>
    <row r="93" spans="1:4" s="230" customFormat="1" ht="16.5" thickBot="1">
      <c r="A93" s="246" t="s">
        <v>69</v>
      </c>
      <c r="B93" s="285"/>
      <c r="C93" s="317" t="s">
        <v>32</v>
      </c>
      <c r="D93" s="229">
        <f>+D94+D95</f>
        <v>0</v>
      </c>
    </row>
    <row r="94" spans="1:4" ht="12.75" customHeight="1">
      <c r="A94" s="286"/>
      <c r="B94" s="290" t="s">
        <v>308</v>
      </c>
      <c r="C94" s="337" t="s">
        <v>31</v>
      </c>
      <c r="D94" s="333"/>
    </row>
    <row r="95" spans="1:4" ht="12.75" customHeight="1" thickBot="1">
      <c r="A95" s="350"/>
      <c r="B95" s="351" t="s">
        <v>139</v>
      </c>
      <c r="C95" s="339" t="s">
        <v>30</v>
      </c>
      <c r="D95" s="244"/>
    </row>
    <row r="96" spans="1:4" ht="16.5" thickBot="1">
      <c r="A96" s="246" t="s">
        <v>70</v>
      </c>
      <c r="B96" s="292"/>
      <c r="C96" s="317" t="s">
        <v>310</v>
      </c>
      <c r="D96" s="294">
        <f>+D92+D93</f>
        <v>498100</v>
      </c>
    </row>
    <row r="97" ht="16.5" thickBot="1"/>
    <row r="98" spans="1:4" ht="15" customHeight="1" thickBot="1">
      <c r="A98" s="298" t="s">
        <v>284</v>
      </c>
      <c r="B98" s="299"/>
      <c r="C98" s="300"/>
      <c r="D98" s="301">
        <v>6</v>
      </c>
    </row>
    <row r="99" spans="1:4" ht="14.25" customHeight="1" thickBot="1">
      <c r="A99" s="298" t="s">
        <v>285</v>
      </c>
      <c r="B99" s="299"/>
      <c r="C99" s="300"/>
      <c r="D99" s="301">
        <v>42</v>
      </c>
    </row>
  </sheetData>
  <sheetProtection formatCells="0"/>
  <mergeCells count="3">
    <mergeCell ref="A2:B2"/>
    <mergeCell ref="A5:B5"/>
    <mergeCell ref="E44:F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7" r:id="rId1"/>
  <rowBreaks count="1" manualBreakCount="1">
    <brk id="5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40">
      <selection activeCell="G17" sqref="G17"/>
    </sheetView>
  </sheetViews>
  <sheetFormatPr defaultColWidth="9.00390625" defaultRowHeight="12.75"/>
  <cols>
    <col min="1" max="1" width="9.625" style="295" customWidth="1"/>
    <col min="2" max="2" width="14.625" style="296" customWidth="1"/>
    <col min="3" max="3" width="72.00390625" style="296" customWidth="1"/>
    <col min="4" max="4" width="25.00390625" style="296" customWidth="1"/>
    <col min="5" max="16384" width="9.375" style="220" customWidth="1"/>
  </cols>
  <sheetData>
    <row r="1" spans="1:4" s="1" customFormat="1" ht="21" customHeight="1" thickBot="1">
      <c r="A1" s="68"/>
      <c r="B1" s="69"/>
      <c r="C1" s="69"/>
      <c r="D1" s="209" t="s">
        <v>499</v>
      </c>
    </row>
    <row r="2" spans="1:4" s="21" customFormat="1" ht="45" customHeight="1">
      <c r="A2" s="544" t="s">
        <v>280</v>
      </c>
      <c r="B2" s="545"/>
      <c r="C2" s="210" t="s">
        <v>287</v>
      </c>
      <c r="D2" s="211" t="s">
        <v>112</v>
      </c>
    </row>
    <row r="3" spans="1:4" s="21" customFormat="1" ht="16.5" thickBot="1">
      <c r="A3" s="212" t="s">
        <v>279</v>
      </c>
      <c r="B3" s="213"/>
      <c r="C3" s="214" t="s">
        <v>288</v>
      </c>
      <c r="D3" s="215" t="s">
        <v>311</v>
      </c>
    </row>
    <row r="4" spans="1:4" s="21" customFormat="1" ht="15.75" customHeight="1" thickBot="1">
      <c r="A4" s="216"/>
      <c r="B4" s="216"/>
      <c r="C4" s="216"/>
      <c r="D4" s="217" t="s">
        <v>101</v>
      </c>
    </row>
    <row r="5" spans="1:4" ht="32.25" thickBot="1">
      <c r="A5" s="546" t="s">
        <v>281</v>
      </c>
      <c r="B5" s="547"/>
      <c r="C5" s="219" t="s">
        <v>102</v>
      </c>
      <c r="D5" s="315" t="s">
        <v>506</v>
      </c>
    </row>
    <row r="6" spans="1:4" s="19" customFormat="1" ht="12.75" customHeight="1" thickBot="1">
      <c r="A6" s="221">
        <v>1</v>
      </c>
      <c r="B6" s="222">
        <v>2</v>
      </c>
      <c r="C6" s="222">
        <v>3</v>
      </c>
      <c r="D6" s="223">
        <v>4</v>
      </c>
    </row>
    <row r="7" spans="1:4" s="19" customFormat="1" ht="15.75" customHeight="1" thickBot="1">
      <c r="A7" s="224"/>
      <c r="B7" s="225"/>
      <c r="C7" s="225" t="s">
        <v>103</v>
      </c>
      <c r="D7" s="226"/>
    </row>
    <row r="8" spans="1:4" s="230" customFormat="1" ht="16.5" thickBot="1">
      <c r="A8" s="221" t="s">
        <v>63</v>
      </c>
      <c r="B8" s="227"/>
      <c r="C8" s="228" t="s">
        <v>286</v>
      </c>
      <c r="D8" s="229">
        <f>SUM(D9:D16)</f>
        <v>4052</v>
      </c>
    </row>
    <row r="9" spans="1:4" s="230" customFormat="1" ht="13.5" customHeight="1">
      <c r="A9" s="231"/>
      <c r="B9" s="232" t="s">
        <v>144</v>
      </c>
      <c r="C9" s="233" t="s">
        <v>208</v>
      </c>
      <c r="D9" s="234">
        <v>4050</v>
      </c>
    </row>
    <row r="10" spans="1:4" s="230" customFormat="1" ht="13.5" customHeight="1">
      <c r="A10" s="235"/>
      <c r="B10" s="232" t="s">
        <v>145</v>
      </c>
      <c r="C10" s="236" t="s">
        <v>209</v>
      </c>
      <c r="D10" s="237"/>
    </row>
    <row r="11" spans="1:4" s="230" customFormat="1" ht="13.5" customHeight="1">
      <c r="A11" s="235"/>
      <c r="B11" s="232" t="s">
        <v>146</v>
      </c>
      <c r="C11" s="236" t="s">
        <v>210</v>
      </c>
      <c r="D11" s="237"/>
    </row>
    <row r="12" spans="1:4" s="230" customFormat="1" ht="13.5" customHeight="1">
      <c r="A12" s="235"/>
      <c r="B12" s="232" t="s">
        <v>147</v>
      </c>
      <c r="C12" s="236" t="s">
        <v>211</v>
      </c>
      <c r="D12" s="237"/>
    </row>
    <row r="13" spans="1:4" s="230" customFormat="1" ht="13.5" customHeight="1">
      <c r="A13" s="235"/>
      <c r="B13" s="232" t="s">
        <v>181</v>
      </c>
      <c r="C13" s="238" t="s">
        <v>212</v>
      </c>
      <c r="D13" s="237"/>
    </row>
    <row r="14" spans="1:4" s="230" customFormat="1" ht="13.5" customHeight="1">
      <c r="A14" s="239"/>
      <c r="B14" s="232" t="s">
        <v>148</v>
      </c>
      <c r="C14" s="236" t="s">
        <v>213</v>
      </c>
      <c r="D14" s="240"/>
    </row>
    <row r="15" spans="1:4" s="241" customFormat="1" ht="13.5" customHeight="1">
      <c r="A15" s="235"/>
      <c r="B15" s="232" t="s">
        <v>149</v>
      </c>
      <c r="C15" s="236" t="s">
        <v>38</v>
      </c>
      <c r="D15" s="237"/>
    </row>
    <row r="16" spans="1:4" s="241" customFormat="1" ht="13.5" customHeight="1" thickBot="1">
      <c r="A16" s="242"/>
      <c r="B16" s="243" t="s">
        <v>156</v>
      </c>
      <c r="C16" s="238" t="s">
        <v>271</v>
      </c>
      <c r="D16" s="244">
        <v>2</v>
      </c>
    </row>
    <row r="17" spans="1:4" s="230" customFormat="1" ht="16.5" customHeight="1" thickBot="1">
      <c r="A17" s="221" t="s">
        <v>64</v>
      </c>
      <c r="B17" s="227"/>
      <c r="C17" s="228" t="s">
        <v>39</v>
      </c>
      <c r="D17" s="229">
        <f>SUM(D18:D21)</f>
        <v>1350</v>
      </c>
    </row>
    <row r="18" spans="1:4" s="241" customFormat="1" ht="13.5" customHeight="1">
      <c r="A18" s="235"/>
      <c r="B18" s="232" t="s">
        <v>150</v>
      </c>
      <c r="C18" s="245" t="s">
        <v>35</v>
      </c>
      <c r="D18" s="237">
        <v>1350</v>
      </c>
    </row>
    <row r="19" spans="1:4" s="241" customFormat="1" ht="13.5" customHeight="1">
      <c r="A19" s="235"/>
      <c r="B19" s="232" t="s">
        <v>151</v>
      </c>
      <c r="C19" s="236" t="s">
        <v>36</v>
      </c>
      <c r="D19" s="237"/>
    </row>
    <row r="20" spans="1:4" s="241" customFormat="1" ht="13.5" customHeight="1">
      <c r="A20" s="235"/>
      <c r="B20" s="232" t="s">
        <v>152</v>
      </c>
      <c r="C20" s="236" t="s">
        <v>37</v>
      </c>
      <c r="D20" s="237"/>
    </row>
    <row r="21" spans="1:4" s="241" customFormat="1" ht="13.5" customHeight="1" thickBot="1">
      <c r="A21" s="235"/>
      <c r="B21" s="232" t="s">
        <v>153</v>
      </c>
      <c r="C21" s="236" t="s">
        <v>36</v>
      </c>
      <c r="D21" s="237"/>
    </row>
    <row r="22" spans="1:4" s="241" customFormat="1" ht="16.5" thickBot="1">
      <c r="A22" s="246" t="s">
        <v>65</v>
      </c>
      <c r="B22" s="247"/>
      <c r="C22" s="247" t="s">
        <v>40</v>
      </c>
      <c r="D22" s="229">
        <f>+D23+D24</f>
        <v>0</v>
      </c>
    </row>
    <row r="23" spans="1:4" s="241" customFormat="1" ht="13.5" customHeight="1">
      <c r="A23" s="248"/>
      <c r="B23" s="249" t="s">
        <v>124</v>
      </c>
      <c r="C23" s="250" t="s">
        <v>322</v>
      </c>
      <c r="D23" s="251"/>
    </row>
    <row r="24" spans="1:4" s="241" customFormat="1" ht="13.5" customHeight="1" thickBot="1">
      <c r="A24" s="252"/>
      <c r="B24" s="253" t="s">
        <v>125</v>
      </c>
      <c r="C24" s="254" t="s">
        <v>326</v>
      </c>
      <c r="D24" s="255"/>
    </row>
    <row r="25" spans="1:4" s="241" customFormat="1" ht="16.5" thickBot="1">
      <c r="A25" s="246" t="s">
        <v>66</v>
      </c>
      <c r="B25" s="247"/>
      <c r="C25" s="247" t="s">
        <v>312</v>
      </c>
      <c r="D25" s="256">
        <v>30</v>
      </c>
    </row>
    <row r="26" spans="1:4" s="230" customFormat="1" ht="16.5" thickBot="1">
      <c r="A26" s="246" t="s">
        <v>67</v>
      </c>
      <c r="B26" s="227"/>
      <c r="C26" s="247" t="s">
        <v>41</v>
      </c>
      <c r="D26" s="256">
        <v>108503</v>
      </c>
    </row>
    <row r="27" spans="1:4" s="230" customFormat="1" ht="13.5" customHeight="1" thickBot="1">
      <c r="A27" s="246"/>
      <c r="B27" s="232" t="s">
        <v>128</v>
      </c>
      <c r="C27" s="257" t="s">
        <v>479</v>
      </c>
      <c r="D27" s="258"/>
    </row>
    <row r="28" spans="1:4" s="230" customFormat="1" ht="13.5" customHeight="1" thickBot="1">
      <c r="A28" s="246"/>
      <c r="B28" s="232" t="s">
        <v>129</v>
      </c>
      <c r="C28" s="259" t="s">
        <v>480</v>
      </c>
      <c r="D28" s="258"/>
    </row>
    <row r="29" spans="1:4" s="230" customFormat="1" ht="16.5" thickBot="1">
      <c r="A29" s="221" t="s">
        <v>68</v>
      </c>
      <c r="B29" s="260"/>
      <c r="C29" s="247" t="s">
        <v>46</v>
      </c>
      <c r="D29" s="261">
        <f>+D8+D17+D22+D25+D26</f>
        <v>113935</v>
      </c>
    </row>
    <row r="30" spans="1:4" s="230" customFormat="1" ht="16.5" thickBot="1">
      <c r="A30" s="262" t="s">
        <v>69</v>
      </c>
      <c r="B30" s="263"/>
      <c r="C30" s="264" t="s">
        <v>42</v>
      </c>
      <c r="D30" s="265">
        <f>+D31+D32</f>
        <v>1027</v>
      </c>
    </row>
    <row r="31" spans="1:4" s="230" customFormat="1" ht="13.5" customHeight="1">
      <c r="A31" s="231"/>
      <c r="B31" s="266" t="s">
        <v>138</v>
      </c>
      <c r="C31" s="250" t="s">
        <v>426</v>
      </c>
      <c r="D31" s="251">
        <v>1027</v>
      </c>
    </row>
    <row r="32" spans="1:4" s="241" customFormat="1" ht="13.5" customHeight="1" thickBot="1">
      <c r="A32" s="267"/>
      <c r="B32" s="268" t="s">
        <v>139</v>
      </c>
      <c r="C32" s="269" t="s">
        <v>43</v>
      </c>
      <c r="D32" s="270"/>
    </row>
    <row r="33" spans="1:4" s="241" customFormat="1" ht="16.5" thickBot="1">
      <c r="A33" s="271" t="s">
        <v>70</v>
      </c>
      <c r="B33" s="272"/>
      <c r="C33" s="273" t="s">
        <v>44</v>
      </c>
      <c r="D33" s="274"/>
    </row>
    <row r="34" spans="1:4" s="241" customFormat="1" ht="16.5" thickBot="1">
      <c r="A34" s="271" t="s">
        <v>71</v>
      </c>
      <c r="B34" s="275"/>
      <c r="C34" s="276" t="s">
        <v>45</v>
      </c>
      <c r="D34" s="277">
        <f>+D29+D30+D33</f>
        <v>114962</v>
      </c>
    </row>
    <row r="35" spans="1:4" s="241" customFormat="1" ht="15" customHeight="1">
      <c r="A35" s="278"/>
      <c r="B35" s="278"/>
      <c r="C35" s="279"/>
      <c r="D35" s="280"/>
    </row>
    <row r="36" spans="1:4" ht="16.5" thickBot="1">
      <c r="A36" s="281"/>
      <c r="B36" s="282"/>
      <c r="C36" s="282"/>
      <c r="D36" s="283"/>
    </row>
    <row r="37" spans="1:4" s="19" customFormat="1" ht="16.5" customHeight="1" thickBot="1">
      <c r="A37" s="218"/>
      <c r="B37" s="284"/>
      <c r="C37" s="284" t="s">
        <v>107</v>
      </c>
      <c r="D37" s="277"/>
    </row>
    <row r="38" spans="1:4" s="230" customFormat="1" ht="16.5" thickBot="1">
      <c r="A38" s="246" t="s">
        <v>63</v>
      </c>
      <c r="B38" s="285"/>
      <c r="C38" s="247" t="s">
        <v>34</v>
      </c>
      <c r="D38" s="229">
        <f>SUM(D39:D43)</f>
        <v>114962</v>
      </c>
    </row>
    <row r="39" spans="1:4" ht="13.5" customHeight="1">
      <c r="A39" s="286"/>
      <c r="B39" s="287" t="s">
        <v>144</v>
      </c>
      <c r="C39" s="245" t="s">
        <v>94</v>
      </c>
      <c r="D39" s="288">
        <v>24210</v>
      </c>
    </row>
    <row r="40" spans="1:4" ht="13.5" customHeight="1">
      <c r="A40" s="289"/>
      <c r="B40" s="290" t="s">
        <v>145</v>
      </c>
      <c r="C40" s="236" t="s">
        <v>239</v>
      </c>
      <c r="D40" s="291">
        <v>5950</v>
      </c>
    </row>
    <row r="41" spans="1:4" ht="13.5" customHeight="1">
      <c r="A41" s="289"/>
      <c r="B41" s="290" t="s">
        <v>146</v>
      </c>
      <c r="C41" s="236" t="s">
        <v>173</v>
      </c>
      <c r="D41" s="291">
        <v>8196</v>
      </c>
    </row>
    <row r="42" spans="1:4" ht="13.5" customHeight="1">
      <c r="A42" s="289"/>
      <c r="B42" s="290" t="s">
        <v>147</v>
      </c>
      <c r="C42" s="236" t="s">
        <v>240</v>
      </c>
      <c r="D42" s="291">
        <v>76606</v>
      </c>
    </row>
    <row r="43" spans="1:4" ht="13.5" customHeight="1" thickBot="1">
      <c r="A43" s="289"/>
      <c r="B43" s="290" t="s">
        <v>155</v>
      </c>
      <c r="C43" s="236" t="s">
        <v>241</v>
      </c>
      <c r="D43" s="291"/>
    </row>
    <row r="44" spans="1:4" ht="16.5" thickBot="1">
      <c r="A44" s="246" t="s">
        <v>64</v>
      </c>
      <c r="B44" s="285"/>
      <c r="C44" s="247" t="s">
        <v>50</v>
      </c>
      <c r="D44" s="229">
        <f>SUM(D45:D48)</f>
        <v>0</v>
      </c>
    </row>
    <row r="45" spans="1:4" s="230" customFormat="1" ht="13.5" customHeight="1">
      <c r="A45" s="286"/>
      <c r="B45" s="287" t="s">
        <v>150</v>
      </c>
      <c r="C45" s="245" t="s">
        <v>351</v>
      </c>
      <c r="D45" s="288"/>
    </row>
    <row r="46" spans="1:4" ht="13.5" customHeight="1">
      <c r="A46" s="289"/>
      <c r="B46" s="290" t="s">
        <v>151</v>
      </c>
      <c r="C46" s="236" t="s">
        <v>243</v>
      </c>
      <c r="D46" s="291"/>
    </row>
    <row r="47" spans="1:4" ht="13.5" customHeight="1">
      <c r="A47" s="289"/>
      <c r="B47" s="290" t="s">
        <v>154</v>
      </c>
      <c r="C47" s="236" t="s">
        <v>108</v>
      </c>
      <c r="D47" s="291"/>
    </row>
    <row r="48" spans="1:4" ht="13.5" customHeight="1" thickBot="1">
      <c r="A48" s="289"/>
      <c r="B48" s="290" t="s">
        <v>160</v>
      </c>
      <c r="C48" s="236" t="s">
        <v>47</v>
      </c>
      <c r="D48" s="291"/>
    </row>
    <row r="49" spans="1:4" ht="16.5" thickBot="1">
      <c r="A49" s="246" t="s">
        <v>65</v>
      </c>
      <c r="B49" s="285"/>
      <c r="C49" s="285" t="s">
        <v>48</v>
      </c>
      <c r="D49" s="256"/>
    </row>
    <row r="50" spans="1:4" s="241" customFormat="1" ht="16.5" thickBot="1">
      <c r="A50" s="271" t="s">
        <v>66</v>
      </c>
      <c r="B50" s="272"/>
      <c r="C50" s="273" t="s">
        <v>51</v>
      </c>
      <c r="D50" s="274"/>
    </row>
    <row r="51" spans="1:4" ht="16.5" thickBot="1">
      <c r="A51" s="246" t="s">
        <v>67</v>
      </c>
      <c r="B51" s="292"/>
      <c r="C51" s="293" t="s">
        <v>49</v>
      </c>
      <c r="D51" s="294">
        <f>+D38+D44+D49+D50</f>
        <v>114962</v>
      </c>
    </row>
    <row r="52" ht="16.5" thickBot="1">
      <c r="D52" s="297"/>
    </row>
    <row r="53" spans="1:4" ht="16.5" thickBot="1">
      <c r="A53" s="298" t="s">
        <v>284</v>
      </c>
      <c r="B53" s="299"/>
      <c r="C53" s="300"/>
      <c r="D53" s="301">
        <v>9</v>
      </c>
    </row>
    <row r="54" spans="1:4" ht="16.5" thickBot="1">
      <c r="A54" s="298" t="s">
        <v>285</v>
      </c>
      <c r="B54" s="299"/>
      <c r="C54" s="300"/>
      <c r="D54" s="301">
        <v>0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37">
      <selection activeCell="D29" sqref="D29"/>
    </sheetView>
  </sheetViews>
  <sheetFormatPr defaultColWidth="9.00390625" defaultRowHeight="12.75"/>
  <cols>
    <col min="1" max="1" width="9.625" style="310" customWidth="1"/>
    <col min="2" max="2" width="16.00390625" style="220" customWidth="1"/>
    <col min="3" max="3" width="72.00390625" style="220" customWidth="1"/>
    <col min="4" max="4" width="25.00390625" style="220" customWidth="1"/>
    <col min="5" max="16384" width="9.375" style="220" customWidth="1"/>
  </cols>
  <sheetData>
    <row r="1" spans="1:4" s="1" customFormat="1" ht="21" customHeight="1" thickBot="1">
      <c r="A1" s="68"/>
      <c r="B1" s="69"/>
      <c r="C1" s="302"/>
      <c r="D1" s="209" t="s">
        <v>500</v>
      </c>
    </row>
    <row r="2" spans="1:4" s="21" customFormat="1" ht="48.75" customHeight="1">
      <c r="A2" s="544" t="s">
        <v>280</v>
      </c>
      <c r="B2" s="545"/>
      <c r="C2" s="303" t="s">
        <v>287</v>
      </c>
      <c r="D2" s="304" t="s">
        <v>112</v>
      </c>
    </row>
    <row r="3" spans="1:4" s="21" customFormat="1" ht="16.5" thickBot="1">
      <c r="A3" s="212" t="s">
        <v>279</v>
      </c>
      <c r="B3" s="213"/>
      <c r="C3" s="305" t="s">
        <v>111</v>
      </c>
      <c r="D3" s="306" t="s">
        <v>98</v>
      </c>
    </row>
    <row r="4" spans="1:4" s="21" customFormat="1" ht="15.75" customHeight="1" thickBot="1">
      <c r="A4" s="216"/>
      <c r="B4" s="216"/>
      <c r="C4" s="216"/>
      <c r="D4" s="217" t="s">
        <v>101</v>
      </c>
    </row>
    <row r="5" spans="1:4" ht="32.25" thickBot="1">
      <c r="A5" s="546" t="s">
        <v>281</v>
      </c>
      <c r="B5" s="547"/>
      <c r="C5" s="219" t="s">
        <v>102</v>
      </c>
      <c r="D5" s="315" t="s">
        <v>506</v>
      </c>
    </row>
    <row r="6" spans="1:4" s="19" customFormat="1" ht="12.75" customHeight="1" thickBot="1">
      <c r="A6" s="221">
        <v>1</v>
      </c>
      <c r="B6" s="222">
        <v>2</v>
      </c>
      <c r="C6" s="222">
        <v>3</v>
      </c>
      <c r="D6" s="223">
        <v>4</v>
      </c>
    </row>
    <row r="7" spans="1:4" s="19" customFormat="1" ht="15.75" customHeight="1" thickBot="1">
      <c r="A7" s="224"/>
      <c r="B7" s="225"/>
      <c r="C7" s="225" t="s">
        <v>103</v>
      </c>
      <c r="D7" s="226"/>
    </row>
    <row r="8" spans="1:4" s="230" customFormat="1" ht="16.5" thickBot="1">
      <c r="A8" s="221" t="s">
        <v>63</v>
      </c>
      <c r="B8" s="227"/>
      <c r="C8" s="228" t="s">
        <v>286</v>
      </c>
      <c r="D8" s="229">
        <f>SUM(D9:D16)</f>
        <v>2</v>
      </c>
    </row>
    <row r="9" spans="1:4" s="230" customFormat="1" ht="13.5" customHeight="1">
      <c r="A9" s="231"/>
      <c r="B9" s="232" t="s">
        <v>144</v>
      </c>
      <c r="C9" s="233" t="s">
        <v>208</v>
      </c>
      <c r="D9" s="234"/>
    </row>
    <row r="10" spans="1:4" s="230" customFormat="1" ht="13.5" customHeight="1">
      <c r="A10" s="235"/>
      <c r="B10" s="232" t="s">
        <v>145</v>
      </c>
      <c r="C10" s="236" t="s">
        <v>209</v>
      </c>
      <c r="D10" s="237"/>
    </row>
    <row r="11" spans="1:4" s="230" customFormat="1" ht="13.5" customHeight="1">
      <c r="A11" s="235"/>
      <c r="B11" s="232" t="s">
        <v>146</v>
      </c>
      <c r="C11" s="236" t="s">
        <v>210</v>
      </c>
      <c r="D11" s="237"/>
    </row>
    <row r="12" spans="1:4" s="230" customFormat="1" ht="13.5" customHeight="1">
      <c r="A12" s="235"/>
      <c r="B12" s="232" t="s">
        <v>147</v>
      </c>
      <c r="C12" s="236" t="s">
        <v>211</v>
      </c>
      <c r="D12" s="237"/>
    </row>
    <row r="13" spans="1:4" s="230" customFormat="1" ht="13.5" customHeight="1">
      <c r="A13" s="235"/>
      <c r="B13" s="232" t="s">
        <v>181</v>
      </c>
      <c r="C13" s="238" t="s">
        <v>212</v>
      </c>
      <c r="D13" s="237"/>
    </row>
    <row r="14" spans="1:4" s="230" customFormat="1" ht="13.5" customHeight="1">
      <c r="A14" s="239"/>
      <c r="B14" s="232" t="s">
        <v>148</v>
      </c>
      <c r="C14" s="236" t="s">
        <v>213</v>
      </c>
      <c r="D14" s="240"/>
    </row>
    <row r="15" spans="1:4" s="241" customFormat="1" ht="13.5" customHeight="1">
      <c r="A15" s="235"/>
      <c r="B15" s="232" t="s">
        <v>149</v>
      </c>
      <c r="C15" s="236" t="s">
        <v>38</v>
      </c>
      <c r="D15" s="237"/>
    </row>
    <row r="16" spans="1:4" s="241" customFormat="1" ht="13.5" customHeight="1" thickBot="1">
      <c r="A16" s="242"/>
      <c r="B16" s="243" t="s">
        <v>156</v>
      </c>
      <c r="C16" s="238" t="s">
        <v>271</v>
      </c>
      <c r="D16" s="244">
        <v>2</v>
      </c>
    </row>
    <row r="17" spans="1:4" s="230" customFormat="1" ht="18.75" customHeight="1" thickBot="1">
      <c r="A17" s="221" t="s">
        <v>64</v>
      </c>
      <c r="B17" s="227"/>
      <c r="C17" s="228" t="s">
        <v>39</v>
      </c>
      <c r="D17" s="229">
        <f>SUM(D18:D21)</f>
        <v>0</v>
      </c>
    </row>
    <row r="18" spans="1:4" s="241" customFormat="1" ht="13.5" customHeight="1">
      <c r="A18" s="235"/>
      <c r="B18" s="232" t="s">
        <v>150</v>
      </c>
      <c r="C18" s="245" t="s">
        <v>35</v>
      </c>
      <c r="D18" s="237"/>
    </row>
    <row r="19" spans="1:4" s="241" customFormat="1" ht="13.5" customHeight="1">
      <c r="A19" s="235"/>
      <c r="B19" s="232" t="s">
        <v>151</v>
      </c>
      <c r="C19" s="236" t="s">
        <v>36</v>
      </c>
      <c r="D19" s="237"/>
    </row>
    <row r="20" spans="1:4" s="241" customFormat="1" ht="13.5" customHeight="1">
      <c r="A20" s="235"/>
      <c r="B20" s="232" t="s">
        <v>152</v>
      </c>
      <c r="C20" s="236" t="s">
        <v>37</v>
      </c>
      <c r="D20" s="237"/>
    </row>
    <row r="21" spans="1:4" s="241" customFormat="1" ht="13.5" customHeight="1" thickBot="1">
      <c r="A21" s="235"/>
      <c r="B21" s="232" t="s">
        <v>153</v>
      </c>
      <c r="C21" s="236" t="s">
        <v>36</v>
      </c>
      <c r="D21" s="237"/>
    </row>
    <row r="22" spans="1:4" s="241" customFormat="1" ht="16.5" thickBot="1">
      <c r="A22" s="246" t="s">
        <v>65</v>
      </c>
      <c r="B22" s="247"/>
      <c r="C22" s="247" t="s">
        <v>40</v>
      </c>
      <c r="D22" s="229">
        <f>+D23+D24</f>
        <v>0</v>
      </c>
    </row>
    <row r="23" spans="1:4" s="230" customFormat="1" ht="13.5" customHeight="1">
      <c r="A23" s="248"/>
      <c r="B23" s="249" t="s">
        <v>124</v>
      </c>
      <c r="C23" s="250" t="s">
        <v>322</v>
      </c>
      <c r="D23" s="251"/>
    </row>
    <row r="24" spans="1:4" s="230" customFormat="1" ht="16.5" thickBot="1">
      <c r="A24" s="252"/>
      <c r="B24" s="253" t="s">
        <v>125</v>
      </c>
      <c r="C24" s="254" t="s">
        <v>326</v>
      </c>
      <c r="D24" s="255"/>
    </row>
    <row r="25" spans="1:4" s="230" customFormat="1" ht="16.5" thickBot="1">
      <c r="A25" s="252" t="s">
        <v>66</v>
      </c>
      <c r="B25" s="307"/>
      <c r="C25" s="308" t="s">
        <v>312</v>
      </c>
      <c r="D25" s="309">
        <v>30</v>
      </c>
    </row>
    <row r="26" spans="1:4" s="230" customFormat="1" ht="16.5" thickBot="1">
      <c r="A26" s="246" t="s">
        <v>67</v>
      </c>
      <c r="B26" s="227"/>
      <c r="C26" s="247" t="s">
        <v>41</v>
      </c>
      <c r="D26" s="256">
        <v>30618</v>
      </c>
    </row>
    <row r="27" spans="1:4" s="230" customFormat="1" ht="13.5" customHeight="1" thickBot="1">
      <c r="A27" s="246"/>
      <c r="B27" s="227"/>
      <c r="C27" s="257" t="s">
        <v>482</v>
      </c>
      <c r="D27" s="258">
        <v>28488</v>
      </c>
    </row>
    <row r="28" spans="1:4" s="230" customFormat="1" ht="13.5" customHeight="1" thickBot="1">
      <c r="A28" s="246"/>
      <c r="B28" s="227"/>
      <c r="C28" s="259" t="s">
        <v>480</v>
      </c>
      <c r="D28" s="258">
        <v>2130</v>
      </c>
    </row>
    <row r="29" spans="1:4" s="241" customFormat="1" ht="16.5" thickBot="1">
      <c r="A29" s="221" t="s">
        <v>68</v>
      </c>
      <c r="B29" s="260"/>
      <c r="C29" s="247" t="s">
        <v>52</v>
      </c>
      <c r="D29" s="261">
        <f>SUM(D25,D26,D17,D8,D22)</f>
        <v>30650</v>
      </c>
    </row>
    <row r="30" spans="1:4" s="241" customFormat="1" ht="16.5" thickBot="1">
      <c r="A30" s="262" t="s">
        <v>69</v>
      </c>
      <c r="B30" s="263"/>
      <c r="C30" s="264" t="s">
        <v>481</v>
      </c>
      <c r="D30" s="265">
        <f>+D31+D32</f>
        <v>1027</v>
      </c>
    </row>
    <row r="31" spans="1:4" s="241" customFormat="1" ht="15" customHeight="1">
      <c r="A31" s="231"/>
      <c r="B31" s="266" t="s">
        <v>138</v>
      </c>
      <c r="C31" s="250" t="s">
        <v>426</v>
      </c>
      <c r="D31" s="251">
        <v>1027</v>
      </c>
    </row>
    <row r="32" spans="1:4" ht="16.5" thickBot="1">
      <c r="A32" s="267"/>
      <c r="B32" s="268" t="s">
        <v>139</v>
      </c>
      <c r="C32" s="269" t="s">
        <v>43</v>
      </c>
      <c r="D32" s="270"/>
    </row>
    <row r="33" spans="1:4" s="19" customFormat="1" ht="16.5" customHeight="1" thickBot="1">
      <c r="A33" s="271" t="s">
        <v>70</v>
      </c>
      <c r="B33" s="272"/>
      <c r="C33" s="273" t="s">
        <v>44</v>
      </c>
      <c r="D33" s="274"/>
    </row>
    <row r="34" spans="1:4" s="230" customFormat="1" ht="16.5" thickBot="1">
      <c r="A34" s="271" t="s">
        <v>71</v>
      </c>
      <c r="B34" s="275"/>
      <c r="C34" s="276" t="s">
        <v>53</v>
      </c>
      <c r="D34" s="277">
        <f>+D29+D30+D33</f>
        <v>31677</v>
      </c>
    </row>
    <row r="35" spans="1:4" ht="12" customHeight="1">
      <c r="A35" s="278"/>
      <c r="B35" s="278"/>
      <c r="C35" s="279"/>
      <c r="D35" s="280"/>
    </row>
    <row r="36" spans="1:4" ht="12" customHeight="1" thickBot="1">
      <c r="A36" s="281"/>
      <c r="B36" s="282"/>
      <c r="C36" s="282"/>
      <c r="D36" s="283"/>
    </row>
    <row r="37" spans="1:4" ht="12" customHeight="1" thickBot="1">
      <c r="A37" s="218"/>
      <c r="B37" s="284"/>
      <c r="C37" s="284" t="s">
        <v>107</v>
      </c>
      <c r="D37" s="277"/>
    </row>
    <row r="38" spans="1:4" ht="16.5" thickBot="1">
      <c r="A38" s="246" t="s">
        <v>63</v>
      </c>
      <c r="B38" s="285"/>
      <c r="C38" s="247" t="s">
        <v>34</v>
      </c>
      <c r="D38" s="229">
        <f>SUM(D39:D43)</f>
        <v>31677</v>
      </c>
    </row>
    <row r="39" spans="1:4" ht="13.5" customHeight="1">
      <c r="A39" s="286"/>
      <c r="B39" s="287" t="s">
        <v>144</v>
      </c>
      <c r="C39" s="245" t="s">
        <v>94</v>
      </c>
      <c r="D39" s="288">
        <v>20910</v>
      </c>
    </row>
    <row r="40" spans="1:4" ht="13.5" customHeight="1">
      <c r="A40" s="289"/>
      <c r="B40" s="290" t="s">
        <v>145</v>
      </c>
      <c r="C40" s="236" t="s">
        <v>239</v>
      </c>
      <c r="D40" s="291">
        <v>5186</v>
      </c>
    </row>
    <row r="41" spans="1:4" s="230" customFormat="1" ht="13.5" customHeight="1">
      <c r="A41" s="289"/>
      <c r="B41" s="290" t="s">
        <v>146</v>
      </c>
      <c r="C41" s="236" t="s">
        <v>173</v>
      </c>
      <c r="D41" s="291">
        <v>5581</v>
      </c>
    </row>
    <row r="42" spans="1:4" ht="13.5" customHeight="1">
      <c r="A42" s="289"/>
      <c r="B42" s="290" t="s">
        <v>147</v>
      </c>
      <c r="C42" s="236" t="s">
        <v>240</v>
      </c>
      <c r="D42" s="291"/>
    </row>
    <row r="43" spans="1:4" ht="13.5" customHeight="1" thickBot="1">
      <c r="A43" s="289"/>
      <c r="B43" s="290" t="s">
        <v>155</v>
      </c>
      <c r="C43" s="236" t="s">
        <v>241</v>
      </c>
      <c r="D43" s="291"/>
    </row>
    <row r="44" spans="1:4" ht="16.5" thickBot="1">
      <c r="A44" s="246" t="s">
        <v>64</v>
      </c>
      <c r="B44" s="285"/>
      <c r="C44" s="247" t="s">
        <v>50</v>
      </c>
      <c r="D44" s="229">
        <f>SUM(D45:D48)</f>
        <v>0</v>
      </c>
    </row>
    <row r="45" spans="1:4" ht="13.5" customHeight="1">
      <c r="A45" s="286"/>
      <c r="B45" s="287" t="s">
        <v>150</v>
      </c>
      <c r="C45" s="245" t="s">
        <v>351</v>
      </c>
      <c r="D45" s="288"/>
    </row>
    <row r="46" spans="1:4" ht="13.5" customHeight="1">
      <c r="A46" s="289"/>
      <c r="B46" s="290" t="s">
        <v>151</v>
      </c>
      <c r="C46" s="236" t="s">
        <v>243</v>
      </c>
      <c r="D46" s="291"/>
    </row>
    <row r="47" spans="1:4" ht="13.5" customHeight="1">
      <c r="A47" s="289"/>
      <c r="B47" s="290" t="s">
        <v>154</v>
      </c>
      <c r="C47" s="236" t="s">
        <v>108</v>
      </c>
      <c r="D47" s="291"/>
    </row>
    <row r="48" spans="1:4" ht="13.5" customHeight="1" thickBot="1">
      <c r="A48" s="289"/>
      <c r="B48" s="290" t="s">
        <v>160</v>
      </c>
      <c r="C48" s="236" t="s">
        <v>47</v>
      </c>
      <c r="D48" s="291"/>
    </row>
    <row r="49" spans="1:4" ht="14.25" customHeight="1" thickBot="1">
      <c r="A49" s="246" t="s">
        <v>65</v>
      </c>
      <c r="B49" s="285"/>
      <c r="C49" s="285" t="s">
        <v>48</v>
      </c>
      <c r="D49" s="256"/>
    </row>
    <row r="50" spans="1:4" ht="16.5" thickBot="1">
      <c r="A50" s="271" t="s">
        <v>66</v>
      </c>
      <c r="B50" s="272"/>
      <c r="C50" s="273" t="s">
        <v>51</v>
      </c>
      <c r="D50" s="274"/>
    </row>
    <row r="51" spans="1:4" ht="16.5" thickBot="1">
      <c r="A51" s="246" t="s">
        <v>67</v>
      </c>
      <c r="B51" s="292"/>
      <c r="C51" s="293" t="s">
        <v>49</v>
      </c>
      <c r="D51" s="294">
        <f>+D38+D44+D49+D50</f>
        <v>31677</v>
      </c>
    </row>
    <row r="52" spans="1:4" ht="16.5" thickBot="1">
      <c r="A52" s="295"/>
      <c r="B52" s="296"/>
      <c r="C52" s="296"/>
      <c r="D52" s="297"/>
    </row>
    <row r="53" spans="1:4" ht="16.5" thickBot="1">
      <c r="A53" s="298" t="s">
        <v>284</v>
      </c>
      <c r="B53" s="299"/>
      <c r="C53" s="300"/>
      <c r="D53" s="301">
        <v>8</v>
      </c>
    </row>
    <row r="54" spans="1:4" ht="16.5" thickBot="1">
      <c r="A54" s="298" t="s">
        <v>285</v>
      </c>
      <c r="B54" s="299"/>
      <c r="C54" s="300"/>
      <c r="D54" s="301">
        <v>0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7">
      <selection activeCell="D28" sqref="D28"/>
    </sheetView>
  </sheetViews>
  <sheetFormatPr defaultColWidth="9.00390625" defaultRowHeight="12.75"/>
  <cols>
    <col min="1" max="1" width="9.625" style="310" customWidth="1"/>
    <col min="2" max="2" width="15.375" style="220" customWidth="1"/>
    <col min="3" max="3" width="72.00390625" style="220" customWidth="1"/>
    <col min="4" max="4" width="25.00390625" style="220" customWidth="1"/>
    <col min="5" max="16384" width="9.375" style="220" customWidth="1"/>
  </cols>
  <sheetData>
    <row r="1" spans="1:4" s="1" customFormat="1" ht="21" customHeight="1" thickBot="1">
      <c r="A1" s="68"/>
      <c r="B1" s="69"/>
      <c r="C1" s="302"/>
      <c r="D1" s="209" t="s">
        <v>501</v>
      </c>
    </row>
    <row r="2" spans="1:4" s="21" customFormat="1" ht="38.25" customHeight="1">
      <c r="A2" s="544" t="s">
        <v>280</v>
      </c>
      <c r="B2" s="545"/>
      <c r="C2" s="303" t="s">
        <v>287</v>
      </c>
      <c r="D2" s="304" t="s">
        <v>112</v>
      </c>
    </row>
    <row r="3" spans="1:4" s="21" customFormat="1" ht="16.5" thickBot="1">
      <c r="A3" s="212" t="s">
        <v>279</v>
      </c>
      <c r="B3" s="213"/>
      <c r="C3" s="305" t="s">
        <v>478</v>
      </c>
      <c r="D3" s="306" t="s">
        <v>112</v>
      </c>
    </row>
    <row r="4" spans="1:4" s="21" customFormat="1" ht="15.75" customHeight="1" thickBot="1">
      <c r="A4" s="216"/>
      <c r="B4" s="216"/>
      <c r="C4" s="216"/>
      <c r="D4" s="217" t="s">
        <v>101</v>
      </c>
    </row>
    <row r="5" spans="1:4" ht="32.25" thickBot="1">
      <c r="A5" s="546" t="s">
        <v>281</v>
      </c>
      <c r="B5" s="547"/>
      <c r="C5" s="219" t="s">
        <v>102</v>
      </c>
      <c r="D5" s="315" t="s">
        <v>506</v>
      </c>
    </row>
    <row r="6" spans="1:4" s="19" customFormat="1" ht="12.75" customHeight="1" thickBot="1">
      <c r="A6" s="221">
        <v>1</v>
      </c>
      <c r="B6" s="222">
        <v>2</v>
      </c>
      <c r="C6" s="222">
        <v>3</v>
      </c>
      <c r="D6" s="223">
        <v>4</v>
      </c>
    </row>
    <row r="7" spans="1:4" s="19" customFormat="1" ht="15.75" customHeight="1" thickBot="1">
      <c r="A7" s="224"/>
      <c r="B7" s="225"/>
      <c r="C7" s="225" t="s">
        <v>103</v>
      </c>
      <c r="D7" s="226"/>
    </row>
    <row r="8" spans="1:4" s="230" customFormat="1" ht="16.5" thickBot="1">
      <c r="A8" s="221" t="s">
        <v>63</v>
      </c>
      <c r="B8" s="227"/>
      <c r="C8" s="228" t="s">
        <v>286</v>
      </c>
      <c r="D8" s="229">
        <f>SUM(D9:D16)</f>
        <v>1204</v>
      </c>
    </row>
    <row r="9" spans="1:4" s="230" customFormat="1" ht="13.5" customHeight="1">
      <c r="A9" s="231"/>
      <c r="B9" s="232" t="s">
        <v>144</v>
      </c>
      <c r="C9" s="233" t="s">
        <v>208</v>
      </c>
      <c r="D9" s="234">
        <v>1204</v>
      </c>
    </row>
    <row r="10" spans="1:4" s="230" customFormat="1" ht="13.5" customHeight="1">
      <c r="A10" s="235"/>
      <c r="B10" s="232" t="s">
        <v>145</v>
      </c>
      <c r="C10" s="236" t="s">
        <v>209</v>
      </c>
      <c r="D10" s="237"/>
    </row>
    <row r="11" spans="1:4" s="230" customFormat="1" ht="13.5" customHeight="1">
      <c r="A11" s="235"/>
      <c r="B11" s="232" t="s">
        <v>146</v>
      </c>
      <c r="C11" s="236" t="s">
        <v>210</v>
      </c>
      <c r="D11" s="237"/>
    </row>
    <row r="12" spans="1:4" s="230" customFormat="1" ht="13.5" customHeight="1">
      <c r="A12" s="235"/>
      <c r="B12" s="232" t="s">
        <v>147</v>
      </c>
      <c r="C12" s="236" t="s">
        <v>211</v>
      </c>
      <c r="D12" s="237"/>
    </row>
    <row r="13" spans="1:4" s="230" customFormat="1" ht="13.5" customHeight="1">
      <c r="A13" s="235"/>
      <c r="B13" s="232" t="s">
        <v>181</v>
      </c>
      <c r="C13" s="238" t="s">
        <v>212</v>
      </c>
      <c r="D13" s="237"/>
    </row>
    <row r="14" spans="1:4" s="230" customFormat="1" ht="13.5" customHeight="1">
      <c r="A14" s="239"/>
      <c r="B14" s="232" t="s">
        <v>148</v>
      </c>
      <c r="C14" s="236" t="s">
        <v>213</v>
      </c>
      <c r="D14" s="240"/>
    </row>
    <row r="15" spans="1:4" s="241" customFormat="1" ht="13.5" customHeight="1">
      <c r="A15" s="235"/>
      <c r="B15" s="232" t="s">
        <v>149</v>
      </c>
      <c r="C15" s="236" t="s">
        <v>38</v>
      </c>
      <c r="D15" s="237"/>
    </row>
    <row r="16" spans="1:4" s="241" customFormat="1" ht="13.5" customHeight="1" thickBot="1">
      <c r="A16" s="242"/>
      <c r="B16" s="243" t="s">
        <v>156</v>
      </c>
      <c r="C16" s="238" t="s">
        <v>271</v>
      </c>
      <c r="D16" s="244"/>
    </row>
    <row r="17" spans="1:4" s="230" customFormat="1" ht="20.25" customHeight="1" thickBot="1">
      <c r="A17" s="221" t="s">
        <v>64</v>
      </c>
      <c r="B17" s="227"/>
      <c r="C17" s="228" t="s">
        <v>39</v>
      </c>
      <c r="D17" s="229">
        <f>SUM(D18:D21)</f>
        <v>1350</v>
      </c>
    </row>
    <row r="18" spans="1:4" s="241" customFormat="1" ht="13.5" customHeight="1">
      <c r="A18" s="235"/>
      <c r="B18" s="232" t="s">
        <v>150</v>
      </c>
      <c r="C18" s="245" t="s">
        <v>483</v>
      </c>
      <c r="D18" s="237">
        <v>1350</v>
      </c>
    </row>
    <row r="19" spans="1:4" s="241" customFormat="1" ht="13.5" customHeight="1">
      <c r="A19" s="235"/>
      <c r="B19" s="232" t="s">
        <v>151</v>
      </c>
      <c r="C19" s="236" t="s">
        <v>36</v>
      </c>
      <c r="D19" s="237"/>
    </row>
    <row r="20" spans="1:4" s="241" customFormat="1" ht="13.5" customHeight="1">
      <c r="A20" s="235"/>
      <c r="B20" s="232" t="s">
        <v>152</v>
      </c>
      <c r="C20" s="236" t="s">
        <v>37</v>
      </c>
      <c r="D20" s="237"/>
    </row>
    <row r="21" spans="1:4" s="241" customFormat="1" ht="13.5" customHeight="1" thickBot="1">
      <c r="A21" s="235"/>
      <c r="B21" s="232" t="s">
        <v>153</v>
      </c>
      <c r="C21" s="236" t="s">
        <v>36</v>
      </c>
      <c r="D21" s="237"/>
    </row>
    <row r="22" spans="1:4" s="241" customFormat="1" ht="16.5" thickBot="1">
      <c r="A22" s="246" t="s">
        <v>65</v>
      </c>
      <c r="B22" s="247"/>
      <c r="C22" s="247" t="s">
        <v>40</v>
      </c>
      <c r="D22" s="229">
        <f>+D23+D24</f>
        <v>0</v>
      </c>
    </row>
    <row r="23" spans="1:4" s="230" customFormat="1" ht="13.5" customHeight="1">
      <c r="A23" s="248"/>
      <c r="B23" s="249" t="s">
        <v>124</v>
      </c>
      <c r="C23" s="250" t="s">
        <v>322</v>
      </c>
      <c r="D23" s="251"/>
    </row>
    <row r="24" spans="1:4" s="230" customFormat="1" ht="13.5" customHeight="1" thickBot="1">
      <c r="A24" s="252"/>
      <c r="B24" s="253" t="s">
        <v>125</v>
      </c>
      <c r="C24" s="254" t="s">
        <v>326</v>
      </c>
      <c r="D24" s="255"/>
    </row>
    <row r="25" spans="1:4" s="230" customFormat="1" ht="16.5" thickBot="1">
      <c r="A25" s="246" t="s">
        <v>66</v>
      </c>
      <c r="B25" s="227"/>
      <c r="C25" s="247" t="s">
        <v>56</v>
      </c>
      <c r="D25" s="256">
        <v>1900</v>
      </c>
    </row>
    <row r="26" spans="1:4" s="230" customFormat="1" ht="13.5" customHeight="1" thickBot="1">
      <c r="A26" s="246"/>
      <c r="B26" s="227"/>
      <c r="C26" s="311" t="s">
        <v>482</v>
      </c>
      <c r="D26" s="258"/>
    </row>
    <row r="27" spans="1:4" s="230" customFormat="1" ht="13.5" customHeight="1" thickBot="1">
      <c r="A27" s="246"/>
      <c r="B27" s="227"/>
      <c r="C27" s="311" t="s">
        <v>484</v>
      </c>
      <c r="D27" s="258">
        <v>1900</v>
      </c>
    </row>
    <row r="28" spans="1:4" s="230" customFormat="1" ht="16.5" thickBot="1">
      <c r="A28" s="221" t="s">
        <v>67</v>
      </c>
      <c r="B28" s="260"/>
      <c r="C28" s="247" t="s">
        <v>52</v>
      </c>
      <c r="D28" s="261">
        <f>SUM(D25,D17,D8)</f>
        <v>4454</v>
      </c>
    </row>
    <row r="29" spans="1:4" s="241" customFormat="1" ht="16.5" thickBot="1">
      <c r="A29" s="262" t="s">
        <v>68</v>
      </c>
      <c r="B29" s="263"/>
      <c r="C29" s="264" t="s">
        <v>54</v>
      </c>
      <c r="D29" s="265">
        <f>+D30+D31</f>
        <v>0</v>
      </c>
    </row>
    <row r="30" spans="1:4" s="241" customFormat="1" ht="13.5" customHeight="1">
      <c r="A30" s="231"/>
      <c r="B30" s="266" t="s">
        <v>131</v>
      </c>
      <c r="C30" s="250" t="s">
        <v>426</v>
      </c>
      <c r="D30" s="251"/>
    </row>
    <row r="31" spans="1:4" s="241" customFormat="1" ht="13.5" customHeight="1" thickBot="1">
      <c r="A31" s="267"/>
      <c r="B31" s="268" t="s">
        <v>132</v>
      </c>
      <c r="C31" s="269" t="s">
        <v>43</v>
      </c>
      <c r="D31" s="270"/>
    </row>
    <row r="32" spans="1:4" ht="16.5" thickBot="1">
      <c r="A32" s="271" t="s">
        <v>69</v>
      </c>
      <c r="B32" s="272"/>
      <c r="C32" s="273" t="s">
        <v>55</v>
      </c>
      <c r="D32" s="274"/>
    </row>
    <row r="33" spans="1:4" s="19" customFormat="1" ht="22.5" customHeight="1" thickBot="1">
      <c r="A33" s="271" t="s">
        <v>70</v>
      </c>
      <c r="B33" s="275"/>
      <c r="C33" s="276" t="s">
        <v>53</v>
      </c>
      <c r="D33" s="277">
        <f>+D28+D29+D32</f>
        <v>4454</v>
      </c>
    </row>
    <row r="34" spans="1:4" s="230" customFormat="1" ht="12" customHeight="1">
      <c r="A34" s="278"/>
      <c r="B34" s="278"/>
      <c r="C34" s="279"/>
      <c r="D34" s="280"/>
    </row>
    <row r="35" spans="1:4" ht="12" customHeight="1" thickBot="1">
      <c r="A35" s="281"/>
      <c r="B35" s="282"/>
      <c r="C35" s="282"/>
      <c r="D35" s="283"/>
    </row>
    <row r="36" spans="1:4" ht="16.5" thickBot="1">
      <c r="A36" s="218"/>
      <c r="B36" s="284"/>
      <c r="C36" s="284" t="s">
        <v>107</v>
      </c>
      <c r="D36" s="277"/>
    </row>
    <row r="37" spans="1:4" ht="16.5" thickBot="1">
      <c r="A37" s="246" t="s">
        <v>63</v>
      </c>
      <c r="B37" s="285"/>
      <c r="C37" s="247" t="s">
        <v>34</v>
      </c>
      <c r="D37" s="229">
        <f>SUM(D38:D42)</f>
        <v>4454</v>
      </c>
    </row>
    <row r="38" spans="1:4" ht="13.5" customHeight="1">
      <c r="A38" s="286"/>
      <c r="B38" s="287" t="s">
        <v>144</v>
      </c>
      <c r="C38" s="245" t="s">
        <v>94</v>
      </c>
      <c r="D38" s="288">
        <v>3300</v>
      </c>
    </row>
    <row r="39" spans="1:4" ht="13.5" customHeight="1">
      <c r="A39" s="289"/>
      <c r="B39" s="290" t="s">
        <v>145</v>
      </c>
      <c r="C39" s="236" t="s">
        <v>239</v>
      </c>
      <c r="D39" s="291">
        <v>764</v>
      </c>
    </row>
    <row r="40" spans="1:4" ht="13.5" customHeight="1">
      <c r="A40" s="289"/>
      <c r="B40" s="290" t="s">
        <v>146</v>
      </c>
      <c r="C40" s="236" t="s">
        <v>173</v>
      </c>
      <c r="D40" s="291">
        <v>390</v>
      </c>
    </row>
    <row r="41" spans="1:4" s="230" customFormat="1" ht="13.5" customHeight="1">
      <c r="A41" s="289"/>
      <c r="B41" s="290" t="s">
        <v>147</v>
      </c>
      <c r="C41" s="236" t="s">
        <v>240</v>
      </c>
      <c r="D41" s="291"/>
    </row>
    <row r="42" spans="1:4" ht="13.5" customHeight="1" thickBot="1">
      <c r="A42" s="289"/>
      <c r="B42" s="290" t="s">
        <v>155</v>
      </c>
      <c r="C42" s="236" t="s">
        <v>241</v>
      </c>
      <c r="D42" s="291"/>
    </row>
    <row r="43" spans="1:4" ht="16.5" thickBot="1">
      <c r="A43" s="246" t="s">
        <v>64</v>
      </c>
      <c r="B43" s="285"/>
      <c r="C43" s="247" t="s">
        <v>50</v>
      </c>
      <c r="D43" s="229">
        <f>SUM(D44:D47)</f>
        <v>0</v>
      </c>
    </row>
    <row r="44" spans="1:4" ht="15.75">
      <c r="A44" s="286"/>
      <c r="B44" s="287" t="s">
        <v>150</v>
      </c>
      <c r="C44" s="245" t="s">
        <v>351</v>
      </c>
      <c r="D44" s="288"/>
    </row>
    <row r="45" spans="1:4" ht="15.75">
      <c r="A45" s="289"/>
      <c r="B45" s="290" t="s">
        <v>151</v>
      </c>
      <c r="C45" s="236" t="s">
        <v>243</v>
      </c>
      <c r="D45" s="291"/>
    </row>
    <row r="46" spans="1:4" ht="15.75">
      <c r="A46" s="289"/>
      <c r="B46" s="290" t="s">
        <v>154</v>
      </c>
      <c r="C46" s="236" t="s">
        <v>108</v>
      </c>
      <c r="D46" s="291"/>
    </row>
    <row r="47" spans="1:4" ht="32.25" thickBot="1">
      <c r="A47" s="289"/>
      <c r="B47" s="290" t="s">
        <v>160</v>
      </c>
      <c r="C47" s="236" t="s">
        <v>47</v>
      </c>
      <c r="D47" s="291"/>
    </row>
    <row r="48" spans="1:4" ht="15" customHeight="1" thickBot="1">
      <c r="A48" s="246" t="s">
        <v>65</v>
      </c>
      <c r="B48" s="285"/>
      <c r="C48" s="285" t="s">
        <v>48</v>
      </c>
      <c r="D48" s="256"/>
    </row>
    <row r="49" spans="1:4" ht="14.25" customHeight="1" thickBot="1">
      <c r="A49" s="271" t="s">
        <v>66</v>
      </c>
      <c r="B49" s="272"/>
      <c r="C49" s="273" t="s">
        <v>51</v>
      </c>
      <c r="D49" s="274"/>
    </row>
    <row r="50" spans="1:4" ht="18" customHeight="1" thickBot="1">
      <c r="A50" s="246" t="s">
        <v>67</v>
      </c>
      <c r="B50" s="292"/>
      <c r="C50" s="293" t="s">
        <v>49</v>
      </c>
      <c r="D50" s="294">
        <f>+D37+D43+D48+D49</f>
        <v>4454</v>
      </c>
    </row>
    <row r="51" spans="1:4" ht="16.5" thickBot="1">
      <c r="A51" s="295"/>
      <c r="B51" s="296"/>
      <c r="C51" s="296"/>
      <c r="D51" s="297"/>
    </row>
    <row r="52" spans="1:4" ht="16.5" thickBot="1">
      <c r="A52" s="298" t="s">
        <v>284</v>
      </c>
      <c r="B52" s="299"/>
      <c r="C52" s="300"/>
      <c r="D52" s="301">
        <v>1</v>
      </c>
    </row>
    <row r="53" spans="1:4" ht="16.5" thickBot="1">
      <c r="A53" s="298" t="s">
        <v>285</v>
      </c>
      <c r="B53" s="299"/>
      <c r="C53" s="300"/>
      <c r="D53" s="301">
        <v>0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10">
      <selection activeCell="G55" sqref="G55"/>
    </sheetView>
  </sheetViews>
  <sheetFormatPr defaultColWidth="9.00390625" defaultRowHeight="12.75"/>
  <cols>
    <col min="1" max="1" width="9.625" style="310" customWidth="1"/>
    <col min="2" max="2" width="15.375" style="220" customWidth="1"/>
    <col min="3" max="3" width="72.00390625" style="220" customWidth="1"/>
    <col min="4" max="4" width="25.00390625" style="220" customWidth="1"/>
    <col min="5" max="16384" width="9.375" style="220" customWidth="1"/>
  </cols>
  <sheetData>
    <row r="1" spans="1:4" s="1" customFormat="1" ht="21" customHeight="1" thickBot="1">
      <c r="A1" s="68"/>
      <c r="B1" s="69"/>
      <c r="C1" s="302"/>
      <c r="D1" s="209" t="s">
        <v>57</v>
      </c>
    </row>
    <row r="2" spans="1:4" s="21" customFormat="1" ht="33" customHeight="1">
      <c r="A2" s="544" t="s">
        <v>280</v>
      </c>
      <c r="B2" s="545"/>
      <c r="C2" s="303" t="s">
        <v>470</v>
      </c>
      <c r="D2" s="304" t="s">
        <v>491</v>
      </c>
    </row>
    <row r="3" spans="1:4" s="21" customFormat="1" ht="16.5" thickBot="1">
      <c r="A3" s="212" t="s">
        <v>279</v>
      </c>
      <c r="B3" s="213"/>
      <c r="C3" s="370" t="s">
        <v>288</v>
      </c>
      <c r="D3" s="306"/>
    </row>
    <row r="4" spans="1:4" s="21" customFormat="1" ht="16.5" thickBot="1">
      <c r="A4" s="216"/>
      <c r="B4" s="216"/>
      <c r="C4" s="216"/>
      <c r="D4" s="217" t="s">
        <v>101</v>
      </c>
    </row>
    <row r="5" spans="1:4" ht="32.25" thickBot="1">
      <c r="A5" s="546" t="s">
        <v>281</v>
      </c>
      <c r="B5" s="547"/>
      <c r="C5" s="219" t="s">
        <v>102</v>
      </c>
      <c r="D5" s="315" t="s">
        <v>506</v>
      </c>
    </row>
    <row r="6" spans="1:4" s="19" customFormat="1" ht="16.5" thickBot="1">
      <c r="A6" s="221">
        <v>1</v>
      </c>
      <c r="B6" s="222">
        <v>2</v>
      </c>
      <c r="C6" s="222">
        <v>3</v>
      </c>
      <c r="D6" s="223">
        <v>4</v>
      </c>
    </row>
    <row r="7" spans="1:4" s="19" customFormat="1" ht="15.75" customHeight="1" thickBot="1">
      <c r="A7" s="224"/>
      <c r="B7" s="225"/>
      <c r="C7" s="225" t="s">
        <v>103</v>
      </c>
      <c r="D7" s="226"/>
    </row>
    <row r="8" spans="1:4" s="230" customFormat="1" ht="16.5" thickBot="1">
      <c r="A8" s="221" t="s">
        <v>63</v>
      </c>
      <c r="B8" s="227"/>
      <c r="C8" s="228" t="s">
        <v>286</v>
      </c>
      <c r="D8" s="229">
        <f>SUM(D9:D16)</f>
        <v>11536</v>
      </c>
    </row>
    <row r="9" spans="1:4" s="230" customFormat="1" ht="12.75" customHeight="1">
      <c r="A9" s="231"/>
      <c r="B9" s="232" t="s">
        <v>144</v>
      </c>
      <c r="C9" s="233" t="s">
        <v>208</v>
      </c>
      <c r="D9" s="234"/>
    </row>
    <row r="10" spans="1:4" s="230" customFormat="1" ht="12.75" customHeight="1">
      <c r="A10" s="235"/>
      <c r="B10" s="232" t="s">
        <v>145</v>
      </c>
      <c r="C10" s="236" t="s">
        <v>209</v>
      </c>
      <c r="D10" s="237"/>
    </row>
    <row r="11" spans="1:4" s="230" customFormat="1" ht="12.75" customHeight="1">
      <c r="A11" s="235"/>
      <c r="B11" s="232" t="s">
        <v>146</v>
      </c>
      <c r="C11" s="236" t="s">
        <v>210</v>
      </c>
      <c r="D11" s="237">
        <v>6</v>
      </c>
    </row>
    <row r="12" spans="1:4" s="230" customFormat="1" ht="12.75" customHeight="1">
      <c r="A12" s="235"/>
      <c r="B12" s="232" t="s">
        <v>147</v>
      </c>
      <c r="C12" s="236" t="s">
        <v>211</v>
      </c>
      <c r="D12" s="237">
        <v>9078</v>
      </c>
    </row>
    <row r="13" spans="1:4" s="230" customFormat="1" ht="12.75" customHeight="1">
      <c r="A13" s="235"/>
      <c r="B13" s="232" t="s">
        <v>181</v>
      </c>
      <c r="C13" s="238" t="s">
        <v>212</v>
      </c>
      <c r="D13" s="237"/>
    </row>
    <row r="14" spans="1:4" s="230" customFormat="1" ht="12.75" customHeight="1">
      <c r="A14" s="239"/>
      <c r="B14" s="232" t="s">
        <v>148</v>
      </c>
      <c r="C14" s="236" t="s">
        <v>213</v>
      </c>
      <c r="D14" s="240">
        <v>2451</v>
      </c>
    </row>
    <row r="15" spans="1:4" s="241" customFormat="1" ht="12.75" customHeight="1">
      <c r="A15" s="235"/>
      <c r="B15" s="232" t="s">
        <v>149</v>
      </c>
      <c r="C15" s="236" t="s">
        <v>38</v>
      </c>
      <c r="D15" s="237"/>
    </row>
    <row r="16" spans="1:4" s="241" customFormat="1" ht="12.75" customHeight="1" thickBot="1">
      <c r="A16" s="242"/>
      <c r="B16" s="243" t="s">
        <v>156</v>
      </c>
      <c r="C16" s="238" t="s">
        <v>271</v>
      </c>
      <c r="D16" s="244">
        <v>1</v>
      </c>
    </row>
    <row r="17" spans="1:4" s="230" customFormat="1" ht="32.25" thickBot="1">
      <c r="A17" s="221" t="s">
        <v>64</v>
      </c>
      <c r="B17" s="227"/>
      <c r="C17" s="228" t="s">
        <v>39</v>
      </c>
      <c r="D17" s="229">
        <f>SUM(D18:D21)</f>
        <v>0</v>
      </c>
    </row>
    <row r="18" spans="1:4" s="241" customFormat="1" ht="12.75" customHeight="1">
      <c r="A18" s="235"/>
      <c r="B18" s="232" t="s">
        <v>150</v>
      </c>
      <c r="C18" s="245" t="s">
        <v>35</v>
      </c>
      <c r="D18" s="237"/>
    </row>
    <row r="19" spans="1:4" s="241" customFormat="1" ht="12.75" customHeight="1">
      <c r="A19" s="235"/>
      <c r="B19" s="232" t="s">
        <v>151</v>
      </c>
      <c r="C19" s="236" t="s">
        <v>36</v>
      </c>
      <c r="D19" s="237"/>
    </row>
    <row r="20" spans="1:4" s="241" customFormat="1" ht="12.75" customHeight="1">
      <c r="A20" s="235"/>
      <c r="B20" s="232" t="s">
        <v>152</v>
      </c>
      <c r="C20" s="236" t="s">
        <v>37</v>
      </c>
      <c r="D20" s="237"/>
    </row>
    <row r="21" spans="1:4" s="241" customFormat="1" ht="12.75" customHeight="1" thickBot="1">
      <c r="A21" s="235"/>
      <c r="B21" s="232" t="s">
        <v>153</v>
      </c>
      <c r="C21" s="236" t="s">
        <v>36</v>
      </c>
      <c r="D21" s="237"/>
    </row>
    <row r="22" spans="1:4" s="241" customFormat="1" ht="16.5" thickBot="1">
      <c r="A22" s="246" t="s">
        <v>65</v>
      </c>
      <c r="B22" s="247"/>
      <c r="C22" s="247" t="s">
        <v>40</v>
      </c>
      <c r="D22" s="229">
        <f>+D23+D24</f>
        <v>0</v>
      </c>
    </row>
    <row r="23" spans="1:4" s="230" customFormat="1" ht="12.75" customHeight="1">
      <c r="A23" s="248"/>
      <c r="B23" s="249" t="s">
        <v>124</v>
      </c>
      <c r="C23" s="250" t="s">
        <v>322</v>
      </c>
      <c r="D23" s="251"/>
    </row>
    <row r="24" spans="1:4" s="230" customFormat="1" ht="12.75" customHeight="1" thickBot="1">
      <c r="A24" s="252"/>
      <c r="B24" s="253" t="s">
        <v>125</v>
      </c>
      <c r="C24" s="254" t="s">
        <v>326</v>
      </c>
      <c r="D24" s="255"/>
    </row>
    <row r="25" spans="1:4" s="230" customFormat="1" ht="16.5" thickBot="1">
      <c r="A25" s="246" t="s">
        <v>66</v>
      </c>
      <c r="B25" s="227"/>
      <c r="C25" s="247" t="s">
        <v>56</v>
      </c>
      <c r="D25" s="256">
        <v>72105</v>
      </c>
    </row>
    <row r="26" spans="1:4" s="230" customFormat="1" ht="12.75" customHeight="1" thickBot="1">
      <c r="A26" s="246"/>
      <c r="B26" s="227"/>
      <c r="C26" s="257" t="s">
        <v>471</v>
      </c>
      <c r="D26" s="258"/>
    </row>
    <row r="27" spans="1:4" s="230" customFormat="1" ht="12.75" customHeight="1" thickBot="1">
      <c r="A27" s="246"/>
      <c r="B27" s="227"/>
      <c r="C27" s="371" t="s">
        <v>472</v>
      </c>
      <c r="D27" s="258"/>
    </row>
    <row r="28" spans="1:4" s="230" customFormat="1" ht="16.5" thickBot="1">
      <c r="A28" s="221" t="s">
        <v>67</v>
      </c>
      <c r="B28" s="260"/>
      <c r="C28" s="247" t="s">
        <v>52</v>
      </c>
      <c r="D28" s="261">
        <f>+D8+D17+D22+D25</f>
        <v>83641</v>
      </c>
    </row>
    <row r="29" spans="1:4" s="241" customFormat="1" ht="16.5" thickBot="1">
      <c r="A29" s="262" t="s">
        <v>68</v>
      </c>
      <c r="B29" s="263"/>
      <c r="C29" s="264" t="s">
        <v>54</v>
      </c>
      <c r="D29" s="265">
        <f>+D30+D31</f>
        <v>1526</v>
      </c>
    </row>
    <row r="30" spans="1:4" s="241" customFormat="1" ht="15" customHeight="1">
      <c r="A30" s="231"/>
      <c r="B30" s="266" t="s">
        <v>131</v>
      </c>
      <c r="C30" s="250" t="s">
        <v>426</v>
      </c>
      <c r="D30" s="251">
        <v>1526</v>
      </c>
    </row>
    <row r="31" spans="1:4" s="241" customFormat="1" ht="15" customHeight="1" thickBot="1">
      <c r="A31" s="267"/>
      <c r="B31" s="268" t="s">
        <v>132</v>
      </c>
      <c r="C31" s="269" t="s">
        <v>43</v>
      </c>
      <c r="D31" s="270"/>
    </row>
    <row r="32" spans="1:4" ht="16.5" thickBot="1">
      <c r="A32" s="271" t="s">
        <v>69</v>
      </c>
      <c r="B32" s="272"/>
      <c r="C32" s="273" t="s">
        <v>55</v>
      </c>
      <c r="D32" s="274"/>
    </row>
    <row r="33" spans="1:4" s="19" customFormat="1" ht="16.5" customHeight="1" thickBot="1">
      <c r="A33" s="271" t="s">
        <v>70</v>
      </c>
      <c r="B33" s="275"/>
      <c r="C33" s="276" t="s">
        <v>53</v>
      </c>
      <c r="D33" s="277">
        <f>+D28+D29+D32</f>
        <v>85167</v>
      </c>
    </row>
    <row r="34" spans="1:4" s="230" customFormat="1" ht="12" customHeight="1">
      <c r="A34" s="278"/>
      <c r="B34" s="278"/>
      <c r="C34" s="279"/>
      <c r="D34" s="280"/>
    </row>
    <row r="35" spans="1:4" ht="12" customHeight="1" thickBot="1">
      <c r="A35" s="281"/>
      <c r="B35" s="282"/>
      <c r="C35" s="282"/>
      <c r="D35" s="283"/>
    </row>
    <row r="36" spans="1:4" ht="16.5" thickBot="1">
      <c r="A36" s="218"/>
      <c r="B36" s="284"/>
      <c r="C36" s="284" t="s">
        <v>107</v>
      </c>
      <c r="D36" s="277"/>
    </row>
    <row r="37" spans="1:4" ht="16.5" thickBot="1">
      <c r="A37" s="246" t="s">
        <v>63</v>
      </c>
      <c r="B37" s="285"/>
      <c r="C37" s="247" t="s">
        <v>34</v>
      </c>
      <c r="D37" s="229">
        <f>SUM(D38:D42)</f>
        <v>85167</v>
      </c>
    </row>
    <row r="38" spans="1:4" ht="12.75" customHeight="1">
      <c r="A38" s="286"/>
      <c r="B38" s="287" t="s">
        <v>144</v>
      </c>
      <c r="C38" s="245" t="s">
        <v>94</v>
      </c>
      <c r="D38" s="288">
        <v>36383</v>
      </c>
    </row>
    <row r="39" spans="1:4" ht="12.75" customHeight="1">
      <c r="A39" s="289"/>
      <c r="B39" s="290" t="s">
        <v>145</v>
      </c>
      <c r="C39" s="236" t="s">
        <v>239</v>
      </c>
      <c r="D39" s="291">
        <v>9471</v>
      </c>
    </row>
    <row r="40" spans="1:4" ht="12.75" customHeight="1">
      <c r="A40" s="289"/>
      <c r="B40" s="290" t="s">
        <v>146</v>
      </c>
      <c r="C40" s="236" t="s">
        <v>173</v>
      </c>
      <c r="D40" s="291">
        <v>39313</v>
      </c>
    </row>
    <row r="41" spans="1:4" s="230" customFormat="1" ht="12.75" customHeight="1">
      <c r="A41" s="289"/>
      <c r="B41" s="290" t="s">
        <v>147</v>
      </c>
      <c r="C41" s="236" t="s">
        <v>240</v>
      </c>
      <c r="D41" s="291"/>
    </row>
    <row r="42" spans="1:4" ht="12.75" customHeight="1" thickBot="1">
      <c r="A42" s="289"/>
      <c r="B42" s="290" t="s">
        <v>155</v>
      </c>
      <c r="C42" s="236" t="s">
        <v>241</v>
      </c>
      <c r="D42" s="291"/>
    </row>
    <row r="43" spans="1:4" ht="16.5" thickBot="1">
      <c r="A43" s="246" t="s">
        <v>64</v>
      </c>
      <c r="B43" s="285"/>
      <c r="C43" s="247" t="s">
        <v>50</v>
      </c>
      <c r="D43" s="229">
        <f>SUM(D44:D47)</f>
        <v>0</v>
      </c>
    </row>
    <row r="44" spans="1:4" ht="15.75">
      <c r="A44" s="286"/>
      <c r="B44" s="287" t="s">
        <v>150</v>
      </c>
      <c r="C44" s="245" t="s">
        <v>351</v>
      </c>
      <c r="D44" s="288"/>
    </row>
    <row r="45" spans="1:4" ht="15.75">
      <c r="A45" s="289"/>
      <c r="B45" s="290" t="s">
        <v>151</v>
      </c>
      <c r="C45" s="236" t="s">
        <v>243</v>
      </c>
      <c r="D45" s="291"/>
    </row>
    <row r="46" spans="1:4" ht="15.75">
      <c r="A46" s="289"/>
      <c r="B46" s="290" t="s">
        <v>154</v>
      </c>
      <c r="C46" s="236" t="s">
        <v>108</v>
      </c>
      <c r="D46" s="291"/>
    </row>
    <row r="47" spans="1:4" ht="32.25" thickBot="1">
      <c r="A47" s="289"/>
      <c r="B47" s="290" t="s">
        <v>162</v>
      </c>
      <c r="C47" s="236" t="s">
        <v>47</v>
      </c>
      <c r="D47" s="291"/>
    </row>
    <row r="48" spans="1:4" ht="15" customHeight="1" thickBot="1">
      <c r="A48" s="246" t="s">
        <v>65</v>
      </c>
      <c r="B48" s="285"/>
      <c r="C48" s="285" t="s">
        <v>48</v>
      </c>
      <c r="D48" s="256"/>
    </row>
    <row r="49" spans="1:4" ht="14.25" customHeight="1" thickBot="1">
      <c r="A49" s="271" t="s">
        <v>66</v>
      </c>
      <c r="B49" s="272"/>
      <c r="C49" s="273" t="s">
        <v>51</v>
      </c>
      <c r="D49" s="274"/>
    </row>
    <row r="50" spans="1:4" ht="16.5" thickBot="1">
      <c r="A50" s="246" t="s">
        <v>67</v>
      </c>
      <c r="B50" s="292"/>
      <c r="C50" s="293" t="s">
        <v>49</v>
      </c>
      <c r="D50" s="294">
        <f>+D37+D43+D48+D49</f>
        <v>85167</v>
      </c>
    </row>
    <row r="51" spans="1:4" ht="16.5" thickBot="1">
      <c r="A51" s="295"/>
      <c r="B51" s="296"/>
      <c r="C51" s="296"/>
      <c r="D51" s="297"/>
    </row>
    <row r="52" spans="1:4" ht="16.5" thickBot="1">
      <c r="A52" s="298" t="s">
        <v>284</v>
      </c>
      <c r="B52" s="299"/>
      <c r="C52" s="300"/>
      <c r="D52" s="301">
        <v>21</v>
      </c>
    </row>
    <row r="53" spans="1:4" ht="16.5" thickBot="1">
      <c r="A53" s="298" t="s">
        <v>285</v>
      </c>
      <c r="B53" s="299"/>
      <c r="C53" s="300"/>
      <c r="D53" s="301">
        <v>0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1">
      <selection activeCell="D28" sqref="D28"/>
    </sheetView>
  </sheetViews>
  <sheetFormatPr defaultColWidth="9.00390625" defaultRowHeight="12.75"/>
  <cols>
    <col min="1" max="1" width="9.625" style="310" customWidth="1"/>
    <col min="2" max="2" width="16.875" style="220" customWidth="1"/>
    <col min="3" max="3" width="72.00390625" style="220" customWidth="1"/>
    <col min="4" max="4" width="25.00390625" style="220" customWidth="1"/>
    <col min="5" max="16384" width="9.375" style="220" customWidth="1"/>
  </cols>
  <sheetData>
    <row r="1" spans="1:4" s="1" customFormat="1" ht="21" customHeight="1" thickBot="1">
      <c r="A1" s="68"/>
      <c r="B1" s="69"/>
      <c r="C1" s="302"/>
      <c r="D1" s="209" t="s">
        <v>474</v>
      </c>
    </row>
    <row r="2" spans="1:4" s="21" customFormat="1" ht="35.25" customHeight="1">
      <c r="A2" s="544" t="s">
        <v>280</v>
      </c>
      <c r="B2" s="545"/>
      <c r="C2" s="303" t="s">
        <v>470</v>
      </c>
      <c r="D2" s="304" t="s">
        <v>491</v>
      </c>
    </row>
    <row r="3" spans="1:4" s="21" customFormat="1" ht="16.5" thickBot="1">
      <c r="A3" s="212" t="s">
        <v>279</v>
      </c>
      <c r="B3" s="213"/>
      <c r="C3" s="305" t="s">
        <v>473</v>
      </c>
      <c r="D3" s="306" t="s">
        <v>98</v>
      </c>
    </row>
    <row r="4" spans="1:4" s="21" customFormat="1" ht="15.75" customHeight="1" thickBot="1">
      <c r="A4" s="216"/>
      <c r="B4" s="216"/>
      <c r="C4" s="216"/>
      <c r="D4" s="217" t="s">
        <v>101</v>
      </c>
    </row>
    <row r="5" spans="1:4" ht="32.25" thickBot="1">
      <c r="A5" s="546" t="s">
        <v>281</v>
      </c>
      <c r="B5" s="547"/>
      <c r="C5" s="219" t="s">
        <v>102</v>
      </c>
      <c r="D5" s="315" t="s">
        <v>506</v>
      </c>
    </row>
    <row r="6" spans="1:4" s="19" customFormat="1" ht="16.5" thickBot="1">
      <c r="A6" s="221">
        <v>1</v>
      </c>
      <c r="B6" s="222">
        <v>2</v>
      </c>
      <c r="C6" s="222">
        <v>3</v>
      </c>
      <c r="D6" s="223">
        <v>4</v>
      </c>
    </row>
    <row r="7" spans="1:4" s="19" customFormat="1" ht="15.75" customHeight="1" thickBot="1">
      <c r="A7" s="224"/>
      <c r="B7" s="225"/>
      <c r="C7" s="225" t="s">
        <v>103</v>
      </c>
      <c r="D7" s="226"/>
    </row>
    <row r="8" spans="1:4" s="230" customFormat="1" ht="16.5" thickBot="1">
      <c r="A8" s="221" t="s">
        <v>63</v>
      </c>
      <c r="B8" s="227"/>
      <c r="C8" s="228" t="s">
        <v>286</v>
      </c>
      <c r="D8" s="229">
        <f>SUM(D9:D16)</f>
        <v>0</v>
      </c>
    </row>
    <row r="9" spans="1:4" s="230" customFormat="1" ht="12.75" customHeight="1">
      <c r="A9" s="231"/>
      <c r="B9" s="232" t="s">
        <v>144</v>
      </c>
      <c r="C9" s="233" t="s">
        <v>208</v>
      </c>
      <c r="D9" s="234"/>
    </row>
    <row r="10" spans="1:4" s="230" customFormat="1" ht="12.75" customHeight="1">
      <c r="A10" s="235"/>
      <c r="B10" s="232" t="s">
        <v>145</v>
      </c>
      <c r="C10" s="236" t="s">
        <v>209</v>
      </c>
      <c r="D10" s="237"/>
    </row>
    <row r="11" spans="1:4" s="230" customFormat="1" ht="12.75" customHeight="1">
      <c r="A11" s="235"/>
      <c r="B11" s="232" t="s">
        <v>146</v>
      </c>
      <c r="C11" s="236" t="s">
        <v>210</v>
      </c>
      <c r="D11" s="237"/>
    </row>
    <row r="12" spans="1:4" s="230" customFormat="1" ht="12.75" customHeight="1">
      <c r="A12" s="235"/>
      <c r="B12" s="232" t="s">
        <v>147</v>
      </c>
      <c r="C12" s="236" t="s">
        <v>211</v>
      </c>
      <c r="D12" s="237"/>
    </row>
    <row r="13" spans="1:4" s="230" customFormat="1" ht="12.75" customHeight="1">
      <c r="A13" s="235"/>
      <c r="B13" s="232" t="s">
        <v>181</v>
      </c>
      <c r="C13" s="238" t="s">
        <v>212</v>
      </c>
      <c r="D13" s="237"/>
    </row>
    <row r="14" spans="1:4" s="230" customFormat="1" ht="12.75" customHeight="1">
      <c r="A14" s="239"/>
      <c r="B14" s="232" t="s">
        <v>148</v>
      </c>
      <c r="C14" s="236" t="s">
        <v>213</v>
      </c>
      <c r="D14" s="240"/>
    </row>
    <row r="15" spans="1:4" s="241" customFormat="1" ht="12.75" customHeight="1">
      <c r="A15" s="235"/>
      <c r="B15" s="232" t="s">
        <v>149</v>
      </c>
      <c r="C15" s="236" t="s">
        <v>38</v>
      </c>
      <c r="D15" s="237"/>
    </row>
    <row r="16" spans="1:4" s="241" customFormat="1" ht="12.75" customHeight="1" thickBot="1">
      <c r="A16" s="242"/>
      <c r="B16" s="243" t="s">
        <v>156</v>
      </c>
      <c r="C16" s="238" t="s">
        <v>271</v>
      </c>
      <c r="D16" s="244"/>
    </row>
    <row r="17" spans="1:4" s="230" customFormat="1" ht="32.25" thickBot="1">
      <c r="A17" s="221" t="s">
        <v>64</v>
      </c>
      <c r="B17" s="227"/>
      <c r="C17" s="228" t="s">
        <v>39</v>
      </c>
      <c r="D17" s="229">
        <f>SUM(D18:D21)</f>
        <v>0</v>
      </c>
    </row>
    <row r="18" spans="1:4" s="241" customFormat="1" ht="12.75" customHeight="1">
      <c r="A18" s="235"/>
      <c r="B18" s="232" t="s">
        <v>150</v>
      </c>
      <c r="C18" s="245" t="s">
        <v>35</v>
      </c>
      <c r="D18" s="237"/>
    </row>
    <row r="19" spans="1:4" s="241" customFormat="1" ht="12.75" customHeight="1">
      <c r="A19" s="235"/>
      <c r="B19" s="232" t="s">
        <v>151</v>
      </c>
      <c r="C19" s="236" t="s">
        <v>36</v>
      </c>
      <c r="D19" s="237"/>
    </row>
    <row r="20" spans="1:4" s="241" customFormat="1" ht="12.75" customHeight="1">
      <c r="A20" s="235"/>
      <c r="B20" s="232" t="s">
        <v>152</v>
      </c>
      <c r="C20" s="236" t="s">
        <v>37</v>
      </c>
      <c r="D20" s="237"/>
    </row>
    <row r="21" spans="1:4" s="241" customFormat="1" ht="12.75" customHeight="1" thickBot="1">
      <c r="A21" s="235"/>
      <c r="B21" s="232" t="s">
        <v>153</v>
      </c>
      <c r="C21" s="236" t="s">
        <v>36</v>
      </c>
      <c r="D21" s="237"/>
    </row>
    <row r="22" spans="1:4" s="241" customFormat="1" ht="16.5" thickBot="1">
      <c r="A22" s="246" t="s">
        <v>65</v>
      </c>
      <c r="B22" s="247"/>
      <c r="C22" s="247" t="s">
        <v>40</v>
      </c>
      <c r="D22" s="229">
        <f>+D23+D24</f>
        <v>0</v>
      </c>
    </row>
    <row r="23" spans="1:4" s="230" customFormat="1" ht="12.75" customHeight="1">
      <c r="A23" s="248"/>
      <c r="B23" s="249" t="s">
        <v>124</v>
      </c>
      <c r="C23" s="250" t="s">
        <v>322</v>
      </c>
      <c r="D23" s="251"/>
    </row>
    <row r="24" spans="1:4" s="230" customFormat="1" ht="12.75" customHeight="1" thickBot="1">
      <c r="A24" s="252"/>
      <c r="B24" s="253" t="s">
        <v>125</v>
      </c>
      <c r="C24" s="254" t="s">
        <v>326</v>
      </c>
      <c r="D24" s="255"/>
    </row>
    <row r="25" spans="1:4" s="230" customFormat="1" ht="16.5" thickBot="1">
      <c r="A25" s="246" t="s">
        <v>66</v>
      </c>
      <c r="B25" s="227"/>
      <c r="C25" s="247" t="s">
        <v>56</v>
      </c>
      <c r="D25" s="256">
        <v>27714</v>
      </c>
    </row>
    <row r="26" spans="1:4" s="230" customFormat="1" ht="12.75" customHeight="1" thickBot="1">
      <c r="A26" s="246"/>
      <c r="B26" s="227"/>
      <c r="C26" s="257" t="s">
        <v>471</v>
      </c>
      <c r="D26" s="258">
        <v>30911</v>
      </c>
    </row>
    <row r="27" spans="1:4" s="230" customFormat="1" ht="12.75" customHeight="1" thickBot="1">
      <c r="A27" s="246"/>
      <c r="B27" s="227"/>
      <c r="C27" s="371" t="s">
        <v>472</v>
      </c>
      <c r="D27" s="258">
        <v>-3197</v>
      </c>
    </row>
    <row r="28" spans="1:4" s="230" customFormat="1" ht="16.5" thickBot="1">
      <c r="A28" s="221" t="s">
        <v>67</v>
      </c>
      <c r="B28" s="260"/>
      <c r="C28" s="247" t="s">
        <v>52</v>
      </c>
      <c r="D28" s="261">
        <f>+D8+D17+D22+D25</f>
        <v>27714</v>
      </c>
    </row>
    <row r="29" spans="1:4" s="241" customFormat="1" ht="16.5" thickBot="1">
      <c r="A29" s="262" t="s">
        <v>68</v>
      </c>
      <c r="B29" s="263"/>
      <c r="C29" s="264" t="s">
        <v>54</v>
      </c>
      <c r="D29" s="265">
        <f>+D30+D31</f>
        <v>0</v>
      </c>
    </row>
    <row r="30" spans="1:4" s="241" customFormat="1" ht="12.75" customHeight="1">
      <c r="A30" s="231"/>
      <c r="B30" s="266" t="s">
        <v>131</v>
      </c>
      <c r="C30" s="250" t="s">
        <v>426</v>
      </c>
      <c r="D30" s="251"/>
    </row>
    <row r="31" spans="1:4" s="241" customFormat="1" ht="12.75" customHeight="1" thickBot="1">
      <c r="A31" s="267"/>
      <c r="B31" s="268" t="s">
        <v>132</v>
      </c>
      <c r="C31" s="269" t="s">
        <v>43</v>
      </c>
      <c r="D31" s="270"/>
    </row>
    <row r="32" spans="1:4" ht="16.5" thickBot="1">
      <c r="A32" s="271" t="s">
        <v>69</v>
      </c>
      <c r="B32" s="272"/>
      <c r="C32" s="273" t="s">
        <v>55</v>
      </c>
      <c r="D32" s="274"/>
    </row>
    <row r="33" spans="1:4" s="19" customFormat="1" ht="16.5" customHeight="1" thickBot="1">
      <c r="A33" s="271" t="s">
        <v>70</v>
      </c>
      <c r="B33" s="275"/>
      <c r="C33" s="276" t="s">
        <v>53</v>
      </c>
      <c r="D33" s="277">
        <f>+D28+D29+D32</f>
        <v>27714</v>
      </c>
    </row>
    <row r="34" spans="1:4" s="230" customFormat="1" ht="12" customHeight="1">
      <c r="A34" s="278"/>
      <c r="B34" s="278"/>
      <c r="C34" s="279"/>
      <c r="D34" s="280"/>
    </row>
    <row r="35" spans="1:4" ht="12" customHeight="1" thickBot="1">
      <c r="A35" s="281"/>
      <c r="B35" s="282"/>
      <c r="C35" s="282"/>
      <c r="D35" s="283"/>
    </row>
    <row r="36" spans="1:4" ht="16.5" thickBot="1">
      <c r="A36" s="218"/>
      <c r="B36" s="284"/>
      <c r="C36" s="284" t="s">
        <v>107</v>
      </c>
      <c r="D36" s="277"/>
    </row>
    <row r="37" spans="1:4" ht="16.5" thickBot="1">
      <c r="A37" s="246" t="s">
        <v>63</v>
      </c>
      <c r="B37" s="285"/>
      <c r="C37" s="247" t="s">
        <v>34</v>
      </c>
      <c r="D37" s="229">
        <f>SUM(D38:D42)</f>
        <v>27714</v>
      </c>
    </row>
    <row r="38" spans="1:4" ht="12.75" customHeight="1">
      <c r="A38" s="286"/>
      <c r="B38" s="287" t="s">
        <v>144</v>
      </c>
      <c r="C38" s="245" t="s">
        <v>94</v>
      </c>
      <c r="D38" s="288">
        <v>18755</v>
      </c>
    </row>
    <row r="39" spans="1:4" ht="12.75" customHeight="1">
      <c r="A39" s="289"/>
      <c r="B39" s="290" t="s">
        <v>145</v>
      </c>
      <c r="C39" s="236" t="s">
        <v>239</v>
      </c>
      <c r="D39" s="291">
        <v>5044</v>
      </c>
    </row>
    <row r="40" spans="1:4" ht="12.75" customHeight="1">
      <c r="A40" s="289"/>
      <c r="B40" s="290" t="s">
        <v>146</v>
      </c>
      <c r="C40" s="236" t="s">
        <v>173</v>
      </c>
      <c r="D40" s="291">
        <v>3915</v>
      </c>
    </row>
    <row r="41" spans="1:4" s="230" customFormat="1" ht="12.75" customHeight="1">
      <c r="A41" s="289"/>
      <c r="B41" s="290" t="s">
        <v>147</v>
      </c>
      <c r="C41" s="236" t="s">
        <v>240</v>
      </c>
      <c r="D41" s="291"/>
    </row>
    <row r="42" spans="1:4" ht="12.75" customHeight="1" thickBot="1">
      <c r="A42" s="289"/>
      <c r="B42" s="290" t="s">
        <v>155</v>
      </c>
      <c r="C42" s="236" t="s">
        <v>241</v>
      </c>
      <c r="D42" s="291"/>
    </row>
    <row r="43" spans="1:4" ht="16.5" thickBot="1">
      <c r="A43" s="246" t="s">
        <v>64</v>
      </c>
      <c r="B43" s="285"/>
      <c r="C43" s="247" t="s">
        <v>50</v>
      </c>
      <c r="D43" s="229">
        <f>SUM(D44:D47)</f>
        <v>0</v>
      </c>
    </row>
    <row r="44" spans="1:4" ht="15.75">
      <c r="A44" s="286"/>
      <c r="B44" s="287" t="s">
        <v>150</v>
      </c>
      <c r="C44" s="245" t="s">
        <v>351</v>
      </c>
      <c r="D44" s="288"/>
    </row>
    <row r="45" spans="1:4" ht="15.75">
      <c r="A45" s="289"/>
      <c r="B45" s="290" t="s">
        <v>151</v>
      </c>
      <c r="C45" s="236" t="s">
        <v>243</v>
      </c>
      <c r="D45" s="291"/>
    </row>
    <row r="46" spans="1:4" ht="15.75">
      <c r="A46" s="289"/>
      <c r="B46" s="290" t="s">
        <v>154</v>
      </c>
      <c r="C46" s="236" t="s">
        <v>108</v>
      </c>
      <c r="D46" s="291"/>
    </row>
    <row r="47" spans="1:4" ht="32.25" thickBot="1">
      <c r="A47" s="289"/>
      <c r="B47" s="290" t="s">
        <v>162</v>
      </c>
      <c r="C47" s="236" t="s">
        <v>47</v>
      </c>
      <c r="D47" s="291"/>
    </row>
    <row r="48" spans="1:4" ht="15" customHeight="1" thickBot="1">
      <c r="A48" s="246" t="s">
        <v>65</v>
      </c>
      <c r="B48" s="285"/>
      <c r="C48" s="285" t="s">
        <v>48</v>
      </c>
      <c r="D48" s="256"/>
    </row>
    <row r="49" spans="1:4" ht="14.25" customHeight="1" thickBot="1">
      <c r="A49" s="271" t="s">
        <v>66</v>
      </c>
      <c r="B49" s="272"/>
      <c r="C49" s="273" t="s">
        <v>51</v>
      </c>
      <c r="D49" s="274"/>
    </row>
    <row r="50" spans="1:4" ht="16.5" thickBot="1">
      <c r="A50" s="246" t="s">
        <v>67</v>
      </c>
      <c r="B50" s="292"/>
      <c r="C50" s="293" t="s">
        <v>49</v>
      </c>
      <c r="D50" s="294">
        <f>+D37+D43+D48+D49</f>
        <v>27714</v>
      </c>
    </row>
    <row r="51" spans="1:4" ht="16.5" thickBot="1">
      <c r="A51" s="295"/>
      <c r="B51" s="296"/>
      <c r="C51" s="296"/>
      <c r="D51" s="297"/>
    </row>
    <row r="52" spans="1:4" ht="16.5" thickBot="1">
      <c r="A52" s="298" t="s">
        <v>284</v>
      </c>
      <c r="B52" s="299"/>
      <c r="C52" s="300"/>
      <c r="D52" s="301">
        <v>12</v>
      </c>
    </row>
    <row r="53" spans="1:4" ht="16.5" thickBot="1">
      <c r="A53" s="298" t="s">
        <v>285</v>
      </c>
      <c r="B53" s="299"/>
      <c r="C53" s="300"/>
      <c r="D53" s="301">
        <v>0</v>
      </c>
    </row>
  </sheetData>
  <mergeCells count="2">
    <mergeCell ref="A2:B2"/>
    <mergeCell ref="A5:B5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13">
      <selection activeCell="D28" sqref="D28"/>
    </sheetView>
  </sheetViews>
  <sheetFormatPr defaultColWidth="9.00390625" defaultRowHeight="12.75"/>
  <cols>
    <col min="1" max="1" width="9.625" style="310" customWidth="1"/>
    <col min="2" max="2" width="16.00390625" style="220" customWidth="1"/>
    <col min="3" max="3" width="72.00390625" style="220" customWidth="1"/>
    <col min="4" max="4" width="25.00390625" style="220" customWidth="1"/>
    <col min="5" max="16384" width="9.375" style="220" customWidth="1"/>
  </cols>
  <sheetData>
    <row r="1" spans="1:4" s="1" customFormat="1" ht="21" customHeight="1" thickBot="1">
      <c r="A1" s="68"/>
      <c r="B1" s="69"/>
      <c r="C1" s="302"/>
      <c r="D1" s="209" t="s">
        <v>475</v>
      </c>
    </row>
    <row r="2" spans="1:4" s="21" customFormat="1" ht="32.25" customHeight="1">
      <c r="A2" s="544" t="s">
        <v>280</v>
      </c>
      <c r="B2" s="545"/>
      <c r="C2" s="303" t="s">
        <v>470</v>
      </c>
      <c r="D2" s="304" t="s">
        <v>491</v>
      </c>
    </row>
    <row r="3" spans="1:4" s="21" customFormat="1" ht="16.5" thickBot="1">
      <c r="A3" s="212" t="s">
        <v>279</v>
      </c>
      <c r="B3" s="213"/>
      <c r="C3" s="305" t="s">
        <v>476</v>
      </c>
      <c r="D3" s="306" t="s">
        <v>112</v>
      </c>
    </row>
    <row r="4" spans="1:4" s="21" customFormat="1" ht="15.75" customHeight="1" thickBot="1">
      <c r="A4" s="216"/>
      <c r="B4" s="216"/>
      <c r="C4" s="216"/>
      <c r="D4" s="217" t="s">
        <v>101</v>
      </c>
    </row>
    <row r="5" spans="1:4" ht="32.25" thickBot="1">
      <c r="A5" s="546" t="s">
        <v>281</v>
      </c>
      <c r="B5" s="547"/>
      <c r="C5" s="219" t="s">
        <v>102</v>
      </c>
      <c r="D5" s="315" t="s">
        <v>506</v>
      </c>
    </row>
    <row r="6" spans="1:4" s="19" customFormat="1" ht="16.5" thickBot="1">
      <c r="A6" s="221">
        <v>1</v>
      </c>
      <c r="B6" s="222">
        <v>2</v>
      </c>
      <c r="C6" s="222">
        <v>3</v>
      </c>
      <c r="D6" s="223">
        <v>4</v>
      </c>
    </row>
    <row r="7" spans="1:4" s="19" customFormat="1" ht="15.75" customHeight="1" thickBot="1">
      <c r="A7" s="224"/>
      <c r="B7" s="225"/>
      <c r="C7" s="225" t="s">
        <v>103</v>
      </c>
      <c r="D7" s="226"/>
    </row>
    <row r="8" spans="1:4" s="230" customFormat="1" ht="16.5" thickBot="1">
      <c r="A8" s="221" t="s">
        <v>63</v>
      </c>
      <c r="B8" s="227"/>
      <c r="C8" s="228" t="s">
        <v>286</v>
      </c>
      <c r="D8" s="229">
        <f>SUM(D9:D16)</f>
        <v>0</v>
      </c>
    </row>
    <row r="9" spans="1:4" s="230" customFormat="1" ht="12.75" customHeight="1">
      <c r="A9" s="231"/>
      <c r="B9" s="232" t="s">
        <v>144</v>
      </c>
      <c r="C9" s="233" t="s">
        <v>208</v>
      </c>
      <c r="D9" s="234"/>
    </row>
    <row r="10" spans="1:4" s="230" customFormat="1" ht="12.75" customHeight="1">
      <c r="A10" s="235"/>
      <c r="B10" s="232" t="s">
        <v>145</v>
      </c>
      <c r="C10" s="236" t="s">
        <v>209</v>
      </c>
      <c r="D10" s="237"/>
    </row>
    <row r="11" spans="1:4" s="230" customFormat="1" ht="12.75" customHeight="1">
      <c r="A11" s="235"/>
      <c r="B11" s="232" t="s">
        <v>146</v>
      </c>
      <c r="C11" s="236" t="s">
        <v>210</v>
      </c>
      <c r="D11" s="237"/>
    </row>
    <row r="12" spans="1:4" s="230" customFormat="1" ht="12.75" customHeight="1">
      <c r="A12" s="235"/>
      <c r="B12" s="232" t="s">
        <v>147</v>
      </c>
      <c r="C12" s="236" t="s">
        <v>211</v>
      </c>
      <c r="D12" s="237"/>
    </row>
    <row r="13" spans="1:4" s="230" customFormat="1" ht="12.75" customHeight="1">
      <c r="A13" s="235"/>
      <c r="B13" s="232" t="s">
        <v>181</v>
      </c>
      <c r="C13" s="238" t="s">
        <v>212</v>
      </c>
      <c r="D13" s="237"/>
    </row>
    <row r="14" spans="1:4" s="230" customFormat="1" ht="12.75" customHeight="1">
      <c r="A14" s="239"/>
      <c r="B14" s="232" t="s">
        <v>148</v>
      </c>
      <c r="C14" s="236" t="s">
        <v>213</v>
      </c>
      <c r="D14" s="240"/>
    </row>
    <row r="15" spans="1:4" s="241" customFormat="1" ht="12.75" customHeight="1">
      <c r="A15" s="235"/>
      <c r="B15" s="232" t="s">
        <v>149</v>
      </c>
      <c r="C15" s="236" t="s">
        <v>38</v>
      </c>
      <c r="D15" s="237"/>
    </row>
    <row r="16" spans="1:4" s="241" customFormat="1" ht="12.75" customHeight="1" thickBot="1">
      <c r="A16" s="242"/>
      <c r="B16" s="243" t="s">
        <v>156</v>
      </c>
      <c r="C16" s="238" t="s">
        <v>271</v>
      </c>
      <c r="D16" s="244"/>
    </row>
    <row r="17" spans="1:4" s="230" customFormat="1" ht="32.25" thickBot="1">
      <c r="A17" s="221" t="s">
        <v>64</v>
      </c>
      <c r="B17" s="227"/>
      <c r="C17" s="228" t="s">
        <v>39</v>
      </c>
      <c r="D17" s="229">
        <f>SUM(D18:D21)</f>
        <v>0</v>
      </c>
    </row>
    <row r="18" spans="1:4" s="241" customFormat="1" ht="12.75" customHeight="1">
      <c r="A18" s="235"/>
      <c r="B18" s="232" t="s">
        <v>150</v>
      </c>
      <c r="C18" s="245" t="s">
        <v>35</v>
      </c>
      <c r="D18" s="237"/>
    </row>
    <row r="19" spans="1:4" s="241" customFormat="1" ht="12.75" customHeight="1">
      <c r="A19" s="235"/>
      <c r="B19" s="232" t="s">
        <v>151</v>
      </c>
      <c r="C19" s="236" t="s">
        <v>36</v>
      </c>
      <c r="D19" s="237"/>
    </row>
    <row r="20" spans="1:4" s="241" customFormat="1" ht="12.75" customHeight="1">
      <c r="A20" s="235"/>
      <c r="B20" s="232" t="s">
        <v>152</v>
      </c>
      <c r="C20" s="236" t="s">
        <v>37</v>
      </c>
      <c r="D20" s="237"/>
    </row>
    <row r="21" spans="1:4" s="241" customFormat="1" ht="12.75" customHeight="1" thickBot="1">
      <c r="A21" s="235"/>
      <c r="B21" s="232" t="s">
        <v>153</v>
      </c>
      <c r="C21" s="236" t="s">
        <v>36</v>
      </c>
      <c r="D21" s="237"/>
    </row>
    <row r="22" spans="1:4" s="241" customFormat="1" ht="16.5" thickBot="1">
      <c r="A22" s="246" t="s">
        <v>65</v>
      </c>
      <c r="B22" s="247"/>
      <c r="C22" s="247" t="s">
        <v>40</v>
      </c>
      <c r="D22" s="229">
        <f>+D23+D24</f>
        <v>0</v>
      </c>
    </row>
    <row r="23" spans="1:4" s="230" customFormat="1" ht="12.75" customHeight="1">
      <c r="A23" s="248"/>
      <c r="B23" s="249" t="s">
        <v>124</v>
      </c>
      <c r="C23" s="250" t="s">
        <v>322</v>
      </c>
      <c r="D23" s="251"/>
    </row>
    <row r="24" spans="1:4" s="230" customFormat="1" ht="12.75" customHeight="1" thickBot="1">
      <c r="A24" s="252"/>
      <c r="B24" s="253" t="s">
        <v>125</v>
      </c>
      <c r="C24" s="254" t="s">
        <v>326</v>
      </c>
      <c r="D24" s="255"/>
    </row>
    <row r="25" spans="1:4" s="230" customFormat="1" ht="16.5" thickBot="1">
      <c r="A25" s="246" t="s">
        <v>66</v>
      </c>
      <c r="B25" s="227"/>
      <c r="C25" s="247" t="s">
        <v>56</v>
      </c>
      <c r="D25" s="256">
        <v>12887</v>
      </c>
    </row>
    <row r="26" spans="1:4" s="230" customFormat="1" ht="12.75" customHeight="1" thickBot="1">
      <c r="A26" s="246"/>
      <c r="B26" s="227"/>
      <c r="C26" s="257" t="s">
        <v>471</v>
      </c>
      <c r="D26" s="258">
        <v>3953</v>
      </c>
    </row>
    <row r="27" spans="1:4" s="230" customFormat="1" ht="12.75" customHeight="1" thickBot="1">
      <c r="A27" s="246"/>
      <c r="B27" s="227"/>
      <c r="C27" s="371" t="s">
        <v>472</v>
      </c>
      <c r="D27" s="258">
        <v>8934</v>
      </c>
    </row>
    <row r="28" spans="1:4" s="230" customFormat="1" ht="16.5" thickBot="1">
      <c r="A28" s="221" t="s">
        <v>67</v>
      </c>
      <c r="B28" s="260"/>
      <c r="C28" s="247" t="s">
        <v>52</v>
      </c>
      <c r="D28" s="261">
        <f>+D8+D17+D22+D25</f>
        <v>12887</v>
      </c>
    </row>
    <row r="29" spans="1:4" s="241" customFormat="1" ht="16.5" thickBot="1">
      <c r="A29" s="262" t="s">
        <v>68</v>
      </c>
      <c r="B29" s="263"/>
      <c r="C29" s="264" t="s">
        <v>54</v>
      </c>
      <c r="D29" s="265">
        <f>+D30+D31</f>
        <v>0</v>
      </c>
    </row>
    <row r="30" spans="1:4" s="241" customFormat="1" ht="13.5" customHeight="1">
      <c r="A30" s="231"/>
      <c r="B30" s="372" t="s">
        <v>131</v>
      </c>
      <c r="C30" s="250" t="s">
        <v>426</v>
      </c>
      <c r="D30" s="251"/>
    </row>
    <row r="31" spans="1:4" s="241" customFormat="1" ht="13.5" customHeight="1" thickBot="1">
      <c r="A31" s="267"/>
      <c r="B31" s="373" t="s">
        <v>132</v>
      </c>
      <c r="C31" s="269" t="s">
        <v>43</v>
      </c>
      <c r="D31" s="270"/>
    </row>
    <row r="32" spans="1:4" ht="16.5" thickBot="1">
      <c r="A32" s="271" t="s">
        <v>69</v>
      </c>
      <c r="B32" s="272"/>
      <c r="C32" s="273" t="s">
        <v>55</v>
      </c>
      <c r="D32" s="274"/>
    </row>
    <row r="33" spans="1:4" s="19" customFormat="1" ht="16.5" customHeight="1" thickBot="1">
      <c r="A33" s="271" t="s">
        <v>70</v>
      </c>
      <c r="B33" s="275"/>
      <c r="C33" s="276" t="s">
        <v>53</v>
      </c>
      <c r="D33" s="277">
        <f>+D28+D29+D32</f>
        <v>12887</v>
      </c>
    </row>
    <row r="34" spans="1:4" s="230" customFormat="1" ht="12" customHeight="1">
      <c r="A34" s="278"/>
      <c r="B34" s="278"/>
      <c r="C34" s="279"/>
      <c r="D34" s="280"/>
    </row>
    <row r="35" spans="1:4" ht="12" customHeight="1" thickBot="1">
      <c r="A35" s="281"/>
      <c r="B35" s="282"/>
      <c r="C35" s="282"/>
      <c r="D35" s="283"/>
    </row>
    <row r="36" spans="1:4" ht="16.5" thickBot="1">
      <c r="A36" s="218"/>
      <c r="B36" s="284"/>
      <c r="C36" s="284" t="s">
        <v>107</v>
      </c>
      <c r="D36" s="277"/>
    </row>
    <row r="37" spans="1:4" ht="16.5" thickBot="1">
      <c r="A37" s="246" t="s">
        <v>63</v>
      </c>
      <c r="B37" s="285"/>
      <c r="C37" s="247" t="s">
        <v>34</v>
      </c>
      <c r="D37" s="229">
        <f>SUM(D38:D42)</f>
        <v>12887</v>
      </c>
    </row>
    <row r="38" spans="1:4" ht="12.75" customHeight="1">
      <c r="A38" s="286"/>
      <c r="B38" s="374" t="s">
        <v>144</v>
      </c>
      <c r="C38" s="245" t="s">
        <v>94</v>
      </c>
      <c r="D38" s="288">
        <v>9047</v>
      </c>
    </row>
    <row r="39" spans="1:4" ht="12.75" customHeight="1">
      <c r="A39" s="289"/>
      <c r="B39" s="375" t="s">
        <v>145</v>
      </c>
      <c r="C39" s="236" t="s">
        <v>239</v>
      </c>
      <c r="D39" s="291">
        <v>2273</v>
      </c>
    </row>
    <row r="40" spans="1:4" ht="12.75" customHeight="1">
      <c r="A40" s="289"/>
      <c r="B40" s="375" t="s">
        <v>146</v>
      </c>
      <c r="C40" s="236" t="s">
        <v>173</v>
      </c>
      <c r="D40" s="291">
        <v>1567</v>
      </c>
    </row>
    <row r="41" spans="1:4" s="230" customFormat="1" ht="12.75" customHeight="1">
      <c r="A41" s="289"/>
      <c r="B41" s="375" t="s">
        <v>147</v>
      </c>
      <c r="C41" s="236" t="s">
        <v>240</v>
      </c>
      <c r="D41" s="291"/>
    </row>
    <row r="42" spans="1:4" ht="12.75" customHeight="1" thickBot="1">
      <c r="A42" s="289"/>
      <c r="B42" s="375" t="s">
        <v>155</v>
      </c>
      <c r="C42" s="236" t="s">
        <v>241</v>
      </c>
      <c r="D42" s="291"/>
    </row>
    <row r="43" spans="1:4" ht="16.5" thickBot="1">
      <c r="A43" s="246" t="s">
        <v>64</v>
      </c>
      <c r="B43" s="285"/>
      <c r="C43" s="247" t="s">
        <v>50</v>
      </c>
      <c r="D43" s="229">
        <f>SUM(D44:D47)</f>
        <v>0</v>
      </c>
    </row>
    <row r="44" spans="1:4" ht="15.75">
      <c r="A44" s="286"/>
      <c r="B44" s="374" t="s">
        <v>150</v>
      </c>
      <c r="C44" s="245" t="s">
        <v>351</v>
      </c>
      <c r="D44" s="288"/>
    </row>
    <row r="45" spans="1:4" ht="15.75">
      <c r="A45" s="289"/>
      <c r="B45" s="375" t="s">
        <v>151</v>
      </c>
      <c r="C45" s="236" t="s">
        <v>243</v>
      </c>
      <c r="D45" s="291"/>
    </row>
    <row r="46" spans="1:4" ht="15.75">
      <c r="A46" s="289"/>
      <c r="B46" s="375" t="s">
        <v>154</v>
      </c>
      <c r="C46" s="236" t="s">
        <v>108</v>
      </c>
      <c r="D46" s="291"/>
    </row>
    <row r="47" spans="1:4" ht="32.25" thickBot="1">
      <c r="A47" s="289"/>
      <c r="B47" s="375" t="s">
        <v>160</v>
      </c>
      <c r="C47" s="236" t="s">
        <v>47</v>
      </c>
      <c r="D47" s="291"/>
    </row>
    <row r="48" spans="1:4" ht="15" customHeight="1" thickBot="1">
      <c r="A48" s="246" t="s">
        <v>65</v>
      </c>
      <c r="B48" s="285"/>
      <c r="C48" s="285" t="s">
        <v>48</v>
      </c>
      <c r="D48" s="256"/>
    </row>
    <row r="49" spans="1:4" ht="14.25" customHeight="1" thickBot="1">
      <c r="A49" s="271" t="s">
        <v>66</v>
      </c>
      <c r="B49" s="272"/>
      <c r="C49" s="273" t="s">
        <v>51</v>
      </c>
      <c r="D49" s="274"/>
    </row>
    <row r="50" spans="1:4" ht="16.5" thickBot="1">
      <c r="A50" s="246" t="s">
        <v>67</v>
      </c>
      <c r="B50" s="292"/>
      <c r="C50" s="293" t="s">
        <v>49</v>
      </c>
      <c r="D50" s="294">
        <f>+D37+D43+D48+D49</f>
        <v>12887</v>
      </c>
    </row>
    <row r="51" spans="1:4" ht="16.5" thickBot="1">
      <c r="A51" s="295"/>
      <c r="B51" s="296"/>
      <c r="C51" s="296"/>
      <c r="D51" s="297"/>
    </row>
    <row r="52" spans="1:4" ht="16.5" thickBot="1">
      <c r="A52" s="298" t="s">
        <v>284</v>
      </c>
      <c r="B52" s="299"/>
      <c r="C52" s="300"/>
      <c r="D52" s="301">
        <v>4</v>
      </c>
    </row>
    <row r="53" spans="1:4" ht="16.5" thickBot="1">
      <c r="A53" s="298" t="s">
        <v>285</v>
      </c>
      <c r="B53" s="299"/>
      <c r="C53" s="300"/>
      <c r="D53" s="301">
        <v>0</v>
      </c>
    </row>
  </sheetData>
  <mergeCells count="2">
    <mergeCell ref="A2:B2"/>
    <mergeCell ref="A5:B5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2"/>
  <sheetViews>
    <sheetView view="pageBreakPreview" zoomScaleNormal="120" zoomScaleSheetLayoutView="100" workbookViewId="0" topLeftCell="A1">
      <selection activeCell="B18" sqref="B18"/>
    </sheetView>
  </sheetViews>
  <sheetFormatPr defaultColWidth="9.00390625" defaultRowHeight="12.75"/>
  <cols>
    <col min="1" max="1" width="11.375" style="87" customWidth="1"/>
    <col min="2" max="2" width="91.625" style="87" customWidth="1"/>
    <col min="3" max="4" width="21.625" style="208" customWidth="1"/>
    <col min="5" max="5" width="9.00390625" style="87" customWidth="1"/>
    <col min="6" max="16384" width="9.375" style="87" customWidth="1"/>
  </cols>
  <sheetData>
    <row r="1" spans="1:4" ht="15.75" customHeight="1">
      <c r="A1" s="520" t="s">
        <v>60</v>
      </c>
      <c r="B1" s="520"/>
      <c r="C1" s="520"/>
      <c r="D1" s="520"/>
    </row>
    <row r="2" spans="1:4" ht="15.75" customHeight="1" thickBot="1">
      <c r="A2" s="522" t="s">
        <v>186</v>
      </c>
      <c r="B2" s="522"/>
      <c r="C2" s="88"/>
      <c r="D2" s="88" t="s">
        <v>370</v>
      </c>
    </row>
    <row r="3" spans="1:4" ht="43.5" thickBot="1">
      <c r="A3" s="89" t="s">
        <v>121</v>
      </c>
      <c r="B3" s="90" t="s">
        <v>62</v>
      </c>
      <c r="C3" s="91" t="s">
        <v>349</v>
      </c>
      <c r="D3" s="91" t="s">
        <v>505</v>
      </c>
    </row>
    <row r="4" spans="1:4" s="22" customFormat="1" ht="12" customHeight="1" thickBot="1">
      <c r="A4" s="89">
        <v>1</v>
      </c>
      <c r="B4" s="90">
        <v>2</v>
      </c>
      <c r="C4" s="91">
        <v>3</v>
      </c>
      <c r="D4" s="91">
        <v>3</v>
      </c>
    </row>
    <row r="5" spans="1:4" s="22" customFormat="1" ht="15.75" thickBot="1">
      <c r="A5" s="92" t="s">
        <v>63</v>
      </c>
      <c r="B5" s="93" t="s">
        <v>200</v>
      </c>
      <c r="C5" s="94">
        <f>+C6+C11+C20</f>
        <v>65870</v>
      </c>
      <c r="D5" s="94">
        <f>+D6+D11+D20</f>
        <v>66180</v>
      </c>
    </row>
    <row r="6" spans="1:4" s="22" customFormat="1" ht="15.75" thickBot="1">
      <c r="A6" s="95" t="s">
        <v>64</v>
      </c>
      <c r="B6" s="96" t="s">
        <v>448</v>
      </c>
      <c r="C6" s="97">
        <f>+C7+C8+C9+C10</f>
        <v>19550</v>
      </c>
      <c r="D6" s="97">
        <f>+D7+D8+D9+D10</f>
        <v>17746</v>
      </c>
    </row>
    <row r="7" spans="1:4" s="22" customFormat="1" ht="12.75" customHeight="1">
      <c r="A7" s="98" t="s">
        <v>150</v>
      </c>
      <c r="B7" s="99" t="s">
        <v>105</v>
      </c>
      <c r="C7" s="100">
        <v>17700</v>
      </c>
      <c r="D7" s="237">
        <v>16682</v>
      </c>
    </row>
    <row r="8" spans="1:4" s="22" customFormat="1" ht="12.75" customHeight="1">
      <c r="A8" s="98" t="s">
        <v>151</v>
      </c>
      <c r="B8" s="101" t="s">
        <v>122</v>
      </c>
      <c r="C8" s="100"/>
      <c r="D8" s="237"/>
    </row>
    <row r="9" spans="1:4" s="22" customFormat="1" ht="12.75" customHeight="1">
      <c r="A9" s="98" t="s">
        <v>152</v>
      </c>
      <c r="B9" s="101" t="s">
        <v>201</v>
      </c>
      <c r="C9" s="100">
        <v>500</v>
      </c>
      <c r="D9" s="237">
        <v>345</v>
      </c>
    </row>
    <row r="10" spans="1:5" s="22" customFormat="1" ht="12.75" customHeight="1" thickBot="1">
      <c r="A10" s="98" t="s">
        <v>153</v>
      </c>
      <c r="B10" s="102" t="s">
        <v>202</v>
      </c>
      <c r="C10" s="100">
        <v>1350</v>
      </c>
      <c r="D10" s="237">
        <v>719</v>
      </c>
      <c r="E10" s="502"/>
    </row>
    <row r="11" spans="1:4" s="22" customFormat="1" ht="15.75" thickBot="1">
      <c r="A11" s="95" t="s">
        <v>65</v>
      </c>
      <c r="B11" s="93" t="s">
        <v>203</v>
      </c>
      <c r="C11" s="103">
        <f>+C12+C13+C14+C15+C16+C17+C18+C19</f>
        <v>43502</v>
      </c>
      <c r="D11" s="103">
        <f>+D12+D13+D14+D15+D16+D17+D18+D19</f>
        <v>45490</v>
      </c>
    </row>
    <row r="12" spans="1:4" s="22" customFormat="1" ht="12.75" customHeight="1">
      <c r="A12" s="104" t="s">
        <v>124</v>
      </c>
      <c r="B12" s="105" t="s">
        <v>208</v>
      </c>
      <c r="C12" s="106"/>
      <c r="D12" s="234">
        <v>4618</v>
      </c>
    </row>
    <row r="13" spans="1:4" s="22" customFormat="1" ht="12.75" customHeight="1">
      <c r="A13" s="98" t="s">
        <v>125</v>
      </c>
      <c r="B13" s="107" t="s">
        <v>209</v>
      </c>
      <c r="C13" s="108">
        <v>2185</v>
      </c>
      <c r="D13" s="237">
        <v>3565</v>
      </c>
    </row>
    <row r="14" spans="1:4" s="22" customFormat="1" ht="12.75" customHeight="1">
      <c r="A14" s="98" t="s">
        <v>126</v>
      </c>
      <c r="B14" s="107" t="s">
        <v>210</v>
      </c>
      <c r="C14" s="108">
        <v>1280</v>
      </c>
      <c r="D14" s="237">
        <v>5074</v>
      </c>
    </row>
    <row r="15" spans="1:4" s="22" customFormat="1" ht="12.75" customHeight="1">
      <c r="A15" s="98" t="s">
        <v>127</v>
      </c>
      <c r="B15" s="107" t="s">
        <v>211</v>
      </c>
      <c r="C15" s="108">
        <v>30067</v>
      </c>
      <c r="D15" s="237">
        <v>9078</v>
      </c>
    </row>
    <row r="16" spans="1:4" s="22" customFormat="1" ht="12.75" customHeight="1">
      <c r="A16" s="109" t="s">
        <v>204</v>
      </c>
      <c r="B16" s="110" t="s">
        <v>212</v>
      </c>
      <c r="C16" s="111"/>
      <c r="D16" s="237"/>
    </row>
    <row r="17" spans="1:4" s="22" customFormat="1" ht="12.75" customHeight="1">
      <c r="A17" s="98" t="s">
        <v>205</v>
      </c>
      <c r="B17" s="107" t="s">
        <v>314</v>
      </c>
      <c r="C17" s="108">
        <v>9970</v>
      </c>
      <c r="D17" s="240">
        <v>21899</v>
      </c>
    </row>
    <row r="18" spans="1:4" s="22" customFormat="1" ht="12.75" customHeight="1">
      <c r="A18" s="98" t="s">
        <v>206</v>
      </c>
      <c r="B18" s="107" t="s">
        <v>214</v>
      </c>
      <c r="C18" s="108"/>
      <c r="D18" s="237">
        <v>1193</v>
      </c>
    </row>
    <row r="19" spans="1:4" s="22" customFormat="1" ht="12.75" customHeight="1" thickBot="1">
      <c r="A19" s="112" t="s">
        <v>207</v>
      </c>
      <c r="B19" s="113" t="s">
        <v>215</v>
      </c>
      <c r="C19" s="114"/>
      <c r="D19" s="244">
        <v>63</v>
      </c>
    </row>
    <row r="20" spans="1:4" s="22" customFormat="1" ht="16.5" thickBot="1">
      <c r="A20" s="95" t="s">
        <v>216</v>
      </c>
      <c r="B20" s="93" t="s">
        <v>315</v>
      </c>
      <c r="C20" s="115">
        <v>2818</v>
      </c>
      <c r="D20" s="256">
        <v>2944</v>
      </c>
    </row>
    <row r="21" spans="1:4" s="22" customFormat="1" ht="15.75" thickBot="1">
      <c r="A21" s="95" t="s">
        <v>67</v>
      </c>
      <c r="B21" s="93" t="s">
        <v>492</v>
      </c>
      <c r="C21" s="103">
        <f>+C22+C23+C24+C25+C26+C27+C28+C29</f>
        <v>161571</v>
      </c>
      <c r="D21" s="103">
        <f>+D22+D23+D24+D25+D26+D27+D28+D29</f>
        <v>259927</v>
      </c>
    </row>
    <row r="22" spans="1:4" s="22" customFormat="1" ht="12.75" customHeight="1">
      <c r="A22" s="116" t="s">
        <v>128</v>
      </c>
      <c r="B22" s="117" t="s">
        <v>223</v>
      </c>
      <c r="C22" s="118">
        <v>158833</v>
      </c>
      <c r="D22" s="291">
        <v>227413</v>
      </c>
    </row>
    <row r="23" spans="1:4" s="22" customFormat="1" ht="12.75" customHeight="1">
      <c r="A23" s="98" t="s">
        <v>129</v>
      </c>
      <c r="B23" s="107" t="s">
        <v>224</v>
      </c>
      <c r="C23" s="108"/>
      <c r="D23" s="291">
        <v>1083</v>
      </c>
    </row>
    <row r="24" spans="1:4" s="22" customFormat="1" ht="12.75" customHeight="1">
      <c r="A24" s="98" t="s">
        <v>130</v>
      </c>
      <c r="B24" s="107" t="s">
        <v>225</v>
      </c>
      <c r="C24" s="108">
        <v>78</v>
      </c>
      <c r="D24" s="291">
        <v>28699</v>
      </c>
    </row>
    <row r="25" spans="1:4" s="22" customFormat="1" ht="12.75" customHeight="1">
      <c r="A25" s="119" t="s">
        <v>218</v>
      </c>
      <c r="B25" s="107" t="s">
        <v>133</v>
      </c>
      <c r="C25" s="120"/>
      <c r="D25" s="291"/>
    </row>
    <row r="26" spans="1:4" s="22" customFormat="1" ht="12.75" customHeight="1">
      <c r="A26" s="119" t="s">
        <v>219</v>
      </c>
      <c r="B26" s="107" t="s">
        <v>488</v>
      </c>
      <c r="C26" s="120">
        <v>2660</v>
      </c>
      <c r="D26" s="291">
        <v>2660</v>
      </c>
    </row>
    <row r="27" spans="1:4" s="22" customFormat="1" ht="12.75" customHeight="1">
      <c r="A27" s="98" t="s">
        <v>220</v>
      </c>
      <c r="B27" s="107" t="s">
        <v>227</v>
      </c>
      <c r="C27" s="108"/>
      <c r="D27" s="291"/>
    </row>
    <row r="28" spans="1:4" s="22" customFormat="1" ht="12.75" customHeight="1">
      <c r="A28" s="98" t="s">
        <v>221</v>
      </c>
      <c r="B28" s="107" t="s">
        <v>316</v>
      </c>
      <c r="C28" s="121"/>
      <c r="D28" s="291">
        <v>72</v>
      </c>
    </row>
    <row r="29" spans="1:4" s="22" customFormat="1" ht="12.75" customHeight="1" thickBot="1">
      <c r="A29" s="98" t="s">
        <v>222</v>
      </c>
      <c r="B29" s="122" t="s">
        <v>229</v>
      </c>
      <c r="C29" s="121"/>
      <c r="D29" s="324"/>
    </row>
    <row r="30" spans="1:4" s="22" customFormat="1" ht="15.75" thickBot="1">
      <c r="A30" s="123" t="s">
        <v>68</v>
      </c>
      <c r="B30" s="93" t="s">
        <v>493</v>
      </c>
      <c r="C30" s="97">
        <f>+C31+C37</f>
        <v>266933</v>
      </c>
      <c r="D30" s="97">
        <f>+D31+D37</f>
        <v>152495</v>
      </c>
    </row>
    <row r="31" spans="1:4" s="22" customFormat="1" ht="12.75" customHeight="1">
      <c r="A31" s="124" t="s">
        <v>131</v>
      </c>
      <c r="B31" s="125" t="s">
        <v>449</v>
      </c>
      <c r="C31" s="126">
        <f>+C32+C33+C34+C35+C36</f>
        <v>108419</v>
      </c>
      <c r="D31" s="126">
        <f>+D32+D33+D34+D35+D36</f>
        <v>85552</v>
      </c>
    </row>
    <row r="32" spans="1:4" s="22" customFormat="1" ht="12.75" customHeight="1">
      <c r="A32" s="127" t="s">
        <v>134</v>
      </c>
      <c r="B32" s="128" t="s">
        <v>317</v>
      </c>
      <c r="C32" s="129">
        <v>3400</v>
      </c>
      <c r="D32" s="237">
        <v>3816</v>
      </c>
    </row>
    <row r="33" spans="1:4" s="22" customFormat="1" ht="12.75" customHeight="1">
      <c r="A33" s="127" t="s">
        <v>135</v>
      </c>
      <c r="B33" s="128" t="s">
        <v>318</v>
      </c>
      <c r="C33" s="129"/>
      <c r="D33" s="237">
        <v>16908</v>
      </c>
    </row>
    <row r="34" spans="1:4" s="22" customFormat="1" ht="12.75" customHeight="1">
      <c r="A34" s="127" t="s">
        <v>136</v>
      </c>
      <c r="B34" s="128" t="s">
        <v>319</v>
      </c>
      <c r="C34" s="129"/>
      <c r="D34" s="237"/>
    </row>
    <row r="35" spans="1:4" s="22" customFormat="1" ht="12.75" customHeight="1">
      <c r="A35" s="127" t="s">
        <v>137</v>
      </c>
      <c r="B35" s="128" t="s">
        <v>320</v>
      </c>
      <c r="C35" s="129"/>
      <c r="D35" s="237"/>
    </row>
    <row r="36" spans="1:4" s="22" customFormat="1" ht="12.75" customHeight="1">
      <c r="A36" s="127" t="s">
        <v>230</v>
      </c>
      <c r="B36" s="128" t="s">
        <v>450</v>
      </c>
      <c r="C36" s="129">
        <v>105019</v>
      </c>
      <c r="D36" s="237">
        <v>64828</v>
      </c>
    </row>
    <row r="37" spans="1:4" s="22" customFormat="1" ht="12.75" customHeight="1">
      <c r="A37" s="127" t="s">
        <v>132</v>
      </c>
      <c r="B37" s="130" t="s">
        <v>451</v>
      </c>
      <c r="C37" s="131">
        <f>+C38+C39+C40+C41+C42</f>
        <v>158514</v>
      </c>
      <c r="D37" s="131">
        <f>+D38+D39+D40+D41+D42</f>
        <v>66943</v>
      </c>
    </row>
    <row r="38" spans="1:4" s="22" customFormat="1" ht="12.75" customHeight="1">
      <c r="A38" s="127" t="s">
        <v>140</v>
      </c>
      <c r="B38" s="128" t="s">
        <v>317</v>
      </c>
      <c r="C38" s="129"/>
      <c r="D38" s="237"/>
    </row>
    <row r="39" spans="1:4" s="22" customFormat="1" ht="12.75" customHeight="1">
      <c r="A39" s="127" t="s">
        <v>141</v>
      </c>
      <c r="B39" s="128" t="s">
        <v>318</v>
      </c>
      <c r="C39" s="129">
        <v>2972</v>
      </c>
      <c r="D39" s="237">
        <v>4605</v>
      </c>
    </row>
    <row r="40" spans="1:4" s="22" customFormat="1" ht="12.75" customHeight="1">
      <c r="A40" s="127" t="s">
        <v>142</v>
      </c>
      <c r="B40" s="128" t="s">
        <v>319</v>
      </c>
      <c r="C40" s="129"/>
      <c r="D40" s="237"/>
    </row>
    <row r="41" spans="1:4" s="22" customFormat="1" ht="12.75" customHeight="1">
      <c r="A41" s="127" t="s">
        <v>143</v>
      </c>
      <c r="B41" s="132" t="s">
        <v>320</v>
      </c>
      <c r="C41" s="129">
        <v>149599</v>
      </c>
      <c r="D41" s="237">
        <v>62338</v>
      </c>
    </row>
    <row r="42" spans="1:5" s="22" customFormat="1" ht="12.75" customHeight="1" thickBot="1">
      <c r="A42" s="133" t="s">
        <v>231</v>
      </c>
      <c r="B42" s="134" t="s">
        <v>452</v>
      </c>
      <c r="C42" s="135">
        <v>5943</v>
      </c>
      <c r="D42" s="331"/>
      <c r="E42" s="136"/>
    </row>
    <row r="43" spans="1:4" s="22" customFormat="1" ht="15.75" thickBot="1">
      <c r="A43" s="95" t="s">
        <v>232</v>
      </c>
      <c r="B43" s="137" t="s">
        <v>321</v>
      </c>
      <c r="C43" s="97">
        <f>+C44+C45</f>
        <v>860</v>
      </c>
      <c r="D43" s="97">
        <f>+D44+D45</f>
        <v>1461</v>
      </c>
    </row>
    <row r="44" spans="1:4" s="22" customFormat="1" ht="12.75" customHeight="1">
      <c r="A44" s="116" t="s">
        <v>138</v>
      </c>
      <c r="B44" s="101" t="s">
        <v>322</v>
      </c>
      <c r="C44" s="138">
        <v>860</v>
      </c>
      <c r="D44" s="237">
        <v>1138</v>
      </c>
    </row>
    <row r="45" spans="1:4" s="22" customFormat="1" ht="12.75" customHeight="1" thickBot="1">
      <c r="A45" s="109" t="s">
        <v>139</v>
      </c>
      <c r="B45" s="139" t="s">
        <v>326</v>
      </c>
      <c r="C45" s="140"/>
      <c r="D45" s="237">
        <v>323</v>
      </c>
    </row>
    <row r="46" spans="1:4" s="22" customFormat="1" ht="15.75" thickBot="1">
      <c r="A46" s="95" t="s">
        <v>70</v>
      </c>
      <c r="B46" s="137" t="s">
        <v>325</v>
      </c>
      <c r="C46" s="97">
        <f>+C47+C48+C49</f>
        <v>3520</v>
      </c>
      <c r="D46" s="97">
        <f>+D47+D48+D49</f>
        <v>0</v>
      </c>
    </row>
    <row r="47" spans="1:4" s="22" customFormat="1" ht="12.75" customHeight="1">
      <c r="A47" s="116" t="s">
        <v>235</v>
      </c>
      <c r="B47" s="101" t="s">
        <v>233</v>
      </c>
      <c r="C47" s="141"/>
      <c r="D47" s="141"/>
    </row>
    <row r="48" spans="1:4" s="22" customFormat="1" ht="12.75" customHeight="1">
      <c r="A48" s="98" t="s">
        <v>236</v>
      </c>
      <c r="B48" s="128" t="s">
        <v>234</v>
      </c>
      <c r="C48" s="121">
        <v>3520</v>
      </c>
      <c r="D48" s="121"/>
    </row>
    <row r="49" spans="1:4" s="22" customFormat="1" ht="12.75" customHeight="1" thickBot="1">
      <c r="A49" s="109" t="s">
        <v>379</v>
      </c>
      <c r="B49" s="139" t="s">
        <v>323</v>
      </c>
      <c r="C49" s="142"/>
      <c r="D49" s="142"/>
    </row>
    <row r="50" spans="1:6" s="22" customFormat="1" ht="15.75" thickBot="1">
      <c r="A50" s="95" t="s">
        <v>237</v>
      </c>
      <c r="B50" s="143" t="s">
        <v>324</v>
      </c>
      <c r="C50" s="144"/>
      <c r="D50" s="144"/>
      <c r="F50" s="145"/>
    </row>
    <row r="51" spans="1:4" s="22" customFormat="1" ht="15.75" thickBot="1">
      <c r="A51" s="95" t="s">
        <v>72</v>
      </c>
      <c r="B51" s="146" t="s">
        <v>238</v>
      </c>
      <c r="C51" s="147">
        <f>+C6+C11+C20+C21+C30+C43+C46+C50</f>
        <v>498754</v>
      </c>
      <c r="D51" s="147">
        <f>+D6+D11+D20+D21+D30+D43+D46+D50</f>
        <v>480063</v>
      </c>
    </row>
    <row r="52" spans="1:4" s="22" customFormat="1" ht="15.75" thickBot="1">
      <c r="A52" s="148" t="s">
        <v>73</v>
      </c>
      <c r="B52" s="96" t="s">
        <v>327</v>
      </c>
      <c r="C52" s="149">
        <f>+C53+C59</f>
        <v>49313</v>
      </c>
      <c r="D52" s="149">
        <f>+D53+D59</f>
        <v>37558</v>
      </c>
    </row>
    <row r="53" spans="1:4" s="22" customFormat="1" ht="12.75" customHeight="1">
      <c r="A53" s="150" t="s">
        <v>182</v>
      </c>
      <c r="B53" s="125" t="s">
        <v>408</v>
      </c>
      <c r="C53" s="151">
        <f>+C54+C55+C56+C57+C58</f>
        <v>39313</v>
      </c>
      <c r="D53" s="151">
        <f>+D54+D55+D56+D57+D58</f>
        <v>37558</v>
      </c>
    </row>
    <row r="54" spans="1:4" s="22" customFormat="1" ht="12.75" customHeight="1">
      <c r="A54" s="152" t="s">
        <v>339</v>
      </c>
      <c r="B54" s="128" t="s">
        <v>328</v>
      </c>
      <c r="C54" s="121">
        <v>39313</v>
      </c>
      <c r="D54" s="121">
        <v>37558</v>
      </c>
    </row>
    <row r="55" spans="1:4" s="22" customFormat="1" ht="12.75" customHeight="1">
      <c r="A55" s="152" t="s">
        <v>340</v>
      </c>
      <c r="B55" s="128" t="s">
        <v>329</v>
      </c>
      <c r="C55" s="121"/>
      <c r="D55" s="121"/>
    </row>
    <row r="56" spans="1:4" s="22" customFormat="1" ht="12.75" customHeight="1">
      <c r="A56" s="152" t="s">
        <v>341</v>
      </c>
      <c r="B56" s="128" t="s">
        <v>330</v>
      </c>
      <c r="C56" s="121"/>
      <c r="D56" s="121"/>
    </row>
    <row r="57" spans="1:4" s="22" customFormat="1" ht="12.75" customHeight="1">
      <c r="A57" s="152" t="s">
        <v>342</v>
      </c>
      <c r="B57" s="128" t="s">
        <v>331</v>
      </c>
      <c r="C57" s="121"/>
      <c r="D57" s="121"/>
    </row>
    <row r="58" spans="1:4" s="22" customFormat="1" ht="12.75" customHeight="1">
      <c r="A58" s="152" t="s">
        <v>343</v>
      </c>
      <c r="B58" s="128" t="s">
        <v>332</v>
      </c>
      <c r="C58" s="121"/>
      <c r="D58" s="121"/>
    </row>
    <row r="59" spans="1:4" s="22" customFormat="1" ht="12.75" customHeight="1">
      <c r="A59" s="153" t="s">
        <v>183</v>
      </c>
      <c r="B59" s="130" t="s">
        <v>407</v>
      </c>
      <c r="C59" s="154">
        <f>+C60+C61+C62+C63+C64</f>
        <v>10000</v>
      </c>
      <c r="D59" s="154">
        <f>+D60+D61+D62+D63+D64</f>
        <v>0</v>
      </c>
    </row>
    <row r="60" spans="1:4" s="22" customFormat="1" ht="12.75" customHeight="1">
      <c r="A60" s="152" t="s">
        <v>344</v>
      </c>
      <c r="B60" s="128" t="s">
        <v>333</v>
      </c>
      <c r="C60" s="121"/>
      <c r="D60" s="121"/>
    </row>
    <row r="61" spans="1:4" s="22" customFormat="1" ht="12.75" customHeight="1">
      <c r="A61" s="152" t="s">
        <v>345</v>
      </c>
      <c r="B61" s="128" t="s">
        <v>334</v>
      </c>
      <c r="C61" s="121"/>
      <c r="D61" s="121"/>
    </row>
    <row r="62" spans="1:4" s="22" customFormat="1" ht="12.75" customHeight="1">
      <c r="A62" s="152" t="s">
        <v>346</v>
      </c>
      <c r="B62" s="128" t="s">
        <v>335</v>
      </c>
      <c r="C62" s="121">
        <v>10000</v>
      </c>
      <c r="D62" s="121"/>
    </row>
    <row r="63" spans="1:4" s="22" customFormat="1" ht="12.75" customHeight="1">
      <c r="A63" s="152" t="s">
        <v>347</v>
      </c>
      <c r="B63" s="128" t="s">
        <v>336</v>
      </c>
      <c r="C63" s="121"/>
      <c r="D63" s="121"/>
    </row>
    <row r="64" spans="1:4" s="22" customFormat="1" ht="12.75" customHeight="1" thickBot="1">
      <c r="A64" s="155" t="s">
        <v>348</v>
      </c>
      <c r="B64" s="139" t="s">
        <v>337</v>
      </c>
      <c r="C64" s="156"/>
      <c r="D64" s="156"/>
    </row>
    <row r="65" spans="1:4" s="22" customFormat="1" ht="15.75" thickBot="1">
      <c r="A65" s="148" t="s">
        <v>74</v>
      </c>
      <c r="B65" s="96" t="s">
        <v>405</v>
      </c>
      <c r="C65" s="149">
        <f>+C51+C52</f>
        <v>548067</v>
      </c>
      <c r="D65" s="149">
        <f>+D51+D52</f>
        <v>517621</v>
      </c>
    </row>
    <row r="66" spans="1:4" s="22" customFormat="1" ht="15.75" thickBot="1">
      <c r="A66" s="157" t="s">
        <v>75</v>
      </c>
      <c r="B66" s="143" t="s">
        <v>338</v>
      </c>
      <c r="C66" s="158"/>
      <c r="D66" s="158"/>
    </row>
    <row r="67" spans="1:4" s="22" customFormat="1" ht="15.75" thickBot="1">
      <c r="A67" s="148" t="s">
        <v>76</v>
      </c>
      <c r="B67" s="96" t="s">
        <v>406</v>
      </c>
      <c r="C67" s="149">
        <f>+C65+C66</f>
        <v>548067</v>
      </c>
      <c r="D67" s="149">
        <f>+D65+D66</f>
        <v>517621</v>
      </c>
    </row>
    <row r="68" spans="1:4" s="22" customFormat="1" ht="83.25" customHeight="1">
      <c r="A68" s="159"/>
      <c r="B68" s="160"/>
      <c r="C68" s="161"/>
      <c r="D68" s="161"/>
    </row>
    <row r="69" spans="1:4" ht="16.5" customHeight="1">
      <c r="A69" s="520" t="s">
        <v>92</v>
      </c>
      <c r="B69" s="520"/>
      <c r="C69" s="520"/>
      <c r="D69" s="520"/>
    </row>
    <row r="70" spans="1:4" s="163" customFormat="1" ht="16.5" customHeight="1" thickBot="1">
      <c r="A70" s="523" t="s">
        <v>187</v>
      </c>
      <c r="B70" s="523"/>
      <c r="C70" s="162"/>
      <c r="D70" s="162" t="s">
        <v>370</v>
      </c>
    </row>
    <row r="71" spans="1:4" ht="43.5" thickBot="1">
      <c r="A71" s="89" t="s">
        <v>61</v>
      </c>
      <c r="B71" s="90" t="s">
        <v>93</v>
      </c>
      <c r="C71" s="91" t="s">
        <v>349</v>
      </c>
      <c r="D71" s="91" t="s">
        <v>505</v>
      </c>
    </row>
    <row r="72" spans="1:4" s="22" customFormat="1" ht="15.75" thickBot="1">
      <c r="A72" s="89">
        <v>1</v>
      </c>
      <c r="B72" s="90">
        <v>2</v>
      </c>
      <c r="C72" s="91">
        <v>3</v>
      </c>
      <c r="D72" s="91">
        <v>3</v>
      </c>
    </row>
    <row r="73" spans="1:4" ht="15.75" thickBot="1">
      <c r="A73" s="92" t="s">
        <v>63</v>
      </c>
      <c r="B73" s="164" t="s">
        <v>494</v>
      </c>
      <c r="C73" s="94">
        <f>+C74+C75+C76+C77+C78</f>
        <v>355861</v>
      </c>
      <c r="D73" s="503">
        <f>+D74+D75+D76+D77+D78</f>
        <v>387051</v>
      </c>
    </row>
    <row r="74" spans="1:4" ht="12.75" customHeight="1">
      <c r="A74" s="104" t="s">
        <v>144</v>
      </c>
      <c r="B74" s="105" t="s">
        <v>94</v>
      </c>
      <c r="C74" s="106">
        <v>126223</v>
      </c>
      <c r="D74" s="342">
        <v>123492</v>
      </c>
    </row>
    <row r="75" spans="1:4" ht="12.75" customHeight="1">
      <c r="A75" s="98" t="s">
        <v>145</v>
      </c>
      <c r="B75" s="107" t="s">
        <v>239</v>
      </c>
      <c r="C75" s="108">
        <v>29711</v>
      </c>
      <c r="D75" s="344">
        <v>30598</v>
      </c>
    </row>
    <row r="76" spans="1:4" ht="12.75" customHeight="1">
      <c r="A76" s="98" t="s">
        <v>146</v>
      </c>
      <c r="B76" s="107" t="s">
        <v>173</v>
      </c>
      <c r="C76" s="120">
        <v>120647</v>
      </c>
      <c r="D76" s="345">
        <v>116101</v>
      </c>
    </row>
    <row r="77" spans="1:4" ht="12.75" customHeight="1">
      <c r="A77" s="98" t="s">
        <v>147</v>
      </c>
      <c r="B77" s="165" t="s">
        <v>240</v>
      </c>
      <c r="C77" s="120">
        <v>74150</v>
      </c>
      <c r="D77" s="345">
        <v>77606</v>
      </c>
    </row>
    <row r="78" spans="1:4" ht="12.75" customHeight="1">
      <c r="A78" s="98" t="s">
        <v>155</v>
      </c>
      <c r="B78" s="166" t="s">
        <v>241</v>
      </c>
      <c r="C78" s="120">
        <v>5130</v>
      </c>
      <c r="D78" s="345">
        <v>39254</v>
      </c>
    </row>
    <row r="79" spans="1:4" ht="12.75" customHeight="1">
      <c r="A79" s="98" t="s">
        <v>148</v>
      </c>
      <c r="B79" s="107" t="s">
        <v>263</v>
      </c>
      <c r="C79" s="120"/>
      <c r="D79" s="344"/>
    </row>
    <row r="80" spans="1:4" ht="12.75" customHeight="1">
      <c r="A80" s="98" t="s">
        <v>149</v>
      </c>
      <c r="B80" s="167" t="s">
        <v>264</v>
      </c>
      <c r="C80" s="120"/>
      <c r="D80" s="345"/>
    </row>
    <row r="81" spans="1:4" ht="12.75" customHeight="1">
      <c r="A81" s="98" t="s">
        <v>156</v>
      </c>
      <c r="B81" s="167" t="s">
        <v>350</v>
      </c>
      <c r="C81" s="120">
        <v>4280</v>
      </c>
      <c r="D81" s="345">
        <v>37838</v>
      </c>
    </row>
    <row r="82" spans="1:4" ht="12.75" customHeight="1">
      <c r="A82" s="98" t="s">
        <v>157</v>
      </c>
      <c r="B82" s="168" t="s">
        <v>265</v>
      </c>
      <c r="C82" s="120">
        <v>850</v>
      </c>
      <c r="D82" s="345">
        <v>1416</v>
      </c>
    </row>
    <row r="83" spans="1:4" ht="12.75" customHeight="1">
      <c r="A83" s="109" t="s">
        <v>158</v>
      </c>
      <c r="B83" s="169" t="s">
        <v>266</v>
      </c>
      <c r="C83" s="120"/>
      <c r="D83" s="120"/>
    </row>
    <row r="84" spans="1:4" ht="12.75" customHeight="1">
      <c r="A84" s="98" t="s">
        <v>159</v>
      </c>
      <c r="B84" s="169" t="s">
        <v>267</v>
      </c>
      <c r="C84" s="120"/>
      <c r="D84" s="120"/>
    </row>
    <row r="85" spans="1:4" ht="12.75" customHeight="1" thickBot="1">
      <c r="A85" s="170" t="s">
        <v>161</v>
      </c>
      <c r="B85" s="171" t="s">
        <v>268</v>
      </c>
      <c r="C85" s="172"/>
      <c r="D85" s="172"/>
    </row>
    <row r="86" spans="1:4" ht="15.75" thickBot="1">
      <c r="A86" s="95" t="s">
        <v>64</v>
      </c>
      <c r="B86" s="173" t="s">
        <v>495</v>
      </c>
      <c r="C86" s="103">
        <f>+C87+C88+C89</f>
        <v>191206</v>
      </c>
      <c r="D86" s="103">
        <f>+D87+D88+D89</f>
        <v>129483</v>
      </c>
    </row>
    <row r="87" spans="1:4" ht="12.75" customHeight="1">
      <c r="A87" s="116" t="s">
        <v>150</v>
      </c>
      <c r="B87" s="107" t="s">
        <v>351</v>
      </c>
      <c r="C87" s="118">
        <v>123358</v>
      </c>
      <c r="D87" s="345">
        <v>98363</v>
      </c>
    </row>
    <row r="88" spans="1:4" ht="12.75" customHeight="1">
      <c r="A88" s="116" t="s">
        <v>151</v>
      </c>
      <c r="B88" s="122" t="s">
        <v>243</v>
      </c>
      <c r="C88" s="108">
        <v>29720</v>
      </c>
      <c r="D88" s="345">
        <v>30120</v>
      </c>
    </row>
    <row r="89" spans="1:4" ht="12.75" customHeight="1">
      <c r="A89" s="116" t="s">
        <v>152</v>
      </c>
      <c r="B89" s="128" t="s">
        <v>380</v>
      </c>
      <c r="C89" s="100">
        <v>38128</v>
      </c>
      <c r="D89" s="291">
        <v>1000</v>
      </c>
    </row>
    <row r="90" spans="1:4" ht="12.75" customHeight="1">
      <c r="A90" s="116" t="s">
        <v>153</v>
      </c>
      <c r="B90" s="128" t="s">
        <v>453</v>
      </c>
      <c r="C90" s="100"/>
      <c r="D90" s="291"/>
    </row>
    <row r="91" spans="1:4" ht="12.75" customHeight="1">
      <c r="A91" s="116" t="s">
        <v>154</v>
      </c>
      <c r="B91" s="128" t="s">
        <v>381</v>
      </c>
      <c r="C91" s="100"/>
      <c r="D91" s="100">
        <v>1000</v>
      </c>
    </row>
    <row r="92" spans="1:4" ht="12.75" customHeight="1">
      <c r="A92" s="116" t="s">
        <v>160</v>
      </c>
      <c r="B92" s="128" t="s">
        <v>382</v>
      </c>
      <c r="C92" s="100"/>
      <c r="D92" s="100"/>
    </row>
    <row r="93" spans="1:4" ht="12.75" customHeight="1">
      <c r="A93" s="116" t="s">
        <v>162</v>
      </c>
      <c r="B93" s="174" t="s">
        <v>354</v>
      </c>
      <c r="C93" s="100"/>
      <c r="D93" s="100"/>
    </row>
    <row r="94" spans="1:4" ht="12.75" customHeight="1">
      <c r="A94" s="116" t="s">
        <v>244</v>
      </c>
      <c r="B94" s="174" t="s">
        <v>355</v>
      </c>
      <c r="C94" s="100"/>
      <c r="D94" s="100"/>
    </row>
    <row r="95" spans="1:4" ht="30">
      <c r="A95" s="116" t="s">
        <v>245</v>
      </c>
      <c r="B95" s="174" t="s">
        <v>353</v>
      </c>
      <c r="C95" s="100">
        <v>38128</v>
      </c>
      <c r="D95" s="100"/>
    </row>
    <row r="96" spans="1:4" ht="30.75" thickBot="1">
      <c r="A96" s="109" t="s">
        <v>246</v>
      </c>
      <c r="B96" s="175" t="s">
        <v>498</v>
      </c>
      <c r="C96" s="176"/>
      <c r="D96" s="176"/>
    </row>
    <row r="97" spans="1:4" ht="15.75" thickBot="1">
      <c r="A97" s="95" t="s">
        <v>65</v>
      </c>
      <c r="B97" s="177" t="s">
        <v>383</v>
      </c>
      <c r="C97" s="103">
        <f>+C98+C99</f>
        <v>1000</v>
      </c>
      <c r="D97" s="103">
        <f>+D98+D99</f>
        <v>1000</v>
      </c>
    </row>
    <row r="98" spans="1:4" ht="12.75" customHeight="1">
      <c r="A98" s="116" t="s">
        <v>124</v>
      </c>
      <c r="B98" s="117" t="s">
        <v>109</v>
      </c>
      <c r="C98" s="118">
        <v>500</v>
      </c>
      <c r="D98" s="118">
        <v>500</v>
      </c>
    </row>
    <row r="99" spans="1:4" ht="12.75" customHeight="1" thickBot="1">
      <c r="A99" s="119" t="s">
        <v>125</v>
      </c>
      <c r="B99" s="122" t="s">
        <v>110</v>
      </c>
      <c r="C99" s="120">
        <v>500</v>
      </c>
      <c r="D99" s="120">
        <v>500</v>
      </c>
    </row>
    <row r="100" spans="1:4" s="179" customFormat="1" ht="15.75" thickBot="1">
      <c r="A100" s="148" t="s">
        <v>66</v>
      </c>
      <c r="B100" s="96" t="s">
        <v>356</v>
      </c>
      <c r="C100" s="178"/>
      <c r="D100" s="178">
        <v>87</v>
      </c>
    </row>
    <row r="101" spans="1:4" ht="15.75" thickBot="1">
      <c r="A101" s="180" t="s">
        <v>67</v>
      </c>
      <c r="B101" s="181" t="s">
        <v>191</v>
      </c>
      <c r="C101" s="94">
        <f>+C73+C86+C97+C100</f>
        <v>548067</v>
      </c>
      <c r="D101" s="94">
        <f>+D73+D86+D97+D100</f>
        <v>517621</v>
      </c>
    </row>
    <row r="102" spans="1:4" ht="15.75" thickBot="1">
      <c r="A102" s="148" t="s">
        <v>68</v>
      </c>
      <c r="B102" s="96" t="s">
        <v>454</v>
      </c>
      <c r="C102" s="103">
        <f>+C103+C111</f>
        <v>0</v>
      </c>
      <c r="D102" s="103">
        <f>+D103+D111</f>
        <v>0</v>
      </c>
    </row>
    <row r="103" spans="1:4" ht="12.75" customHeight="1" thickBot="1">
      <c r="A103" s="182" t="s">
        <v>131</v>
      </c>
      <c r="B103" s="183" t="s">
        <v>455</v>
      </c>
      <c r="C103" s="184">
        <f>+C104+C105+C106+C107+C108+C109+C110</f>
        <v>0</v>
      </c>
      <c r="D103" s="184">
        <f>+D104+D105+D106+D107+D108+D109+D110</f>
        <v>0</v>
      </c>
    </row>
    <row r="104" spans="1:4" ht="12.75" customHeight="1">
      <c r="A104" s="185" t="s">
        <v>134</v>
      </c>
      <c r="B104" s="101" t="s">
        <v>357</v>
      </c>
      <c r="C104" s="186"/>
      <c r="D104" s="186"/>
    </row>
    <row r="105" spans="1:4" ht="12.75" customHeight="1">
      <c r="A105" s="152" t="s">
        <v>135</v>
      </c>
      <c r="B105" s="128" t="s">
        <v>358</v>
      </c>
      <c r="C105" s="187"/>
      <c r="D105" s="187"/>
    </row>
    <row r="106" spans="1:4" ht="12.75" customHeight="1">
      <c r="A106" s="152" t="s">
        <v>136</v>
      </c>
      <c r="B106" s="128" t="s">
        <v>359</v>
      </c>
      <c r="C106" s="187"/>
      <c r="D106" s="187"/>
    </row>
    <row r="107" spans="1:4" ht="12.75" customHeight="1">
      <c r="A107" s="152" t="s">
        <v>137</v>
      </c>
      <c r="B107" s="128" t="s">
        <v>360</v>
      </c>
      <c r="C107" s="187"/>
      <c r="D107" s="187"/>
    </row>
    <row r="108" spans="1:4" ht="12.75" customHeight="1">
      <c r="A108" s="152" t="s">
        <v>230</v>
      </c>
      <c r="B108" s="128" t="s">
        <v>361</v>
      </c>
      <c r="C108" s="187"/>
      <c r="D108" s="187"/>
    </row>
    <row r="109" spans="1:4" ht="12.75" customHeight="1">
      <c r="A109" s="152" t="s">
        <v>247</v>
      </c>
      <c r="B109" s="128" t="s">
        <v>362</v>
      </c>
      <c r="C109" s="187"/>
      <c r="D109" s="187"/>
    </row>
    <row r="110" spans="1:4" ht="12.75" customHeight="1" thickBot="1">
      <c r="A110" s="188" t="s">
        <v>248</v>
      </c>
      <c r="B110" s="189" t="s">
        <v>363</v>
      </c>
      <c r="C110" s="190"/>
      <c r="D110" s="190"/>
    </row>
    <row r="111" spans="1:4" ht="12.75" customHeight="1" thickBot="1">
      <c r="A111" s="182" t="s">
        <v>132</v>
      </c>
      <c r="B111" s="183" t="s">
        <v>456</v>
      </c>
      <c r="C111" s="184">
        <f>+C112+C113+C114+C115+C116+C117+C118+C119</f>
        <v>0</v>
      </c>
      <c r="D111" s="184">
        <f>+D112+D113+D114+D115+D116+D117+D118+D119</f>
        <v>0</v>
      </c>
    </row>
    <row r="112" spans="1:4" ht="12.75" customHeight="1">
      <c r="A112" s="185" t="s">
        <v>140</v>
      </c>
      <c r="B112" s="101" t="s">
        <v>357</v>
      </c>
      <c r="C112" s="186"/>
      <c r="D112" s="186"/>
    </row>
    <row r="113" spans="1:4" ht="12.75" customHeight="1">
      <c r="A113" s="152" t="s">
        <v>141</v>
      </c>
      <c r="B113" s="128" t="s">
        <v>364</v>
      </c>
      <c r="C113" s="187"/>
      <c r="D113" s="187"/>
    </row>
    <row r="114" spans="1:4" ht="12.75" customHeight="1">
      <c r="A114" s="152" t="s">
        <v>142</v>
      </c>
      <c r="B114" s="128" t="s">
        <v>359</v>
      </c>
      <c r="C114" s="187"/>
      <c r="D114" s="187"/>
    </row>
    <row r="115" spans="1:4" ht="12.75" customHeight="1">
      <c r="A115" s="152" t="s">
        <v>143</v>
      </c>
      <c r="B115" s="128" t="s">
        <v>360</v>
      </c>
      <c r="C115" s="187"/>
      <c r="D115" s="187"/>
    </row>
    <row r="116" spans="1:4" ht="12.75" customHeight="1">
      <c r="A116" s="152" t="s">
        <v>231</v>
      </c>
      <c r="B116" s="128" t="s">
        <v>361</v>
      </c>
      <c r="C116" s="187"/>
      <c r="D116" s="187"/>
    </row>
    <row r="117" spans="1:4" ht="12.75" customHeight="1">
      <c r="A117" s="152" t="s">
        <v>249</v>
      </c>
      <c r="B117" s="128" t="s">
        <v>365</v>
      </c>
      <c r="C117" s="187"/>
      <c r="D117" s="187"/>
    </row>
    <row r="118" spans="1:4" ht="12.75" customHeight="1">
      <c r="A118" s="152" t="s">
        <v>250</v>
      </c>
      <c r="B118" s="128" t="s">
        <v>363</v>
      </c>
      <c r="C118" s="187"/>
      <c r="D118" s="187"/>
    </row>
    <row r="119" spans="1:4" ht="12.75" customHeight="1" thickBot="1">
      <c r="A119" s="188" t="s">
        <v>251</v>
      </c>
      <c r="B119" s="189" t="s">
        <v>457</v>
      </c>
      <c r="C119" s="190"/>
      <c r="D119" s="190"/>
    </row>
    <row r="120" spans="1:4" ht="15.75" thickBot="1">
      <c r="A120" s="148" t="s">
        <v>69</v>
      </c>
      <c r="B120" s="96" t="s">
        <v>366</v>
      </c>
      <c r="C120" s="191">
        <f>+C101+C102</f>
        <v>548067</v>
      </c>
      <c r="D120" s="191">
        <f>+D101+D102</f>
        <v>517621</v>
      </c>
    </row>
    <row r="121" spans="1:10" ht="15.75" thickBot="1">
      <c r="A121" s="148" t="s">
        <v>70</v>
      </c>
      <c r="B121" s="96" t="s">
        <v>367</v>
      </c>
      <c r="C121" s="192"/>
      <c r="D121" s="192"/>
      <c r="G121" s="145"/>
      <c r="H121" s="193"/>
      <c r="I121" s="193"/>
      <c r="J121" s="193"/>
    </row>
    <row r="122" spans="1:4" s="22" customFormat="1" ht="15.75" thickBot="1">
      <c r="A122" s="194" t="s">
        <v>71</v>
      </c>
      <c r="B122" s="143" t="s">
        <v>368</v>
      </c>
      <c r="C122" s="149">
        <f>+C120+C121</f>
        <v>548067</v>
      </c>
      <c r="D122" s="149">
        <f>+D120+D121</f>
        <v>517621</v>
      </c>
    </row>
    <row r="123" spans="1:4" ht="7.5" customHeight="1">
      <c r="A123" s="195"/>
      <c r="B123" s="195"/>
      <c r="C123" s="196"/>
      <c r="D123" s="196"/>
    </row>
    <row r="124" spans="1:4" ht="15">
      <c r="A124" s="524" t="s">
        <v>194</v>
      </c>
      <c r="B124" s="524"/>
      <c r="C124" s="524"/>
      <c r="D124" s="524"/>
    </row>
    <row r="125" spans="1:4" ht="15" customHeight="1" thickBot="1">
      <c r="A125" s="522" t="s">
        <v>188</v>
      </c>
      <c r="B125" s="522"/>
      <c r="C125" s="88"/>
      <c r="D125" s="88" t="s">
        <v>370</v>
      </c>
    </row>
    <row r="126" spans="1:5" ht="13.5" customHeight="1" thickBot="1">
      <c r="A126" s="95">
        <v>1</v>
      </c>
      <c r="B126" s="173" t="s">
        <v>258</v>
      </c>
      <c r="C126" s="197"/>
      <c r="D126" s="197">
        <f>+D51-D101</f>
        <v>-37558</v>
      </c>
      <c r="E126" s="198"/>
    </row>
    <row r="127" spans="1:4" ht="7.5" customHeight="1">
      <c r="A127" s="195"/>
      <c r="B127" s="195"/>
      <c r="C127" s="196"/>
      <c r="D127" s="196"/>
    </row>
    <row r="128" spans="1:6" ht="15">
      <c r="A128" s="518" t="s">
        <v>369</v>
      </c>
      <c r="B128" s="518"/>
      <c r="C128" s="518"/>
      <c r="D128" s="518"/>
      <c r="E128" s="200"/>
      <c r="F128" s="200"/>
    </row>
    <row r="129" spans="1:4" ht="12.75" customHeight="1" thickBot="1">
      <c r="A129" s="521" t="s">
        <v>189</v>
      </c>
      <c r="B129" s="521"/>
      <c r="C129" s="201"/>
      <c r="D129" s="201" t="s">
        <v>370</v>
      </c>
    </row>
    <row r="130" spans="1:4" ht="13.5" customHeight="1" thickBot="1">
      <c r="A130" s="148" t="s">
        <v>63</v>
      </c>
      <c r="B130" s="96" t="s">
        <v>496</v>
      </c>
      <c r="C130" s="497"/>
      <c r="D130" s="191">
        <f>IF('2.1.sz.mell  '!C32&lt;&gt;"-",'2.1.sz.mell  '!C32,0)</f>
        <v>0</v>
      </c>
    </row>
    <row r="131" spans="1:4" ht="13.5" customHeight="1" thickBot="1">
      <c r="A131" s="148" t="s">
        <v>64</v>
      </c>
      <c r="B131" s="96" t="s">
        <v>497</v>
      </c>
      <c r="C131" s="497"/>
      <c r="D131" s="191">
        <f>IF('2.2.sz.mell  '!C36&lt;&gt;"-",'2.2.sz.mell  '!C36,0)</f>
        <v>35469</v>
      </c>
    </row>
    <row r="132" spans="1:4" ht="13.5" customHeight="1" thickBot="1">
      <c r="A132" s="148" t="s">
        <v>65</v>
      </c>
      <c r="B132" s="96" t="s">
        <v>384</v>
      </c>
      <c r="C132" s="497"/>
      <c r="D132" s="191">
        <f>D131+D130</f>
        <v>35469</v>
      </c>
    </row>
    <row r="133" spans="1:4" ht="7.5" customHeight="1">
      <c r="A133" s="199"/>
      <c r="B133" s="202"/>
      <c r="C133" s="203"/>
      <c r="D133" s="203"/>
    </row>
    <row r="134" spans="1:4" ht="15">
      <c r="A134" s="519" t="s">
        <v>371</v>
      </c>
      <c r="B134" s="519"/>
      <c r="C134" s="519"/>
      <c r="D134" s="519"/>
    </row>
    <row r="135" spans="1:4" ht="12.75" customHeight="1" thickBot="1">
      <c r="A135" s="521" t="s">
        <v>372</v>
      </c>
      <c r="B135" s="521"/>
      <c r="C135" s="201"/>
      <c r="D135" s="201" t="s">
        <v>370</v>
      </c>
    </row>
    <row r="136" spans="1:4" ht="12.75" customHeight="1" thickBot="1">
      <c r="A136" s="148" t="s">
        <v>63</v>
      </c>
      <c r="B136" s="96" t="s">
        <v>458</v>
      </c>
      <c r="C136" s="497"/>
      <c r="D136" s="191">
        <f>+D137-D140</f>
        <v>37558</v>
      </c>
    </row>
    <row r="137" spans="1:4" ht="12.75" customHeight="1" thickBot="1">
      <c r="A137" s="204" t="s">
        <v>144</v>
      </c>
      <c r="B137" s="205" t="s">
        <v>373</v>
      </c>
      <c r="C137" s="498"/>
      <c r="D137" s="206">
        <f>+D52</f>
        <v>37558</v>
      </c>
    </row>
    <row r="138" spans="1:4" ht="12.75" customHeight="1" thickBot="1">
      <c r="A138" s="182" t="s">
        <v>259</v>
      </c>
      <c r="B138" s="183" t="s">
        <v>374</v>
      </c>
      <c r="C138" s="498"/>
      <c r="D138" s="206">
        <v>10810</v>
      </c>
    </row>
    <row r="139" spans="1:4" ht="12.75" customHeight="1" thickBot="1">
      <c r="A139" s="182" t="s">
        <v>260</v>
      </c>
      <c r="B139" s="183" t="s">
        <v>375</v>
      </c>
      <c r="C139" s="498"/>
      <c r="D139" s="206">
        <v>26748</v>
      </c>
    </row>
    <row r="140" spans="1:4" ht="12.75" customHeight="1" thickBot="1">
      <c r="A140" s="204" t="s">
        <v>145</v>
      </c>
      <c r="B140" s="205" t="s">
        <v>376</v>
      </c>
      <c r="C140" s="498"/>
      <c r="D140" s="206"/>
    </row>
    <row r="141" spans="1:4" ht="12.75" customHeight="1" thickBot="1">
      <c r="A141" s="182" t="s">
        <v>261</v>
      </c>
      <c r="B141" s="183" t="s">
        <v>377</v>
      </c>
      <c r="C141" s="499"/>
      <c r="D141" s="207">
        <f>+'2.1.sz.mell  '!E27</f>
        <v>0</v>
      </c>
    </row>
    <row r="142" spans="1:4" ht="12.75" customHeight="1" thickBot="1">
      <c r="A142" s="182" t="s">
        <v>262</v>
      </c>
      <c r="B142" s="183" t="s">
        <v>378</v>
      </c>
      <c r="C142" s="499"/>
      <c r="D142" s="207">
        <f>+'2.2.sz.mell  '!E31</f>
        <v>0</v>
      </c>
    </row>
  </sheetData>
  <sheetProtection/>
  <mergeCells count="10">
    <mergeCell ref="A135:B135"/>
    <mergeCell ref="A125:B125"/>
    <mergeCell ref="A128:D128"/>
    <mergeCell ref="A129:B129"/>
    <mergeCell ref="A134:D134"/>
    <mergeCell ref="A2:B2"/>
    <mergeCell ref="A1:D1"/>
    <mergeCell ref="A69:D69"/>
    <mergeCell ref="A70:B70"/>
    <mergeCell ref="A124:D12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5" r:id="rId1"/>
  <headerFooter alignWithMargins="0">
    <oddHeader>&amp;C&amp;"Times New Roman CE,Félkövér"&amp;12
Buj Község Önkormányzat
2013. ÉVI KÖLTSÉGVETÉS
KÖTELEZŐ FELADATAINAK MÉRLEGE &amp;R&amp;"Times New Roman CE,Félkövér dőlt"&amp;11 1.2. melléklet a ........./2013. (.......) önkormányzati rendelethez</oddHeader>
  </headerFooter>
  <rowBreaks count="1" manualBreakCount="1">
    <brk id="85" max="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16">
      <selection activeCell="D28" sqref="D28"/>
    </sheetView>
  </sheetViews>
  <sheetFormatPr defaultColWidth="9.00390625" defaultRowHeight="12.75"/>
  <cols>
    <col min="1" max="1" width="9.625" style="310" customWidth="1"/>
    <col min="2" max="2" width="14.875" style="220" customWidth="1"/>
    <col min="3" max="3" width="72.00390625" style="220" customWidth="1"/>
    <col min="4" max="4" width="25.00390625" style="220" customWidth="1"/>
    <col min="5" max="16384" width="9.375" style="220" customWidth="1"/>
  </cols>
  <sheetData>
    <row r="1" spans="1:4" s="1" customFormat="1" ht="21" customHeight="1" thickBot="1">
      <c r="A1" s="68"/>
      <c r="B1" s="69"/>
      <c r="C1" s="302"/>
      <c r="D1" s="209" t="s">
        <v>477</v>
      </c>
    </row>
    <row r="2" spans="1:4" s="21" customFormat="1" ht="33" customHeight="1">
      <c r="A2" s="544" t="s">
        <v>280</v>
      </c>
      <c r="B2" s="545"/>
      <c r="C2" s="303" t="s">
        <v>470</v>
      </c>
      <c r="D2" s="304" t="s">
        <v>491</v>
      </c>
    </row>
    <row r="3" spans="1:4" s="21" customFormat="1" ht="16.5" thickBot="1">
      <c r="A3" s="212" t="s">
        <v>279</v>
      </c>
      <c r="B3" s="213"/>
      <c r="C3" s="305" t="s">
        <v>486</v>
      </c>
      <c r="D3" s="306" t="s">
        <v>491</v>
      </c>
    </row>
    <row r="4" spans="1:4" s="21" customFormat="1" ht="15.75" customHeight="1" thickBot="1">
      <c r="A4" s="216"/>
      <c r="B4" s="216"/>
      <c r="C4" s="216"/>
      <c r="D4" s="217" t="s">
        <v>101</v>
      </c>
    </row>
    <row r="5" spans="1:4" ht="32.25" thickBot="1">
      <c r="A5" s="546" t="s">
        <v>281</v>
      </c>
      <c r="B5" s="547"/>
      <c r="C5" s="219" t="s">
        <v>102</v>
      </c>
      <c r="D5" s="315" t="s">
        <v>506</v>
      </c>
    </row>
    <row r="6" spans="1:4" s="19" customFormat="1" ht="12.75" customHeight="1" thickBot="1">
      <c r="A6" s="221">
        <v>1</v>
      </c>
      <c r="B6" s="222">
        <v>2</v>
      </c>
      <c r="C6" s="222">
        <v>3</v>
      </c>
      <c r="D6" s="223">
        <v>4</v>
      </c>
    </row>
    <row r="7" spans="1:4" s="19" customFormat="1" ht="16.5" thickBot="1">
      <c r="A7" s="224"/>
      <c r="B7" s="225"/>
      <c r="C7" s="225" t="s">
        <v>103</v>
      </c>
      <c r="D7" s="226"/>
    </row>
    <row r="8" spans="1:4" s="230" customFormat="1" ht="16.5" thickBot="1">
      <c r="A8" s="221" t="s">
        <v>63</v>
      </c>
      <c r="B8" s="227"/>
      <c r="C8" s="228" t="s">
        <v>286</v>
      </c>
      <c r="D8" s="229">
        <f>SUM(D9:D16)</f>
        <v>11535</v>
      </c>
    </row>
    <row r="9" spans="1:4" s="230" customFormat="1" ht="12.75" customHeight="1">
      <c r="A9" s="231"/>
      <c r="B9" s="232" t="s">
        <v>144</v>
      </c>
      <c r="C9" s="233" t="s">
        <v>208</v>
      </c>
      <c r="D9" s="234"/>
    </row>
    <row r="10" spans="1:4" s="230" customFormat="1" ht="12.75" customHeight="1">
      <c r="A10" s="235"/>
      <c r="B10" s="232" t="s">
        <v>145</v>
      </c>
      <c r="C10" s="236" t="s">
        <v>209</v>
      </c>
      <c r="D10" s="237">
        <v>6</v>
      </c>
    </row>
    <row r="11" spans="1:4" s="230" customFormat="1" ht="12.75" customHeight="1">
      <c r="A11" s="235"/>
      <c r="B11" s="232" t="s">
        <v>146</v>
      </c>
      <c r="C11" s="236" t="s">
        <v>210</v>
      </c>
      <c r="D11" s="237"/>
    </row>
    <row r="12" spans="1:4" s="230" customFormat="1" ht="12.75" customHeight="1">
      <c r="A12" s="235"/>
      <c r="B12" s="232" t="s">
        <v>147</v>
      </c>
      <c r="C12" s="236" t="s">
        <v>211</v>
      </c>
      <c r="D12" s="237">
        <v>9078</v>
      </c>
    </row>
    <row r="13" spans="1:4" s="230" customFormat="1" ht="12.75" customHeight="1">
      <c r="A13" s="235"/>
      <c r="B13" s="232" t="s">
        <v>181</v>
      </c>
      <c r="C13" s="238" t="s">
        <v>212</v>
      </c>
      <c r="D13" s="237"/>
    </row>
    <row r="14" spans="1:4" s="230" customFormat="1" ht="12.75" customHeight="1">
      <c r="A14" s="239"/>
      <c r="B14" s="232" t="s">
        <v>148</v>
      </c>
      <c r="C14" s="236" t="s">
        <v>213</v>
      </c>
      <c r="D14" s="240">
        <v>2451</v>
      </c>
    </row>
    <row r="15" spans="1:4" s="241" customFormat="1" ht="12.75" customHeight="1">
      <c r="A15" s="235"/>
      <c r="B15" s="232" t="s">
        <v>149</v>
      </c>
      <c r="C15" s="236" t="s">
        <v>38</v>
      </c>
      <c r="D15" s="237"/>
    </row>
    <row r="16" spans="1:4" s="241" customFormat="1" ht="12.75" customHeight="1" thickBot="1">
      <c r="A16" s="242"/>
      <c r="B16" s="243" t="s">
        <v>156</v>
      </c>
      <c r="C16" s="238" t="s">
        <v>271</v>
      </c>
      <c r="D16" s="244"/>
    </row>
    <row r="17" spans="1:4" s="230" customFormat="1" ht="32.25" thickBot="1">
      <c r="A17" s="221" t="s">
        <v>64</v>
      </c>
      <c r="B17" s="227"/>
      <c r="C17" s="228" t="s">
        <v>39</v>
      </c>
      <c r="D17" s="229">
        <f>SUM(D18:D21)</f>
        <v>0</v>
      </c>
    </row>
    <row r="18" spans="1:4" s="241" customFormat="1" ht="12.75" customHeight="1">
      <c r="A18" s="235"/>
      <c r="B18" s="232" t="s">
        <v>150</v>
      </c>
      <c r="C18" s="245" t="s">
        <v>35</v>
      </c>
      <c r="D18" s="237"/>
    </row>
    <row r="19" spans="1:4" s="241" customFormat="1" ht="12.75" customHeight="1">
      <c r="A19" s="235"/>
      <c r="B19" s="232" t="s">
        <v>151</v>
      </c>
      <c r="C19" s="236" t="s">
        <v>36</v>
      </c>
      <c r="D19" s="237"/>
    </row>
    <row r="20" spans="1:4" s="241" customFormat="1" ht="12.75" customHeight="1">
      <c r="A20" s="235"/>
      <c r="B20" s="232" t="s">
        <v>152</v>
      </c>
      <c r="C20" s="236" t="s">
        <v>37</v>
      </c>
      <c r="D20" s="237"/>
    </row>
    <row r="21" spans="1:4" s="241" customFormat="1" ht="12.75" customHeight="1" thickBot="1">
      <c r="A21" s="235"/>
      <c r="B21" s="232" t="s">
        <v>153</v>
      </c>
      <c r="C21" s="236" t="s">
        <v>36</v>
      </c>
      <c r="D21" s="237"/>
    </row>
    <row r="22" spans="1:4" s="241" customFormat="1" ht="16.5" thickBot="1">
      <c r="A22" s="246" t="s">
        <v>65</v>
      </c>
      <c r="B22" s="247"/>
      <c r="C22" s="247" t="s">
        <v>40</v>
      </c>
      <c r="D22" s="229">
        <f>+D23+D24</f>
        <v>0</v>
      </c>
    </row>
    <row r="23" spans="1:4" s="230" customFormat="1" ht="12.75" customHeight="1">
      <c r="A23" s="248"/>
      <c r="B23" s="249" t="s">
        <v>124</v>
      </c>
      <c r="C23" s="250" t="s">
        <v>322</v>
      </c>
      <c r="D23" s="251"/>
    </row>
    <row r="24" spans="1:4" s="230" customFormat="1" ht="12.75" customHeight="1" thickBot="1">
      <c r="A24" s="252"/>
      <c r="B24" s="253" t="s">
        <v>125</v>
      </c>
      <c r="C24" s="254" t="s">
        <v>326</v>
      </c>
      <c r="D24" s="255"/>
    </row>
    <row r="25" spans="1:4" s="230" customFormat="1" ht="16.5" thickBot="1">
      <c r="A25" s="246" t="s">
        <v>66</v>
      </c>
      <c r="B25" s="227"/>
      <c r="C25" s="247" t="s">
        <v>56</v>
      </c>
      <c r="D25" s="256">
        <v>31336</v>
      </c>
    </row>
    <row r="26" spans="1:4" s="230" customFormat="1" ht="12.75" customHeight="1" thickBot="1">
      <c r="A26" s="246"/>
      <c r="B26" s="227"/>
      <c r="C26" s="257" t="s">
        <v>471</v>
      </c>
      <c r="D26" s="258">
        <v>27011</v>
      </c>
    </row>
    <row r="27" spans="1:4" s="230" customFormat="1" ht="12.75" customHeight="1" thickBot="1">
      <c r="A27" s="246"/>
      <c r="B27" s="227"/>
      <c r="C27" s="371" t="s">
        <v>472</v>
      </c>
      <c r="D27" s="258">
        <v>4325</v>
      </c>
    </row>
    <row r="28" spans="1:4" s="230" customFormat="1" ht="16.5" thickBot="1">
      <c r="A28" s="221" t="s">
        <v>67</v>
      </c>
      <c r="B28" s="260"/>
      <c r="C28" s="247" t="s">
        <v>52</v>
      </c>
      <c r="D28" s="261">
        <f>+D8+D17+D22+D25</f>
        <v>42871</v>
      </c>
    </row>
    <row r="29" spans="1:4" s="241" customFormat="1" ht="16.5" thickBot="1">
      <c r="A29" s="262" t="s">
        <v>68</v>
      </c>
      <c r="B29" s="263"/>
      <c r="C29" s="264" t="s">
        <v>54</v>
      </c>
      <c r="D29" s="265">
        <f>+D30+D31</f>
        <v>0</v>
      </c>
    </row>
    <row r="30" spans="1:4" s="241" customFormat="1" ht="15" customHeight="1">
      <c r="A30" s="231"/>
      <c r="B30" s="266" t="s">
        <v>131</v>
      </c>
      <c r="C30" s="250" t="s">
        <v>426</v>
      </c>
      <c r="D30" s="251"/>
    </row>
    <row r="31" spans="1:4" s="241" customFormat="1" ht="15" customHeight="1" thickBot="1">
      <c r="A31" s="267"/>
      <c r="B31" s="268" t="s">
        <v>132</v>
      </c>
      <c r="C31" s="269" t="s">
        <v>43</v>
      </c>
      <c r="D31" s="270"/>
    </row>
    <row r="32" spans="1:4" ht="16.5" thickBot="1">
      <c r="A32" s="271" t="s">
        <v>69</v>
      </c>
      <c r="B32" s="272"/>
      <c r="C32" s="273" t="s">
        <v>55</v>
      </c>
      <c r="D32" s="274"/>
    </row>
    <row r="33" spans="1:4" s="19" customFormat="1" ht="16.5" thickBot="1">
      <c r="A33" s="271" t="s">
        <v>70</v>
      </c>
      <c r="B33" s="275"/>
      <c r="C33" s="276" t="s">
        <v>53</v>
      </c>
      <c r="D33" s="277">
        <f>+D28+D29+D32</f>
        <v>42871</v>
      </c>
    </row>
    <row r="34" spans="1:4" s="230" customFormat="1" ht="12" customHeight="1">
      <c r="A34" s="278"/>
      <c r="B34" s="278"/>
      <c r="C34" s="279"/>
      <c r="D34" s="280"/>
    </row>
    <row r="35" spans="1:4" ht="12" customHeight="1" thickBot="1">
      <c r="A35" s="281"/>
      <c r="B35" s="282"/>
      <c r="C35" s="282"/>
      <c r="D35" s="283"/>
    </row>
    <row r="36" spans="1:4" ht="16.5" thickBot="1">
      <c r="A36" s="218"/>
      <c r="B36" s="284"/>
      <c r="C36" s="284" t="s">
        <v>107</v>
      </c>
      <c r="D36" s="277"/>
    </row>
    <row r="37" spans="1:4" ht="16.5" thickBot="1">
      <c r="A37" s="246" t="s">
        <v>63</v>
      </c>
      <c r="B37" s="285"/>
      <c r="C37" s="247" t="s">
        <v>34</v>
      </c>
      <c r="D37" s="229">
        <f>SUM(D38:D42)</f>
        <v>42871</v>
      </c>
    </row>
    <row r="38" spans="1:4" ht="12.75" customHeight="1">
      <c r="A38" s="286"/>
      <c r="B38" s="287" t="s">
        <v>144</v>
      </c>
      <c r="C38" s="245" t="s">
        <v>94</v>
      </c>
      <c r="D38" s="288">
        <v>8312</v>
      </c>
    </row>
    <row r="39" spans="1:4" ht="12.75" customHeight="1">
      <c r="A39" s="289"/>
      <c r="B39" s="290" t="s">
        <v>145</v>
      </c>
      <c r="C39" s="236" t="s">
        <v>239</v>
      </c>
      <c r="D39" s="291">
        <v>2132</v>
      </c>
    </row>
    <row r="40" spans="1:4" ht="12.75" customHeight="1">
      <c r="A40" s="289"/>
      <c r="B40" s="290" t="s">
        <v>146</v>
      </c>
      <c r="C40" s="236" t="s">
        <v>173</v>
      </c>
      <c r="D40" s="291">
        <v>32427</v>
      </c>
    </row>
    <row r="41" spans="1:4" s="230" customFormat="1" ht="12.75" customHeight="1">
      <c r="A41" s="289"/>
      <c r="B41" s="290" t="s">
        <v>147</v>
      </c>
      <c r="C41" s="236" t="s">
        <v>240</v>
      </c>
      <c r="D41" s="291"/>
    </row>
    <row r="42" spans="1:4" ht="12.75" customHeight="1" thickBot="1">
      <c r="A42" s="289"/>
      <c r="B42" s="290" t="s">
        <v>155</v>
      </c>
      <c r="C42" s="236" t="s">
        <v>241</v>
      </c>
      <c r="D42" s="291"/>
    </row>
    <row r="43" spans="1:4" ht="16.5" thickBot="1">
      <c r="A43" s="246" t="s">
        <v>64</v>
      </c>
      <c r="B43" s="285"/>
      <c r="C43" s="247" t="s">
        <v>50</v>
      </c>
      <c r="D43" s="229">
        <f>SUM(D44:D47)</f>
        <v>0</v>
      </c>
    </row>
    <row r="44" spans="1:4" ht="15.75">
      <c r="A44" s="286"/>
      <c r="B44" s="287" t="s">
        <v>150</v>
      </c>
      <c r="C44" s="245" t="s">
        <v>351</v>
      </c>
      <c r="D44" s="288"/>
    </row>
    <row r="45" spans="1:4" ht="15.75">
      <c r="A45" s="289"/>
      <c r="B45" s="290" t="s">
        <v>151</v>
      </c>
      <c r="C45" s="236" t="s">
        <v>243</v>
      </c>
      <c r="D45" s="291"/>
    </row>
    <row r="46" spans="1:4" ht="15.75">
      <c r="A46" s="289"/>
      <c r="B46" s="290" t="s">
        <v>154</v>
      </c>
      <c r="C46" s="236" t="s">
        <v>108</v>
      </c>
      <c r="D46" s="291"/>
    </row>
    <row r="47" spans="1:4" ht="32.25" thickBot="1">
      <c r="A47" s="289"/>
      <c r="B47" s="290" t="s">
        <v>160</v>
      </c>
      <c r="C47" s="236" t="s">
        <v>47</v>
      </c>
      <c r="D47" s="291"/>
    </row>
    <row r="48" spans="1:4" ht="16.5" thickBot="1">
      <c r="A48" s="246" t="s">
        <v>65</v>
      </c>
      <c r="B48" s="285"/>
      <c r="C48" s="285" t="s">
        <v>48</v>
      </c>
      <c r="D48" s="256"/>
    </row>
    <row r="49" spans="1:4" ht="16.5" thickBot="1">
      <c r="A49" s="271" t="s">
        <v>66</v>
      </c>
      <c r="B49" s="272"/>
      <c r="C49" s="273" t="s">
        <v>51</v>
      </c>
      <c r="D49" s="274"/>
    </row>
    <row r="50" spans="1:4" ht="16.5" thickBot="1">
      <c r="A50" s="246" t="s">
        <v>67</v>
      </c>
      <c r="B50" s="292"/>
      <c r="C50" s="293" t="s">
        <v>49</v>
      </c>
      <c r="D50" s="294">
        <f>+D37+D43+D48+D49</f>
        <v>42871</v>
      </c>
    </row>
    <row r="51" spans="1:4" ht="16.5" thickBot="1">
      <c r="A51" s="295"/>
      <c r="B51" s="296"/>
      <c r="C51" s="296"/>
      <c r="D51" s="297"/>
    </row>
    <row r="52" spans="1:4" ht="16.5" thickBot="1">
      <c r="A52" s="298" t="s">
        <v>284</v>
      </c>
      <c r="B52" s="299"/>
      <c r="C52" s="300"/>
      <c r="D52" s="301">
        <v>5</v>
      </c>
    </row>
    <row r="53" spans="1:4" ht="16.5" thickBot="1">
      <c r="A53" s="298" t="s">
        <v>285</v>
      </c>
      <c r="B53" s="299"/>
      <c r="C53" s="300"/>
      <c r="D53" s="301">
        <v>0</v>
      </c>
    </row>
  </sheetData>
  <mergeCells count="2">
    <mergeCell ref="A2:B2"/>
    <mergeCell ref="A5:B5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C16" sqref="C16"/>
    </sheetView>
  </sheetViews>
  <sheetFormatPr defaultColWidth="9.00390625" defaultRowHeight="12.75"/>
  <cols>
    <col min="1" max="1" width="5.50390625" style="8" customWidth="1"/>
    <col min="2" max="2" width="33.125" style="8" customWidth="1"/>
    <col min="3" max="3" width="12.375" style="8" customWidth="1"/>
    <col min="4" max="4" width="11.50390625" style="8" customWidth="1"/>
    <col min="5" max="5" width="11.375" style="8" customWidth="1"/>
    <col min="6" max="6" width="11.00390625" style="8" customWidth="1"/>
    <col min="7" max="7" width="14.375" style="8" customWidth="1"/>
    <col min="8" max="16384" width="9.375" style="8" customWidth="1"/>
  </cols>
  <sheetData>
    <row r="1" spans="1:7" ht="43.5" customHeight="1">
      <c r="A1" s="551" t="s">
        <v>58</v>
      </c>
      <c r="B1" s="551"/>
      <c r="C1" s="551"/>
      <c r="D1" s="551"/>
      <c r="E1" s="551"/>
      <c r="F1" s="551"/>
      <c r="G1" s="551"/>
    </row>
    <row r="3" spans="1:7" s="40" customFormat="1" ht="27" customHeight="1">
      <c r="A3" s="38" t="s">
        <v>289</v>
      </c>
      <c r="B3" s="39"/>
      <c r="C3" s="550" t="s">
        <v>290</v>
      </c>
      <c r="D3" s="550"/>
      <c r="E3" s="550"/>
      <c r="F3" s="550"/>
      <c r="G3" s="550"/>
    </row>
    <row r="4" spans="1:7" s="40" customFormat="1" ht="15.75">
      <c r="A4" s="39"/>
      <c r="B4" s="39"/>
      <c r="C4" s="39"/>
      <c r="D4" s="39"/>
      <c r="E4" s="39"/>
      <c r="F4" s="39"/>
      <c r="G4" s="39"/>
    </row>
    <row r="5" spans="1:7" s="40" customFormat="1" ht="24.75" customHeight="1">
      <c r="A5" s="38" t="s">
        <v>291</v>
      </c>
      <c r="B5" s="39"/>
      <c r="C5" s="550" t="s">
        <v>290</v>
      </c>
      <c r="D5" s="550"/>
      <c r="E5" s="550"/>
      <c r="F5" s="550"/>
      <c r="G5" s="39"/>
    </row>
    <row r="6" spans="1:7" s="41" customFormat="1" ht="12.75">
      <c r="A6" s="67"/>
      <c r="B6" s="67"/>
      <c r="C6" s="67"/>
      <c r="D6" s="67"/>
      <c r="E6" s="67"/>
      <c r="F6" s="67"/>
      <c r="G6" s="67"/>
    </row>
    <row r="7" spans="1:7" s="42" customFormat="1" ht="15" customHeight="1">
      <c r="A7" s="85" t="s">
        <v>292</v>
      </c>
      <c r="B7" s="84"/>
      <c r="C7" s="84"/>
      <c r="D7" s="70"/>
      <c r="E7" s="70"/>
      <c r="F7" s="70"/>
      <c r="G7" s="70"/>
    </row>
    <row r="8" spans="1:7" s="42" customFormat="1" ht="15" customHeight="1" thickBot="1">
      <c r="A8" s="85" t="s">
        <v>293</v>
      </c>
      <c r="B8" s="70"/>
      <c r="C8" s="70"/>
      <c r="D8" s="70"/>
      <c r="E8" s="70"/>
      <c r="F8" s="70"/>
      <c r="G8" s="70"/>
    </row>
    <row r="9" spans="1:7" s="20" customFormat="1" ht="42" customHeight="1" thickBot="1">
      <c r="A9" s="62" t="s">
        <v>61</v>
      </c>
      <c r="B9" s="63" t="s">
        <v>294</v>
      </c>
      <c r="C9" s="63" t="s">
        <v>295</v>
      </c>
      <c r="D9" s="63" t="s">
        <v>296</v>
      </c>
      <c r="E9" s="63" t="s">
        <v>297</v>
      </c>
      <c r="F9" s="63" t="s">
        <v>298</v>
      </c>
      <c r="G9" s="64" t="s">
        <v>97</v>
      </c>
    </row>
    <row r="10" spans="1:7" ht="24" customHeight="1">
      <c r="A10" s="71" t="s">
        <v>63</v>
      </c>
      <c r="B10" s="65" t="s">
        <v>299</v>
      </c>
      <c r="C10" s="43"/>
      <c r="D10" s="43"/>
      <c r="E10" s="43"/>
      <c r="F10" s="43"/>
      <c r="G10" s="72">
        <f>SUM(C10:F10)</f>
        <v>0</v>
      </c>
    </row>
    <row r="11" spans="1:7" ht="24" customHeight="1">
      <c r="A11" s="73" t="s">
        <v>64</v>
      </c>
      <c r="B11" s="66" t="s">
        <v>300</v>
      </c>
      <c r="C11" s="44"/>
      <c r="D11" s="44"/>
      <c r="E11" s="44"/>
      <c r="F11" s="44"/>
      <c r="G11" s="74">
        <f aca="true" t="shared" si="0" ref="G11:G16">SUM(C11:F11)</f>
        <v>0</v>
      </c>
    </row>
    <row r="12" spans="1:7" ht="24" customHeight="1">
      <c r="A12" s="73" t="s">
        <v>65</v>
      </c>
      <c r="B12" s="66" t="s">
        <v>301</v>
      </c>
      <c r="C12" s="44"/>
      <c r="D12" s="44"/>
      <c r="E12" s="44"/>
      <c r="F12" s="44"/>
      <c r="G12" s="74">
        <f t="shared" si="0"/>
        <v>0</v>
      </c>
    </row>
    <row r="13" spans="1:7" ht="24" customHeight="1">
      <c r="A13" s="73" t="s">
        <v>66</v>
      </c>
      <c r="B13" s="66" t="s">
        <v>302</v>
      </c>
      <c r="C13" s="44"/>
      <c r="D13" s="44"/>
      <c r="E13" s="44"/>
      <c r="F13" s="44"/>
      <c r="G13" s="74">
        <f t="shared" si="0"/>
        <v>0</v>
      </c>
    </row>
    <row r="14" spans="1:7" ht="24" customHeight="1">
      <c r="A14" s="73" t="s">
        <v>67</v>
      </c>
      <c r="B14" s="66" t="s">
        <v>303</v>
      </c>
      <c r="C14" s="44"/>
      <c r="D14" s="44"/>
      <c r="E14" s="44"/>
      <c r="F14" s="44"/>
      <c r="G14" s="74">
        <f t="shared" si="0"/>
        <v>0</v>
      </c>
    </row>
    <row r="15" spans="1:7" ht="24" customHeight="1" thickBot="1">
      <c r="A15" s="75" t="s">
        <v>68</v>
      </c>
      <c r="B15" s="76" t="s">
        <v>304</v>
      </c>
      <c r="C15" s="45"/>
      <c r="D15" s="45"/>
      <c r="E15" s="45"/>
      <c r="F15" s="45"/>
      <c r="G15" s="77">
        <f t="shared" si="0"/>
        <v>0</v>
      </c>
    </row>
    <row r="16" spans="1:7" s="46" customFormat="1" ht="24" customHeight="1" thickBot="1">
      <c r="A16" s="78" t="s">
        <v>69</v>
      </c>
      <c r="B16" s="79" t="s">
        <v>97</v>
      </c>
      <c r="C16" s="80">
        <f>SUM(C10:C15)</f>
        <v>0</v>
      </c>
      <c r="D16" s="80">
        <f>SUM(D10:D15)</f>
        <v>0</v>
      </c>
      <c r="E16" s="80">
        <f>SUM(E10:E15)</f>
        <v>0</v>
      </c>
      <c r="F16" s="80">
        <f>SUM(F10:F15)</f>
        <v>0</v>
      </c>
      <c r="G16" s="81">
        <f t="shared" si="0"/>
        <v>0</v>
      </c>
    </row>
    <row r="17" spans="1:7" s="41" customFormat="1" ht="12.75">
      <c r="A17" s="67"/>
      <c r="B17" s="67"/>
      <c r="C17" s="67"/>
      <c r="D17" s="67"/>
      <c r="E17" s="67"/>
      <c r="F17" s="67"/>
      <c r="G17" s="67"/>
    </row>
    <row r="18" spans="1:7" s="41" customFormat="1" ht="12.75">
      <c r="A18" s="67"/>
      <c r="B18" s="67"/>
      <c r="C18" s="67"/>
      <c r="D18" s="67"/>
      <c r="E18" s="67"/>
      <c r="F18" s="67"/>
      <c r="G18" s="67"/>
    </row>
    <row r="19" spans="1:7" s="41" customFormat="1" ht="12.75">
      <c r="A19" s="67"/>
      <c r="B19" s="67"/>
      <c r="C19" s="67"/>
      <c r="D19" s="67"/>
      <c r="E19" s="67"/>
      <c r="F19" s="67"/>
      <c r="G19" s="67"/>
    </row>
    <row r="20" spans="1:7" s="41" customFormat="1" ht="15.75">
      <c r="A20" s="40" t="s">
        <v>463</v>
      </c>
      <c r="B20" s="67"/>
      <c r="C20" s="67"/>
      <c r="D20" s="67"/>
      <c r="E20" s="67"/>
      <c r="F20" s="67"/>
      <c r="G20" s="67"/>
    </row>
    <row r="21" spans="1:7" s="41" customFormat="1" ht="12.75">
      <c r="A21" s="67"/>
      <c r="B21" s="67"/>
      <c r="C21" s="67"/>
      <c r="D21" s="67"/>
      <c r="E21" s="67"/>
      <c r="F21" s="67"/>
      <c r="G21" s="67"/>
    </row>
    <row r="22" spans="1:7" ht="12.75">
      <c r="A22" s="67"/>
      <c r="B22" s="67"/>
      <c r="C22" s="67"/>
      <c r="D22" s="67"/>
      <c r="E22" s="67"/>
      <c r="F22" s="67"/>
      <c r="G22" s="67"/>
    </row>
    <row r="23" spans="1:7" ht="12.75">
      <c r="A23" s="67"/>
      <c r="B23" s="67"/>
      <c r="C23" s="41"/>
      <c r="D23" s="41"/>
      <c r="E23" s="41"/>
      <c r="F23" s="41"/>
      <c r="G23" s="67"/>
    </row>
    <row r="24" spans="1:7" ht="13.5">
      <c r="A24" s="67"/>
      <c r="B24" s="67"/>
      <c r="C24" s="82"/>
      <c r="D24" s="83" t="s">
        <v>305</v>
      </c>
      <c r="E24" s="83"/>
      <c r="F24" s="82"/>
      <c r="G24" s="67"/>
    </row>
    <row r="25" spans="3:6" ht="13.5">
      <c r="C25" s="47"/>
      <c r="D25" s="48"/>
      <c r="E25" s="48"/>
      <c r="F25" s="47"/>
    </row>
    <row r="26" spans="3:6" ht="13.5">
      <c r="C26" s="47"/>
      <c r="D26" s="48"/>
      <c r="E26" s="48"/>
      <c r="F26" s="47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……/2013. (….)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2"/>
  <sheetViews>
    <sheetView zoomScale="120" zoomScaleNormal="120" zoomScaleSheetLayoutView="100" workbookViewId="0" topLeftCell="A1">
      <selection activeCell="A1" sqref="A1:IV16384"/>
    </sheetView>
  </sheetViews>
  <sheetFormatPr defaultColWidth="9.00390625" defaultRowHeight="12.75"/>
  <cols>
    <col min="1" max="1" width="11.375" style="87" customWidth="1"/>
    <col min="2" max="2" width="91.625" style="87" customWidth="1"/>
    <col min="3" max="4" width="21.625" style="208" customWidth="1"/>
    <col min="5" max="5" width="9.00390625" style="87" customWidth="1"/>
    <col min="6" max="16384" width="9.375" style="87" customWidth="1"/>
  </cols>
  <sheetData>
    <row r="1" spans="1:4" ht="15.75" customHeight="1">
      <c r="A1" s="520" t="s">
        <v>60</v>
      </c>
      <c r="B1" s="520"/>
      <c r="C1" s="520"/>
      <c r="D1" s="520"/>
    </row>
    <row r="2" spans="1:4" ht="15.75" customHeight="1" thickBot="1">
      <c r="A2" s="522" t="s">
        <v>186</v>
      </c>
      <c r="B2" s="522"/>
      <c r="C2" s="88"/>
      <c r="D2" s="88" t="s">
        <v>370</v>
      </c>
    </row>
    <row r="3" spans="1:4" ht="43.5" thickBot="1">
      <c r="A3" s="89" t="s">
        <v>121</v>
      </c>
      <c r="B3" s="90" t="s">
        <v>62</v>
      </c>
      <c r="C3" s="91" t="s">
        <v>349</v>
      </c>
      <c r="D3" s="91" t="s">
        <v>505</v>
      </c>
    </row>
    <row r="4" spans="1:4" s="22" customFormat="1" ht="12" customHeight="1" thickBot="1">
      <c r="A4" s="89">
        <v>1</v>
      </c>
      <c r="B4" s="90">
        <v>2</v>
      </c>
      <c r="C4" s="91">
        <v>3</v>
      </c>
      <c r="D4" s="91">
        <v>3</v>
      </c>
    </row>
    <row r="5" spans="1:4" s="22" customFormat="1" ht="15.75" thickBot="1">
      <c r="A5" s="92" t="s">
        <v>63</v>
      </c>
      <c r="B5" s="93" t="s">
        <v>200</v>
      </c>
      <c r="C5" s="94">
        <f>+C6+C11+C20</f>
        <v>0</v>
      </c>
      <c r="D5" s="94">
        <f>+D6+D11+D20</f>
        <v>0</v>
      </c>
    </row>
    <row r="6" spans="1:4" s="22" customFormat="1" ht="15.75" thickBot="1">
      <c r="A6" s="95" t="s">
        <v>64</v>
      </c>
      <c r="B6" s="96" t="s">
        <v>448</v>
      </c>
      <c r="C6" s="97">
        <f>+C7+C8+C9+C10</f>
        <v>0</v>
      </c>
      <c r="D6" s="97">
        <f>+D7+D8+D9+D10</f>
        <v>0</v>
      </c>
    </row>
    <row r="7" spans="1:4" s="22" customFormat="1" ht="12.75" customHeight="1">
      <c r="A7" s="98" t="s">
        <v>150</v>
      </c>
      <c r="B7" s="99" t="s">
        <v>105</v>
      </c>
      <c r="C7" s="100"/>
      <c r="D7" s="237"/>
    </row>
    <row r="8" spans="1:4" s="22" customFormat="1" ht="12.75" customHeight="1">
      <c r="A8" s="98" t="s">
        <v>151</v>
      </c>
      <c r="B8" s="101" t="s">
        <v>122</v>
      </c>
      <c r="C8" s="100"/>
      <c r="D8" s="237"/>
    </row>
    <row r="9" spans="1:4" s="22" customFormat="1" ht="12.75" customHeight="1">
      <c r="A9" s="98" t="s">
        <v>152</v>
      </c>
      <c r="B9" s="101" t="s">
        <v>201</v>
      </c>
      <c r="C9" s="100"/>
      <c r="D9" s="237"/>
    </row>
    <row r="10" spans="1:5" s="22" customFormat="1" ht="12.75" customHeight="1" thickBot="1">
      <c r="A10" s="98" t="s">
        <v>153</v>
      </c>
      <c r="B10" s="102" t="s">
        <v>202</v>
      </c>
      <c r="C10" s="100"/>
      <c r="D10" s="237"/>
      <c r="E10" s="502"/>
    </row>
    <row r="11" spans="1:4" s="22" customFormat="1" ht="15.75" thickBot="1">
      <c r="A11" s="95" t="s">
        <v>65</v>
      </c>
      <c r="B11" s="93" t="s">
        <v>203</v>
      </c>
      <c r="C11" s="103">
        <f>+C12+C13+C14+C15+C16+C17+C18+C19</f>
        <v>0</v>
      </c>
      <c r="D11" s="103">
        <f>+D12+D13+D14+D15+D16+D17+D18+D19</f>
        <v>0</v>
      </c>
    </row>
    <row r="12" spans="1:4" s="22" customFormat="1" ht="12.75" customHeight="1">
      <c r="A12" s="104" t="s">
        <v>124</v>
      </c>
      <c r="B12" s="105" t="s">
        <v>208</v>
      </c>
      <c r="C12" s="106"/>
      <c r="D12" s="234"/>
    </row>
    <row r="13" spans="1:4" s="22" customFormat="1" ht="12.75" customHeight="1">
      <c r="A13" s="98" t="s">
        <v>125</v>
      </c>
      <c r="B13" s="107" t="s">
        <v>209</v>
      </c>
      <c r="C13" s="108"/>
      <c r="D13" s="237"/>
    </row>
    <row r="14" spans="1:4" s="22" customFormat="1" ht="12.75" customHeight="1">
      <c r="A14" s="98" t="s">
        <v>126</v>
      </c>
      <c r="B14" s="107" t="s">
        <v>210</v>
      </c>
      <c r="C14" s="108"/>
      <c r="D14" s="237"/>
    </row>
    <row r="15" spans="1:4" s="22" customFormat="1" ht="12.75" customHeight="1">
      <c r="A15" s="98" t="s">
        <v>127</v>
      </c>
      <c r="B15" s="107" t="s">
        <v>211</v>
      </c>
      <c r="C15" s="108"/>
      <c r="D15" s="237"/>
    </row>
    <row r="16" spans="1:4" s="22" customFormat="1" ht="12.75" customHeight="1">
      <c r="A16" s="109" t="s">
        <v>204</v>
      </c>
      <c r="B16" s="110" t="s">
        <v>212</v>
      </c>
      <c r="C16" s="111"/>
      <c r="D16" s="237"/>
    </row>
    <row r="17" spans="1:4" s="22" customFormat="1" ht="12.75" customHeight="1">
      <c r="A17" s="98" t="s">
        <v>205</v>
      </c>
      <c r="B17" s="107" t="s">
        <v>314</v>
      </c>
      <c r="C17" s="108"/>
      <c r="D17" s="240"/>
    </row>
    <row r="18" spans="1:4" s="22" customFormat="1" ht="12.75" customHeight="1">
      <c r="A18" s="98" t="s">
        <v>206</v>
      </c>
      <c r="B18" s="107" t="s">
        <v>214</v>
      </c>
      <c r="C18" s="108"/>
      <c r="D18" s="237"/>
    </row>
    <row r="19" spans="1:4" s="22" customFormat="1" ht="12.75" customHeight="1" thickBot="1">
      <c r="A19" s="112" t="s">
        <v>207</v>
      </c>
      <c r="B19" s="113" t="s">
        <v>215</v>
      </c>
      <c r="C19" s="114"/>
      <c r="D19" s="244"/>
    </row>
    <row r="20" spans="1:4" s="22" customFormat="1" ht="16.5" thickBot="1">
      <c r="A20" s="95" t="s">
        <v>216</v>
      </c>
      <c r="B20" s="93" t="s">
        <v>315</v>
      </c>
      <c r="C20" s="115"/>
      <c r="D20" s="256"/>
    </row>
    <row r="21" spans="1:4" s="22" customFormat="1" ht="15.75" thickBot="1">
      <c r="A21" s="95" t="s">
        <v>67</v>
      </c>
      <c r="B21" s="93" t="s">
        <v>492</v>
      </c>
      <c r="C21" s="103">
        <f>+C22+C23+C24+C25+C26+C27+C28+C29</f>
        <v>0</v>
      </c>
      <c r="D21" s="103">
        <f>+D22+D23+D24+D25+D26+D27+D28+D29</f>
        <v>0</v>
      </c>
    </row>
    <row r="22" spans="1:4" s="22" customFormat="1" ht="12.75" customHeight="1">
      <c r="A22" s="116" t="s">
        <v>128</v>
      </c>
      <c r="B22" s="117" t="s">
        <v>223</v>
      </c>
      <c r="C22" s="118"/>
      <c r="D22" s="291"/>
    </row>
    <row r="23" spans="1:4" s="22" customFormat="1" ht="12.75" customHeight="1">
      <c r="A23" s="98" t="s">
        <v>129</v>
      </c>
      <c r="B23" s="107" t="s">
        <v>224</v>
      </c>
      <c r="C23" s="108"/>
      <c r="D23" s="291"/>
    </row>
    <row r="24" spans="1:4" s="22" customFormat="1" ht="12.75" customHeight="1">
      <c r="A24" s="98" t="s">
        <v>130</v>
      </c>
      <c r="B24" s="107" t="s">
        <v>225</v>
      </c>
      <c r="C24" s="108"/>
      <c r="D24" s="291"/>
    </row>
    <row r="25" spans="1:4" s="22" customFormat="1" ht="12.75" customHeight="1">
      <c r="A25" s="119" t="s">
        <v>218</v>
      </c>
      <c r="B25" s="107" t="s">
        <v>133</v>
      </c>
      <c r="C25" s="120"/>
      <c r="D25" s="291"/>
    </row>
    <row r="26" spans="1:4" s="22" customFormat="1" ht="12.75" customHeight="1">
      <c r="A26" s="119" t="s">
        <v>219</v>
      </c>
      <c r="B26" s="107" t="s">
        <v>488</v>
      </c>
      <c r="C26" s="120"/>
      <c r="D26" s="291"/>
    </row>
    <row r="27" spans="1:4" s="22" customFormat="1" ht="12.75" customHeight="1">
      <c r="A27" s="98" t="s">
        <v>220</v>
      </c>
      <c r="B27" s="107" t="s">
        <v>227</v>
      </c>
      <c r="C27" s="108"/>
      <c r="D27" s="291"/>
    </row>
    <row r="28" spans="1:4" s="22" customFormat="1" ht="12.75" customHeight="1">
      <c r="A28" s="98" t="s">
        <v>221</v>
      </c>
      <c r="B28" s="107" t="s">
        <v>316</v>
      </c>
      <c r="C28" s="121"/>
      <c r="D28" s="291"/>
    </row>
    <row r="29" spans="1:4" s="22" customFormat="1" ht="12.75" customHeight="1" thickBot="1">
      <c r="A29" s="98" t="s">
        <v>222</v>
      </c>
      <c r="B29" s="122" t="s">
        <v>229</v>
      </c>
      <c r="C29" s="121"/>
      <c r="D29" s="324"/>
    </row>
    <row r="30" spans="1:4" s="22" customFormat="1" ht="15.75" thickBot="1">
      <c r="A30" s="123" t="s">
        <v>68</v>
      </c>
      <c r="B30" s="93" t="s">
        <v>493</v>
      </c>
      <c r="C30" s="97">
        <f>+C31+C37</f>
        <v>0</v>
      </c>
      <c r="D30" s="97">
        <f>+D31+D37</f>
        <v>0</v>
      </c>
    </row>
    <row r="31" spans="1:4" s="22" customFormat="1" ht="12.75" customHeight="1">
      <c r="A31" s="124" t="s">
        <v>131</v>
      </c>
      <c r="B31" s="125" t="s">
        <v>449</v>
      </c>
      <c r="C31" s="126">
        <f>+C32+C33+C34+C35+C36</f>
        <v>0</v>
      </c>
      <c r="D31" s="126">
        <f>+D32+D33+D34+D35+D36</f>
        <v>0</v>
      </c>
    </row>
    <row r="32" spans="1:4" s="22" customFormat="1" ht="12.75" customHeight="1">
      <c r="A32" s="127" t="s">
        <v>134</v>
      </c>
      <c r="B32" s="128" t="s">
        <v>317</v>
      </c>
      <c r="C32" s="129"/>
      <c r="D32" s="237"/>
    </row>
    <row r="33" spans="1:4" s="22" customFormat="1" ht="12.75" customHeight="1">
      <c r="A33" s="127" t="s">
        <v>135</v>
      </c>
      <c r="B33" s="128" t="s">
        <v>318</v>
      </c>
      <c r="C33" s="129"/>
      <c r="D33" s="237"/>
    </row>
    <row r="34" spans="1:4" s="22" customFormat="1" ht="12.75" customHeight="1">
      <c r="A34" s="127" t="s">
        <v>136</v>
      </c>
      <c r="B34" s="128" t="s">
        <v>319</v>
      </c>
      <c r="C34" s="129"/>
      <c r="D34" s="237"/>
    </row>
    <row r="35" spans="1:4" s="22" customFormat="1" ht="12.75" customHeight="1">
      <c r="A35" s="127" t="s">
        <v>137</v>
      </c>
      <c r="B35" s="128" t="s">
        <v>320</v>
      </c>
      <c r="C35" s="129"/>
      <c r="D35" s="237"/>
    </row>
    <row r="36" spans="1:4" s="22" customFormat="1" ht="12.75" customHeight="1">
      <c r="A36" s="127" t="s">
        <v>230</v>
      </c>
      <c r="B36" s="128" t="s">
        <v>450</v>
      </c>
      <c r="C36" s="129"/>
      <c r="D36" s="237"/>
    </row>
    <row r="37" spans="1:4" s="22" customFormat="1" ht="12.75" customHeight="1">
      <c r="A37" s="127" t="s">
        <v>132</v>
      </c>
      <c r="B37" s="130" t="s">
        <v>451</v>
      </c>
      <c r="C37" s="131">
        <f>+C38+C39+C40+C41+C42</f>
        <v>0</v>
      </c>
      <c r="D37" s="131">
        <f>+D38+D39+D40+D41+D42</f>
        <v>0</v>
      </c>
    </row>
    <row r="38" spans="1:4" s="22" customFormat="1" ht="12.75" customHeight="1">
      <c r="A38" s="127" t="s">
        <v>140</v>
      </c>
      <c r="B38" s="128" t="s">
        <v>317</v>
      </c>
      <c r="C38" s="129"/>
      <c r="D38" s="237"/>
    </row>
    <row r="39" spans="1:4" s="22" customFormat="1" ht="12.75" customHeight="1">
      <c r="A39" s="127" t="s">
        <v>141</v>
      </c>
      <c r="B39" s="128" t="s">
        <v>318</v>
      </c>
      <c r="C39" s="129"/>
      <c r="D39" s="237"/>
    </row>
    <row r="40" spans="1:4" s="22" customFormat="1" ht="12.75" customHeight="1">
      <c r="A40" s="127" t="s">
        <v>142</v>
      </c>
      <c r="B40" s="128" t="s">
        <v>319</v>
      </c>
      <c r="C40" s="129"/>
      <c r="D40" s="237"/>
    </row>
    <row r="41" spans="1:4" s="22" customFormat="1" ht="12.75" customHeight="1">
      <c r="A41" s="127" t="s">
        <v>143</v>
      </c>
      <c r="B41" s="132" t="s">
        <v>320</v>
      </c>
      <c r="C41" s="129"/>
      <c r="D41" s="237"/>
    </row>
    <row r="42" spans="1:5" s="22" customFormat="1" ht="12.75" customHeight="1" thickBot="1">
      <c r="A42" s="133" t="s">
        <v>231</v>
      </c>
      <c r="B42" s="134" t="s">
        <v>452</v>
      </c>
      <c r="C42" s="135"/>
      <c r="D42" s="331"/>
      <c r="E42" s="136"/>
    </row>
    <row r="43" spans="1:4" s="22" customFormat="1" ht="15.75" thickBot="1">
      <c r="A43" s="95" t="s">
        <v>232</v>
      </c>
      <c r="B43" s="137" t="s">
        <v>321</v>
      </c>
      <c r="C43" s="97">
        <f>+C44+C45</f>
        <v>0</v>
      </c>
      <c r="D43" s="97">
        <f>+D44+D45</f>
        <v>0</v>
      </c>
    </row>
    <row r="44" spans="1:4" s="22" customFormat="1" ht="12.75" customHeight="1">
      <c r="A44" s="116" t="s">
        <v>138</v>
      </c>
      <c r="B44" s="101" t="s">
        <v>322</v>
      </c>
      <c r="C44" s="138"/>
      <c r="D44" s="237"/>
    </row>
    <row r="45" spans="1:4" s="22" customFormat="1" ht="12.75" customHeight="1" thickBot="1">
      <c r="A45" s="109" t="s">
        <v>139</v>
      </c>
      <c r="B45" s="139" t="s">
        <v>326</v>
      </c>
      <c r="C45" s="140"/>
      <c r="D45" s="237"/>
    </row>
    <row r="46" spans="1:4" s="22" customFormat="1" ht="15.75" thickBot="1">
      <c r="A46" s="95" t="s">
        <v>70</v>
      </c>
      <c r="B46" s="137" t="s">
        <v>325</v>
      </c>
      <c r="C46" s="97">
        <f>+C47+C48+C49</f>
        <v>0</v>
      </c>
      <c r="D46" s="97">
        <f>+D47+D48+D49</f>
        <v>0</v>
      </c>
    </row>
    <row r="47" spans="1:4" s="22" customFormat="1" ht="12.75" customHeight="1">
      <c r="A47" s="116" t="s">
        <v>235</v>
      </c>
      <c r="B47" s="101" t="s">
        <v>233</v>
      </c>
      <c r="C47" s="141"/>
      <c r="D47" s="141"/>
    </row>
    <row r="48" spans="1:4" s="22" customFormat="1" ht="12.75" customHeight="1">
      <c r="A48" s="98" t="s">
        <v>236</v>
      </c>
      <c r="B48" s="128" t="s">
        <v>234</v>
      </c>
      <c r="C48" s="121"/>
      <c r="D48" s="121"/>
    </row>
    <row r="49" spans="1:4" s="22" customFormat="1" ht="12.75" customHeight="1" thickBot="1">
      <c r="A49" s="109" t="s">
        <v>379</v>
      </c>
      <c r="B49" s="139" t="s">
        <v>323</v>
      </c>
      <c r="C49" s="142"/>
      <c r="D49" s="142"/>
    </row>
    <row r="50" spans="1:6" s="22" customFormat="1" ht="15.75" thickBot="1">
      <c r="A50" s="95" t="s">
        <v>237</v>
      </c>
      <c r="B50" s="143" t="s">
        <v>324</v>
      </c>
      <c r="C50" s="144"/>
      <c r="D50" s="144"/>
      <c r="F50" s="145"/>
    </row>
    <row r="51" spans="1:4" s="22" customFormat="1" ht="15.75" thickBot="1">
      <c r="A51" s="95" t="s">
        <v>72</v>
      </c>
      <c r="B51" s="146" t="s">
        <v>238</v>
      </c>
      <c r="C51" s="147">
        <f>+C6+C11+C20+C21+C30+C43+C46+C50</f>
        <v>0</v>
      </c>
      <c r="D51" s="147">
        <f>+D6+D11+D20+D21+D30+D43+D46+D50</f>
        <v>0</v>
      </c>
    </row>
    <row r="52" spans="1:4" s="22" customFormat="1" ht="15.75" thickBot="1">
      <c r="A52" s="148" t="s">
        <v>73</v>
      </c>
      <c r="B52" s="96" t="s">
        <v>327</v>
      </c>
      <c r="C52" s="149">
        <f>+C53+C59</f>
        <v>0</v>
      </c>
      <c r="D52" s="149">
        <f>+D53+D59</f>
        <v>0</v>
      </c>
    </row>
    <row r="53" spans="1:4" s="22" customFormat="1" ht="12.75" customHeight="1">
      <c r="A53" s="150" t="s">
        <v>182</v>
      </c>
      <c r="B53" s="125" t="s">
        <v>408</v>
      </c>
      <c r="C53" s="151">
        <f>+C54+C55+C56+C57+C58</f>
        <v>0</v>
      </c>
      <c r="D53" s="151">
        <f>+D54+D55+D56+D57+D58</f>
        <v>0</v>
      </c>
    </row>
    <row r="54" spans="1:4" s="22" customFormat="1" ht="12.75" customHeight="1">
      <c r="A54" s="152" t="s">
        <v>339</v>
      </c>
      <c r="B54" s="128" t="s">
        <v>328</v>
      </c>
      <c r="C54" s="121"/>
      <c r="D54" s="121"/>
    </row>
    <row r="55" spans="1:4" s="22" customFormat="1" ht="12.75" customHeight="1">
      <c r="A55" s="152" t="s">
        <v>340</v>
      </c>
      <c r="B55" s="128" t="s">
        <v>329</v>
      </c>
      <c r="C55" s="121"/>
      <c r="D55" s="121"/>
    </row>
    <row r="56" spans="1:4" s="22" customFormat="1" ht="12.75" customHeight="1">
      <c r="A56" s="152" t="s">
        <v>341</v>
      </c>
      <c r="B56" s="128" t="s">
        <v>330</v>
      </c>
      <c r="C56" s="121"/>
      <c r="D56" s="121"/>
    </row>
    <row r="57" spans="1:4" s="22" customFormat="1" ht="12.75" customHeight="1">
      <c r="A57" s="152" t="s">
        <v>342</v>
      </c>
      <c r="B57" s="128" t="s">
        <v>331</v>
      </c>
      <c r="C57" s="121"/>
      <c r="D57" s="121"/>
    </row>
    <row r="58" spans="1:4" s="22" customFormat="1" ht="12.75" customHeight="1">
      <c r="A58" s="152" t="s">
        <v>343</v>
      </c>
      <c r="B58" s="128" t="s">
        <v>332</v>
      </c>
      <c r="C58" s="121"/>
      <c r="D58" s="121"/>
    </row>
    <row r="59" spans="1:4" s="22" customFormat="1" ht="12.75" customHeight="1">
      <c r="A59" s="153" t="s">
        <v>183</v>
      </c>
      <c r="B59" s="130" t="s">
        <v>407</v>
      </c>
      <c r="C59" s="154">
        <f>+C60+C61+C62+C63+C64</f>
        <v>0</v>
      </c>
      <c r="D59" s="154">
        <f>+D60+D61+D62+D63+D64</f>
        <v>0</v>
      </c>
    </row>
    <row r="60" spans="1:4" s="22" customFormat="1" ht="12.75" customHeight="1">
      <c r="A60" s="152" t="s">
        <v>344</v>
      </c>
      <c r="B60" s="128" t="s">
        <v>333</v>
      </c>
      <c r="C60" s="121"/>
      <c r="D60" s="121"/>
    </row>
    <row r="61" spans="1:4" s="22" customFormat="1" ht="12.75" customHeight="1">
      <c r="A61" s="152" t="s">
        <v>345</v>
      </c>
      <c r="B61" s="128" t="s">
        <v>334</v>
      </c>
      <c r="C61" s="121"/>
      <c r="D61" s="121"/>
    </row>
    <row r="62" spans="1:4" s="22" customFormat="1" ht="12.75" customHeight="1">
      <c r="A62" s="152" t="s">
        <v>346</v>
      </c>
      <c r="B62" s="128" t="s">
        <v>335</v>
      </c>
      <c r="C62" s="121"/>
      <c r="D62" s="121"/>
    </row>
    <row r="63" spans="1:4" s="22" customFormat="1" ht="12.75" customHeight="1">
      <c r="A63" s="152" t="s">
        <v>347</v>
      </c>
      <c r="B63" s="128" t="s">
        <v>336</v>
      </c>
      <c r="C63" s="121"/>
      <c r="D63" s="121"/>
    </row>
    <row r="64" spans="1:4" s="22" customFormat="1" ht="12.75" customHeight="1" thickBot="1">
      <c r="A64" s="155" t="s">
        <v>348</v>
      </c>
      <c r="B64" s="139" t="s">
        <v>337</v>
      </c>
      <c r="C64" s="156"/>
      <c r="D64" s="156"/>
    </row>
    <row r="65" spans="1:4" s="22" customFormat="1" ht="15.75" thickBot="1">
      <c r="A65" s="148" t="s">
        <v>74</v>
      </c>
      <c r="B65" s="96" t="s">
        <v>405</v>
      </c>
      <c r="C65" s="149">
        <f>+C51+C52</f>
        <v>0</v>
      </c>
      <c r="D65" s="149">
        <f>+D51+D52</f>
        <v>0</v>
      </c>
    </row>
    <row r="66" spans="1:4" s="22" customFormat="1" ht="15.75" thickBot="1">
      <c r="A66" s="157" t="s">
        <v>75</v>
      </c>
      <c r="B66" s="143" t="s">
        <v>338</v>
      </c>
      <c r="C66" s="158"/>
      <c r="D66" s="158"/>
    </row>
    <row r="67" spans="1:4" s="22" customFormat="1" ht="15.75" thickBot="1">
      <c r="A67" s="148" t="s">
        <v>76</v>
      </c>
      <c r="B67" s="96" t="s">
        <v>406</v>
      </c>
      <c r="C67" s="149">
        <f>+C65+C66</f>
        <v>0</v>
      </c>
      <c r="D67" s="149">
        <f>+D65+D66</f>
        <v>0</v>
      </c>
    </row>
    <row r="68" spans="1:4" s="22" customFormat="1" ht="83.25" customHeight="1">
      <c r="A68" s="159"/>
      <c r="B68" s="160"/>
      <c r="C68" s="161"/>
      <c r="D68" s="161"/>
    </row>
    <row r="69" spans="1:4" ht="16.5" customHeight="1">
      <c r="A69" s="520" t="s">
        <v>92</v>
      </c>
      <c r="B69" s="520"/>
      <c r="C69" s="520"/>
      <c r="D69" s="520"/>
    </row>
    <row r="70" spans="1:4" s="163" customFormat="1" ht="16.5" customHeight="1" thickBot="1">
      <c r="A70" s="523" t="s">
        <v>187</v>
      </c>
      <c r="B70" s="523"/>
      <c r="C70" s="162"/>
      <c r="D70" s="162" t="s">
        <v>370</v>
      </c>
    </row>
    <row r="71" spans="1:4" ht="43.5" thickBot="1">
      <c r="A71" s="89" t="s">
        <v>61</v>
      </c>
      <c r="B71" s="90" t="s">
        <v>93</v>
      </c>
      <c r="C71" s="91" t="s">
        <v>349</v>
      </c>
      <c r="D71" s="91" t="s">
        <v>505</v>
      </c>
    </row>
    <row r="72" spans="1:4" s="22" customFormat="1" ht="15.75" thickBot="1">
      <c r="A72" s="89">
        <v>1</v>
      </c>
      <c r="B72" s="90">
        <v>2</v>
      </c>
      <c r="C72" s="91">
        <v>3</v>
      </c>
      <c r="D72" s="91">
        <v>3</v>
      </c>
    </row>
    <row r="73" spans="1:4" ht="15.75" thickBot="1">
      <c r="A73" s="92" t="s">
        <v>63</v>
      </c>
      <c r="B73" s="164" t="s">
        <v>494</v>
      </c>
      <c r="C73" s="94">
        <f>+C74+C75+C76+C77+C78</f>
        <v>0</v>
      </c>
      <c r="D73" s="503">
        <f>+D74+D75+D76+D77+D78</f>
        <v>0</v>
      </c>
    </row>
    <row r="74" spans="1:4" ht="12.75" customHeight="1">
      <c r="A74" s="104" t="s">
        <v>144</v>
      </c>
      <c r="B74" s="105" t="s">
        <v>94</v>
      </c>
      <c r="C74" s="106"/>
      <c r="D74" s="342"/>
    </row>
    <row r="75" spans="1:4" ht="12.75" customHeight="1">
      <c r="A75" s="98" t="s">
        <v>145</v>
      </c>
      <c r="B75" s="107" t="s">
        <v>239</v>
      </c>
      <c r="C75" s="108"/>
      <c r="D75" s="344"/>
    </row>
    <row r="76" spans="1:4" ht="12.75" customHeight="1">
      <c r="A76" s="98" t="s">
        <v>146</v>
      </c>
      <c r="B76" s="107" t="s">
        <v>173</v>
      </c>
      <c r="C76" s="120"/>
      <c r="D76" s="345"/>
    </row>
    <row r="77" spans="1:4" ht="12.75" customHeight="1">
      <c r="A77" s="98" t="s">
        <v>147</v>
      </c>
      <c r="B77" s="165" t="s">
        <v>240</v>
      </c>
      <c r="C77" s="120"/>
      <c r="D77" s="345"/>
    </row>
    <row r="78" spans="1:4" ht="12.75" customHeight="1">
      <c r="A78" s="98" t="s">
        <v>155</v>
      </c>
      <c r="B78" s="166" t="s">
        <v>241</v>
      </c>
      <c r="C78" s="120"/>
      <c r="D78" s="345"/>
    </row>
    <row r="79" spans="1:4" ht="12.75" customHeight="1">
      <c r="A79" s="98" t="s">
        <v>148</v>
      </c>
      <c r="B79" s="107" t="s">
        <v>263</v>
      </c>
      <c r="C79" s="120"/>
      <c r="D79" s="344"/>
    </row>
    <row r="80" spans="1:4" ht="12.75" customHeight="1">
      <c r="A80" s="98" t="s">
        <v>149</v>
      </c>
      <c r="B80" s="167" t="s">
        <v>264</v>
      </c>
      <c r="C80" s="120"/>
      <c r="D80" s="345"/>
    </row>
    <row r="81" spans="1:4" ht="12.75" customHeight="1">
      <c r="A81" s="98" t="s">
        <v>156</v>
      </c>
      <c r="B81" s="167" t="s">
        <v>350</v>
      </c>
      <c r="C81" s="120"/>
      <c r="D81" s="345"/>
    </row>
    <row r="82" spans="1:4" ht="12.75" customHeight="1">
      <c r="A82" s="98" t="s">
        <v>157</v>
      </c>
      <c r="B82" s="168" t="s">
        <v>265</v>
      </c>
      <c r="C82" s="120"/>
      <c r="D82" s="345"/>
    </row>
    <row r="83" spans="1:4" ht="12.75" customHeight="1">
      <c r="A83" s="109" t="s">
        <v>158</v>
      </c>
      <c r="B83" s="169" t="s">
        <v>266</v>
      </c>
      <c r="C83" s="120"/>
      <c r="D83" s="120"/>
    </row>
    <row r="84" spans="1:4" ht="12.75" customHeight="1">
      <c r="A84" s="98" t="s">
        <v>159</v>
      </c>
      <c r="B84" s="169" t="s">
        <v>267</v>
      </c>
      <c r="C84" s="120"/>
      <c r="D84" s="120"/>
    </row>
    <row r="85" spans="1:4" ht="12.75" customHeight="1" thickBot="1">
      <c r="A85" s="170" t="s">
        <v>161</v>
      </c>
      <c r="B85" s="171" t="s">
        <v>268</v>
      </c>
      <c r="C85" s="172"/>
      <c r="D85" s="172"/>
    </row>
    <row r="86" spans="1:4" ht="15.75" thickBot="1">
      <c r="A86" s="95" t="s">
        <v>64</v>
      </c>
      <c r="B86" s="173" t="s">
        <v>495</v>
      </c>
      <c r="C86" s="103">
        <f>+C87+C88+C89</f>
        <v>0</v>
      </c>
      <c r="D86" s="103">
        <f>+D87+D88+D89</f>
        <v>0</v>
      </c>
    </row>
    <row r="87" spans="1:4" ht="12.75" customHeight="1">
      <c r="A87" s="116" t="s">
        <v>150</v>
      </c>
      <c r="B87" s="107" t="s">
        <v>351</v>
      </c>
      <c r="C87" s="118"/>
      <c r="D87" s="345"/>
    </row>
    <row r="88" spans="1:4" ht="12.75" customHeight="1">
      <c r="A88" s="116" t="s">
        <v>151</v>
      </c>
      <c r="B88" s="122" t="s">
        <v>243</v>
      </c>
      <c r="C88" s="108"/>
      <c r="D88" s="345"/>
    </row>
    <row r="89" spans="1:4" ht="12.75" customHeight="1">
      <c r="A89" s="116" t="s">
        <v>152</v>
      </c>
      <c r="B89" s="128" t="s">
        <v>380</v>
      </c>
      <c r="C89" s="100"/>
      <c r="D89" s="291"/>
    </row>
    <row r="90" spans="1:4" ht="12.75" customHeight="1">
      <c r="A90" s="116" t="s">
        <v>153</v>
      </c>
      <c r="B90" s="128" t="s">
        <v>453</v>
      </c>
      <c r="C90" s="100"/>
      <c r="D90" s="291"/>
    </row>
    <row r="91" spans="1:4" ht="12.75" customHeight="1">
      <c r="A91" s="116" t="s">
        <v>154</v>
      </c>
      <c r="B91" s="128" t="s">
        <v>381</v>
      </c>
      <c r="C91" s="100"/>
      <c r="D91" s="100"/>
    </row>
    <row r="92" spans="1:4" ht="12.75" customHeight="1">
      <c r="A92" s="116" t="s">
        <v>160</v>
      </c>
      <c r="B92" s="128" t="s">
        <v>382</v>
      </c>
      <c r="C92" s="100"/>
      <c r="D92" s="100"/>
    </row>
    <row r="93" spans="1:4" ht="12.75" customHeight="1">
      <c r="A93" s="116" t="s">
        <v>162</v>
      </c>
      <c r="B93" s="174" t="s">
        <v>354</v>
      </c>
      <c r="C93" s="100"/>
      <c r="D93" s="100"/>
    </row>
    <row r="94" spans="1:4" ht="12.75" customHeight="1">
      <c r="A94" s="116" t="s">
        <v>244</v>
      </c>
      <c r="B94" s="174" t="s">
        <v>355</v>
      </c>
      <c r="C94" s="100"/>
      <c r="D94" s="100"/>
    </row>
    <row r="95" spans="1:4" ht="30">
      <c r="A95" s="116" t="s">
        <v>245</v>
      </c>
      <c r="B95" s="174" t="s">
        <v>353</v>
      </c>
      <c r="C95" s="100"/>
      <c r="D95" s="100"/>
    </row>
    <row r="96" spans="1:4" ht="30.75" thickBot="1">
      <c r="A96" s="109" t="s">
        <v>246</v>
      </c>
      <c r="B96" s="175" t="s">
        <v>498</v>
      </c>
      <c r="C96" s="176"/>
      <c r="D96" s="176"/>
    </row>
    <row r="97" spans="1:4" ht="15.75" thickBot="1">
      <c r="A97" s="95" t="s">
        <v>65</v>
      </c>
      <c r="B97" s="177" t="s">
        <v>383</v>
      </c>
      <c r="C97" s="103">
        <f>+C98+C99</f>
        <v>0</v>
      </c>
      <c r="D97" s="103">
        <f>+D98+D99</f>
        <v>0</v>
      </c>
    </row>
    <row r="98" spans="1:4" ht="12.75" customHeight="1">
      <c r="A98" s="116" t="s">
        <v>124</v>
      </c>
      <c r="B98" s="117" t="s">
        <v>109</v>
      </c>
      <c r="C98" s="118"/>
      <c r="D98" s="118"/>
    </row>
    <row r="99" spans="1:4" ht="12.75" customHeight="1" thickBot="1">
      <c r="A99" s="119" t="s">
        <v>125</v>
      </c>
      <c r="B99" s="122" t="s">
        <v>110</v>
      </c>
      <c r="C99" s="120"/>
      <c r="D99" s="120"/>
    </row>
    <row r="100" spans="1:4" s="179" customFormat="1" ht="15.75" thickBot="1">
      <c r="A100" s="148" t="s">
        <v>66</v>
      </c>
      <c r="B100" s="96" t="s">
        <v>356</v>
      </c>
      <c r="C100" s="178"/>
      <c r="D100" s="178"/>
    </row>
    <row r="101" spans="1:4" ht="15.75" thickBot="1">
      <c r="A101" s="180" t="s">
        <v>67</v>
      </c>
      <c r="B101" s="181" t="s">
        <v>191</v>
      </c>
      <c r="C101" s="94">
        <f>+C73+C86+C97+C100</f>
        <v>0</v>
      </c>
      <c r="D101" s="94">
        <f>+D73+D86+D97+D100</f>
        <v>0</v>
      </c>
    </row>
    <row r="102" spans="1:4" ht="15.75" thickBot="1">
      <c r="A102" s="148" t="s">
        <v>68</v>
      </c>
      <c r="B102" s="96" t="s">
        <v>454</v>
      </c>
      <c r="C102" s="103">
        <f>+C103+C111</f>
        <v>0</v>
      </c>
      <c r="D102" s="103">
        <f>+D103+D111</f>
        <v>0</v>
      </c>
    </row>
    <row r="103" spans="1:4" ht="12.75" customHeight="1" thickBot="1">
      <c r="A103" s="182" t="s">
        <v>131</v>
      </c>
      <c r="B103" s="183" t="s">
        <v>455</v>
      </c>
      <c r="C103" s="184">
        <f>+C104+C105+C106+C107+C108+C109+C110</f>
        <v>0</v>
      </c>
      <c r="D103" s="184">
        <f>+D104+D105+D106+D107+D108+D109+D110</f>
        <v>0</v>
      </c>
    </row>
    <row r="104" spans="1:4" ht="12.75" customHeight="1">
      <c r="A104" s="185" t="s">
        <v>134</v>
      </c>
      <c r="B104" s="101" t="s">
        <v>357</v>
      </c>
      <c r="C104" s="186"/>
      <c r="D104" s="186"/>
    </row>
    <row r="105" spans="1:4" ht="12.75" customHeight="1">
      <c r="A105" s="152" t="s">
        <v>135</v>
      </c>
      <c r="B105" s="128" t="s">
        <v>358</v>
      </c>
      <c r="C105" s="187"/>
      <c r="D105" s="187"/>
    </row>
    <row r="106" spans="1:4" ht="12.75" customHeight="1">
      <c r="A106" s="152" t="s">
        <v>136</v>
      </c>
      <c r="B106" s="128" t="s">
        <v>359</v>
      </c>
      <c r="C106" s="187"/>
      <c r="D106" s="187"/>
    </row>
    <row r="107" spans="1:4" ht="12.75" customHeight="1">
      <c r="A107" s="152" t="s">
        <v>137</v>
      </c>
      <c r="B107" s="128" t="s">
        <v>360</v>
      </c>
      <c r="C107" s="187"/>
      <c r="D107" s="187"/>
    </row>
    <row r="108" spans="1:4" ht="12.75" customHeight="1">
      <c r="A108" s="152" t="s">
        <v>230</v>
      </c>
      <c r="B108" s="128" t="s">
        <v>361</v>
      </c>
      <c r="C108" s="187"/>
      <c r="D108" s="187"/>
    </row>
    <row r="109" spans="1:4" ht="12.75" customHeight="1">
      <c r="A109" s="152" t="s">
        <v>247</v>
      </c>
      <c r="B109" s="128" t="s">
        <v>362</v>
      </c>
      <c r="C109" s="187"/>
      <c r="D109" s="187"/>
    </row>
    <row r="110" spans="1:4" ht="12.75" customHeight="1" thickBot="1">
      <c r="A110" s="188" t="s">
        <v>248</v>
      </c>
      <c r="B110" s="189" t="s">
        <v>363</v>
      </c>
      <c r="C110" s="190"/>
      <c r="D110" s="190"/>
    </row>
    <row r="111" spans="1:4" ht="12.75" customHeight="1" thickBot="1">
      <c r="A111" s="182" t="s">
        <v>132</v>
      </c>
      <c r="B111" s="183" t="s">
        <v>456</v>
      </c>
      <c r="C111" s="184">
        <f>+C112+C113+C114+C115+C116+C117+C118+C119</f>
        <v>0</v>
      </c>
      <c r="D111" s="184">
        <f>+D112+D113+D114+D115+D116+D117+D118+D119</f>
        <v>0</v>
      </c>
    </row>
    <row r="112" spans="1:4" ht="12.75" customHeight="1">
      <c r="A112" s="185" t="s">
        <v>140</v>
      </c>
      <c r="B112" s="101" t="s">
        <v>357</v>
      </c>
      <c r="C112" s="186"/>
      <c r="D112" s="186"/>
    </row>
    <row r="113" spans="1:4" ht="12.75" customHeight="1">
      <c r="A113" s="152" t="s">
        <v>141</v>
      </c>
      <c r="B113" s="128" t="s">
        <v>364</v>
      </c>
      <c r="C113" s="187"/>
      <c r="D113" s="187"/>
    </row>
    <row r="114" spans="1:4" ht="12.75" customHeight="1">
      <c r="A114" s="152" t="s">
        <v>142</v>
      </c>
      <c r="B114" s="128" t="s">
        <v>359</v>
      </c>
      <c r="C114" s="187"/>
      <c r="D114" s="187"/>
    </row>
    <row r="115" spans="1:4" ht="12.75" customHeight="1">
      <c r="A115" s="152" t="s">
        <v>143</v>
      </c>
      <c r="B115" s="128" t="s">
        <v>360</v>
      </c>
      <c r="C115" s="187"/>
      <c r="D115" s="187"/>
    </row>
    <row r="116" spans="1:4" ht="12.75" customHeight="1">
      <c r="A116" s="152" t="s">
        <v>231</v>
      </c>
      <c r="B116" s="128" t="s">
        <v>361</v>
      </c>
      <c r="C116" s="187"/>
      <c r="D116" s="187"/>
    </row>
    <row r="117" spans="1:4" ht="12.75" customHeight="1">
      <c r="A117" s="152" t="s">
        <v>249</v>
      </c>
      <c r="B117" s="128" t="s">
        <v>365</v>
      </c>
      <c r="C117" s="187"/>
      <c r="D117" s="187"/>
    </row>
    <row r="118" spans="1:4" ht="12.75" customHeight="1">
      <c r="A118" s="152" t="s">
        <v>250</v>
      </c>
      <c r="B118" s="128" t="s">
        <v>363</v>
      </c>
      <c r="C118" s="187"/>
      <c r="D118" s="187"/>
    </row>
    <row r="119" spans="1:4" ht="12.75" customHeight="1" thickBot="1">
      <c r="A119" s="188" t="s">
        <v>251</v>
      </c>
      <c r="B119" s="189" t="s">
        <v>457</v>
      </c>
      <c r="C119" s="190"/>
      <c r="D119" s="190"/>
    </row>
    <row r="120" spans="1:4" ht="15.75" thickBot="1">
      <c r="A120" s="148" t="s">
        <v>69</v>
      </c>
      <c r="B120" s="96" t="s">
        <v>366</v>
      </c>
      <c r="C120" s="191">
        <f>+C101+C102</f>
        <v>0</v>
      </c>
      <c r="D120" s="191">
        <f>+D101+D102</f>
        <v>0</v>
      </c>
    </row>
    <row r="121" spans="1:10" ht="15.75" thickBot="1">
      <c r="A121" s="148" t="s">
        <v>70</v>
      </c>
      <c r="B121" s="96" t="s">
        <v>367</v>
      </c>
      <c r="C121" s="192"/>
      <c r="D121" s="192"/>
      <c r="G121" s="145"/>
      <c r="H121" s="193"/>
      <c r="I121" s="193"/>
      <c r="J121" s="193"/>
    </row>
    <row r="122" spans="1:4" s="22" customFormat="1" ht="15.75" thickBot="1">
      <c r="A122" s="194" t="s">
        <v>71</v>
      </c>
      <c r="B122" s="143" t="s">
        <v>368</v>
      </c>
      <c r="C122" s="149">
        <f>+C120+C121</f>
        <v>0</v>
      </c>
      <c r="D122" s="149">
        <f>+D120+D121</f>
        <v>0</v>
      </c>
    </row>
    <row r="123" spans="1:4" ht="7.5" customHeight="1">
      <c r="A123" s="195"/>
      <c r="B123" s="195"/>
      <c r="C123" s="196"/>
      <c r="D123" s="196"/>
    </row>
    <row r="124" spans="1:4" ht="15">
      <c r="A124" s="524" t="s">
        <v>194</v>
      </c>
      <c r="B124" s="524"/>
      <c r="C124" s="524"/>
      <c r="D124" s="524"/>
    </row>
    <row r="125" spans="1:4" ht="15" customHeight="1" thickBot="1">
      <c r="A125" s="522" t="s">
        <v>188</v>
      </c>
      <c r="B125" s="522"/>
      <c r="C125" s="88"/>
      <c r="D125" s="88" t="s">
        <v>370</v>
      </c>
    </row>
    <row r="126" spans="1:5" ht="13.5" customHeight="1" thickBot="1">
      <c r="A126" s="95">
        <v>1</v>
      </c>
      <c r="B126" s="173" t="s">
        <v>258</v>
      </c>
      <c r="C126" s="197"/>
      <c r="D126" s="197">
        <f>+D51-D101</f>
        <v>0</v>
      </c>
      <c r="E126" s="198"/>
    </row>
    <row r="127" spans="1:4" ht="7.5" customHeight="1">
      <c r="A127" s="195"/>
      <c r="B127" s="195"/>
      <c r="C127" s="196"/>
      <c r="D127" s="196"/>
    </row>
    <row r="128" spans="1:6" ht="15">
      <c r="A128" s="518" t="s">
        <v>369</v>
      </c>
      <c r="B128" s="518"/>
      <c r="C128" s="518"/>
      <c r="D128" s="518"/>
      <c r="E128" s="200"/>
      <c r="F128" s="200"/>
    </row>
    <row r="129" spans="1:4" ht="12.75" customHeight="1" thickBot="1">
      <c r="A129" s="521" t="s">
        <v>189</v>
      </c>
      <c r="B129" s="521"/>
      <c r="C129" s="201"/>
      <c r="D129" s="201" t="s">
        <v>370</v>
      </c>
    </row>
    <row r="130" spans="1:4" ht="13.5" customHeight="1" thickBot="1">
      <c r="A130" s="148" t="s">
        <v>63</v>
      </c>
      <c r="B130" s="96" t="s">
        <v>496</v>
      </c>
      <c r="C130" s="497"/>
      <c r="D130" s="191">
        <f>IF('2.1.sz.mell  '!C32&lt;&gt;"-",'2.1.sz.mell  '!C32,0)</f>
        <v>0</v>
      </c>
    </row>
    <row r="131" spans="1:4" ht="13.5" customHeight="1" thickBot="1">
      <c r="A131" s="148" t="s">
        <v>64</v>
      </c>
      <c r="B131" s="96" t="s">
        <v>497</v>
      </c>
      <c r="C131" s="497"/>
      <c r="D131" s="191"/>
    </row>
    <row r="132" spans="1:4" ht="13.5" customHeight="1" thickBot="1">
      <c r="A132" s="148" t="s">
        <v>65</v>
      </c>
      <c r="B132" s="96" t="s">
        <v>384</v>
      </c>
      <c r="C132" s="497"/>
      <c r="D132" s="191">
        <f>D131+D130</f>
        <v>0</v>
      </c>
    </row>
    <row r="133" spans="1:4" ht="7.5" customHeight="1">
      <c r="A133" s="199"/>
      <c r="B133" s="202"/>
      <c r="C133" s="203"/>
      <c r="D133" s="203"/>
    </row>
    <row r="134" spans="1:4" ht="15">
      <c r="A134" s="519" t="s">
        <v>371</v>
      </c>
      <c r="B134" s="519"/>
      <c r="C134" s="519"/>
      <c r="D134" s="519"/>
    </row>
    <row r="135" spans="1:4" ht="12.75" customHeight="1" thickBot="1">
      <c r="A135" s="521" t="s">
        <v>372</v>
      </c>
      <c r="B135" s="521"/>
      <c r="C135" s="201"/>
      <c r="D135" s="201" t="s">
        <v>370</v>
      </c>
    </row>
    <row r="136" spans="1:4" ht="12.75" customHeight="1" thickBot="1">
      <c r="A136" s="148" t="s">
        <v>63</v>
      </c>
      <c r="B136" s="96" t="s">
        <v>458</v>
      </c>
      <c r="C136" s="497"/>
      <c r="D136" s="191">
        <f>+D137-D140</f>
        <v>0</v>
      </c>
    </row>
    <row r="137" spans="1:4" ht="12.75" customHeight="1" thickBot="1">
      <c r="A137" s="204" t="s">
        <v>144</v>
      </c>
      <c r="B137" s="205" t="s">
        <v>373</v>
      </c>
      <c r="C137" s="498"/>
      <c r="D137" s="206">
        <f>+D52</f>
        <v>0</v>
      </c>
    </row>
    <row r="138" spans="1:4" ht="12.75" customHeight="1" thickBot="1">
      <c r="A138" s="182" t="s">
        <v>259</v>
      </c>
      <c r="B138" s="183" t="s">
        <v>374</v>
      </c>
      <c r="C138" s="498"/>
      <c r="D138" s="206"/>
    </row>
    <row r="139" spans="1:4" ht="12.75" customHeight="1" thickBot="1">
      <c r="A139" s="182" t="s">
        <v>260</v>
      </c>
      <c r="B139" s="183" t="s">
        <v>375</v>
      </c>
      <c r="C139" s="498"/>
      <c r="D139" s="206"/>
    </row>
    <row r="140" spans="1:4" ht="12.75" customHeight="1" thickBot="1">
      <c r="A140" s="204" t="s">
        <v>145</v>
      </c>
      <c r="B140" s="205" t="s">
        <v>376</v>
      </c>
      <c r="C140" s="498"/>
      <c r="D140" s="206"/>
    </row>
    <row r="141" spans="1:4" ht="12.75" customHeight="1" thickBot="1">
      <c r="A141" s="182" t="s">
        <v>261</v>
      </c>
      <c r="B141" s="183" t="s">
        <v>377</v>
      </c>
      <c r="C141" s="499"/>
      <c r="D141" s="207">
        <f>+'2.1.sz.mell  '!E27</f>
        <v>0</v>
      </c>
    </row>
    <row r="142" spans="1:4" ht="12.75" customHeight="1" thickBot="1">
      <c r="A142" s="182" t="s">
        <v>262</v>
      </c>
      <c r="B142" s="183" t="s">
        <v>378</v>
      </c>
      <c r="C142" s="499"/>
      <c r="D142" s="207">
        <f>+'2.2.sz.mell  '!E31</f>
        <v>0</v>
      </c>
    </row>
  </sheetData>
  <sheetProtection/>
  <mergeCells count="10">
    <mergeCell ref="A135:B135"/>
    <mergeCell ref="A125:B125"/>
    <mergeCell ref="A128:D128"/>
    <mergeCell ref="A129:B129"/>
    <mergeCell ref="A134:D134"/>
    <mergeCell ref="A2:B2"/>
    <mergeCell ref="A1:D1"/>
    <mergeCell ref="A69:D69"/>
    <mergeCell ref="A70:B70"/>
    <mergeCell ref="A124:D12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5" r:id="rId1"/>
  <headerFooter alignWithMargins="0">
    <oddHeader>&amp;C&amp;"Times New Roman CE,Félkövér"&amp;12
Buj Község Önkormányzat
2013. ÉVI KÖLTSÉGVETÉS
ÖNKÉNT VÁLLALT FELADATAINAK MÉRLEGE
&amp;R&amp;"Times New Roman CE,Félkövér dőlt"&amp;11 1.3. melléklet a ........./2013. (.......) önkormányzati rendelethez</oddHeader>
  </headerFooter>
  <rowBreaks count="1" manualBreakCount="1">
    <brk id="8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2"/>
  <sheetViews>
    <sheetView view="pageBreakPreview" zoomScaleNormal="120" zoomScaleSheetLayoutView="100" workbookViewId="0" topLeftCell="A1">
      <selection activeCell="A1" sqref="A1:IV16384"/>
    </sheetView>
  </sheetViews>
  <sheetFormatPr defaultColWidth="9.00390625" defaultRowHeight="12.75"/>
  <cols>
    <col min="1" max="1" width="11.375" style="87" customWidth="1"/>
    <col min="2" max="2" width="91.625" style="87" customWidth="1"/>
    <col min="3" max="4" width="21.625" style="208" customWidth="1"/>
    <col min="5" max="5" width="9.00390625" style="87" customWidth="1"/>
    <col min="6" max="16384" width="9.375" style="87" customWidth="1"/>
  </cols>
  <sheetData>
    <row r="1" spans="1:4" ht="15.75" customHeight="1">
      <c r="A1" s="520" t="s">
        <v>60</v>
      </c>
      <c r="B1" s="520"/>
      <c r="C1" s="520"/>
      <c r="D1" s="520"/>
    </row>
    <row r="2" spans="1:4" ht="15.75" customHeight="1" thickBot="1">
      <c r="A2" s="522" t="s">
        <v>186</v>
      </c>
      <c r="B2" s="522"/>
      <c r="C2" s="88"/>
      <c r="D2" s="88" t="s">
        <v>370</v>
      </c>
    </row>
    <row r="3" spans="1:4" ht="43.5" thickBot="1">
      <c r="A3" s="89" t="s">
        <v>121</v>
      </c>
      <c r="B3" s="90" t="s">
        <v>62</v>
      </c>
      <c r="C3" s="91" t="s">
        <v>349</v>
      </c>
      <c r="D3" s="91" t="s">
        <v>505</v>
      </c>
    </row>
    <row r="4" spans="1:4" s="22" customFormat="1" ht="12" customHeight="1" thickBot="1">
      <c r="A4" s="89">
        <v>1</v>
      </c>
      <c r="B4" s="90">
        <v>2</v>
      </c>
      <c r="C4" s="91">
        <v>3</v>
      </c>
      <c r="D4" s="91">
        <v>3</v>
      </c>
    </row>
    <row r="5" spans="1:4" s="22" customFormat="1" ht="15.75" thickBot="1">
      <c r="A5" s="92" t="s">
        <v>63</v>
      </c>
      <c r="B5" s="93" t="s">
        <v>200</v>
      </c>
      <c r="C5" s="94">
        <f>+C6+C11+C20</f>
        <v>0</v>
      </c>
      <c r="D5" s="94">
        <f>+D6+D11+D20</f>
        <v>0</v>
      </c>
    </row>
    <row r="6" spans="1:4" s="22" customFormat="1" ht="15.75" thickBot="1">
      <c r="A6" s="95" t="s">
        <v>64</v>
      </c>
      <c r="B6" s="96" t="s">
        <v>448</v>
      </c>
      <c r="C6" s="97">
        <f>+C7+C8+C9+C10</f>
        <v>0</v>
      </c>
      <c r="D6" s="97">
        <f>+D7+D8+D9+D10</f>
        <v>0</v>
      </c>
    </row>
    <row r="7" spans="1:4" s="22" customFormat="1" ht="12.75" customHeight="1">
      <c r="A7" s="98" t="s">
        <v>150</v>
      </c>
      <c r="B7" s="99" t="s">
        <v>105</v>
      </c>
      <c r="C7" s="100"/>
      <c r="D7" s="237"/>
    </row>
    <row r="8" spans="1:4" s="22" customFormat="1" ht="12.75" customHeight="1">
      <c r="A8" s="98" t="s">
        <v>151</v>
      </c>
      <c r="B8" s="101" t="s">
        <v>122</v>
      </c>
      <c r="C8" s="100"/>
      <c r="D8" s="237"/>
    </row>
    <row r="9" spans="1:4" s="22" customFormat="1" ht="12.75" customHeight="1">
      <c r="A9" s="98" t="s">
        <v>152</v>
      </c>
      <c r="B9" s="101" t="s">
        <v>201</v>
      </c>
      <c r="C9" s="100"/>
      <c r="D9" s="237"/>
    </row>
    <row r="10" spans="1:5" s="22" customFormat="1" ht="12.75" customHeight="1" thickBot="1">
      <c r="A10" s="98" t="s">
        <v>153</v>
      </c>
      <c r="B10" s="102" t="s">
        <v>202</v>
      </c>
      <c r="C10" s="100"/>
      <c r="D10" s="237"/>
      <c r="E10" s="502"/>
    </row>
    <row r="11" spans="1:4" s="22" customFormat="1" ht="15.75" thickBot="1">
      <c r="A11" s="95" t="s">
        <v>65</v>
      </c>
      <c r="B11" s="93" t="s">
        <v>203</v>
      </c>
      <c r="C11" s="103">
        <f>+C12+C13+C14+C15+C16+C17+C18+C19</f>
        <v>0</v>
      </c>
      <c r="D11" s="103">
        <f>+D12+D13+D14+D15+D16+D17+D18+D19</f>
        <v>0</v>
      </c>
    </row>
    <row r="12" spans="1:4" s="22" customFormat="1" ht="12.75" customHeight="1">
      <c r="A12" s="104" t="s">
        <v>124</v>
      </c>
      <c r="B12" s="105" t="s">
        <v>208</v>
      </c>
      <c r="C12" s="106"/>
      <c r="D12" s="234"/>
    </row>
    <row r="13" spans="1:4" s="22" customFormat="1" ht="12.75" customHeight="1">
      <c r="A13" s="98" t="s">
        <v>125</v>
      </c>
      <c r="B13" s="107" t="s">
        <v>209</v>
      </c>
      <c r="C13" s="108"/>
      <c r="D13" s="237"/>
    </row>
    <row r="14" spans="1:4" s="22" customFormat="1" ht="12.75" customHeight="1">
      <c r="A14" s="98" t="s">
        <v>126</v>
      </c>
      <c r="B14" s="107" t="s">
        <v>210</v>
      </c>
      <c r="C14" s="108"/>
      <c r="D14" s="237"/>
    </row>
    <row r="15" spans="1:4" s="22" customFormat="1" ht="12.75" customHeight="1">
      <c r="A15" s="98" t="s">
        <v>127</v>
      </c>
      <c r="B15" s="107" t="s">
        <v>211</v>
      </c>
      <c r="C15" s="108"/>
      <c r="D15" s="237"/>
    </row>
    <row r="16" spans="1:4" s="22" customFormat="1" ht="12.75" customHeight="1">
      <c r="A16" s="109" t="s">
        <v>204</v>
      </c>
      <c r="B16" s="110" t="s">
        <v>212</v>
      </c>
      <c r="C16" s="111"/>
      <c r="D16" s="237"/>
    </row>
    <row r="17" spans="1:4" s="22" customFormat="1" ht="12.75" customHeight="1">
      <c r="A17" s="98" t="s">
        <v>205</v>
      </c>
      <c r="B17" s="107" t="s">
        <v>314</v>
      </c>
      <c r="C17" s="108"/>
      <c r="D17" s="240"/>
    </row>
    <row r="18" spans="1:4" s="22" customFormat="1" ht="12.75" customHeight="1">
      <c r="A18" s="98" t="s">
        <v>206</v>
      </c>
      <c r="B18" s="107" t="s">
        <v>214</v>
      </c>
      <c r="C18" s="108"/>
      <c r="D18" s="237"/>
    </row>
    <row r="19" spans="1:4" s="22" customFormat="1" ht="12.75" customHeight="1" thickBot="1">
      <c r="A19" s="112" t="s">
        <v>207</v>
      </c>
      <c r="B19" s="113" t="s">
        <v>215</v>
      </c>
      <c r="C19" s="114"/>
      <c r="D19" s="244"/>
    </row>
    <row r="20" spans="1:4" s="22" customFormat="1" ht="16.5" thickBot="1">
      <c r="A20" s="95" t="s">
        <v>216</v>
      </c>
      <c r="B20" s="93" t="s">
        <v>315</v>
      </c>
      <c r="C20" s="115"/>
      <c r="D20" s="256"/>
    </row>
    <row r="21" spans="1:4" s="22" customFormat="1" ht="15.75" thickBot="1">
      <c r="A21" s="95" t="s">
        <v>67</v>
      </c>
      <c r="B21" s="93" t="s">
        <v>492</v>
      </c>
      <c r="C21" s="103">
        <f>+C22+C23+C24+C25+C26+C27+C28+C29</f>
        <v>0</v>
      </c>
      <c r="D21" s="103">
        <f>+D22+D23+D24+D25+D26+D27+D28+D29</f>
        <v>0</v>
      </c>
    </row>
    <row r="22" spans="1:4" s="22" customFormat="1" ht="12.75" customHeight="1">
      <c r="A22" s="116" t="s">
        <v>128</v>
      </c>
      <c r="B22" s="117" t="s">
        <v>223</v>
      </c>
      <c r="C22" s="118"/>
      <c r="D22" s="291"/>
    </row>
    <row r="23" spans="1:4" s="22" customFormat="1" ht="12.75" customHeight="1">
      <c r="A23" s="98" t="s">
        <v>129</v>
      </c>
      <c r="B23" s="107" t="s">
        <v>224</v>
      </c>
      <c r="C23" s="108"/>
      <c r="D23" s="291"/>
    </row>
    <row r="24" spans="1:4" s="22" customFormat="1" ht="12.75" customHeight="1">
      <c r="A24" s="98" t="s">
        <v>130</v>
      </c>
      <c r="B24" s="107" t="s">
        <v>225</v>
      </c>
      <c r="C24" s="108"/>
      <c r="D24" s="291"/>
    </row>
    <row r="25" spans="1:4" s="22" customFormat="1" ht="12.75" customHeight="1">
      <c r="A25" s="119" t="s">
        <v>218</v>
      </c>
      <c r="B25" s="107" t="s">
        <v>133</v>
      </c>
      <c r="C25" s="120"/>
      <c r="D25" s="291"/>
    </row>
    <row r="26" spans="1:4" s="22" customFormat="1" ht="12.75" customHeight="1">
      <c r="A26" s="119" t="s">
        <v>219</v>
      </c>
      <c r="B26" s="107" t="s">
        <v>488</v>
      </c>
      <c r="C26" s="120"/>
      <c r="D26" s="291"/>
    </row>
    <row r="27" spans="1:4" s="22" customFormat="1" ht="12.75" customHeight="1">
      <c r="A27" s="98" t="s">
        <v>220</v>
      </c>
      <c r="B27" s="107" t="s">
        <v>227</v>
      </c>
      <c r="C27" s="108"/>
      <c r="D27" s="291"/>
    </row>
    <row r="28" spans="1:4" s="22" customFormat="1" ht="12.75" customHeight="1">
      <c r="A28" s="98" t="s">
        <v>221</v>
      </c>
      <c r="B28" s="107" t="s">
        <v>316</v>
      </c>
      <c r="C28" s="121"/>
      <c r="D28" s="291"/>
    </row>
    <row r="29" spans="1:4" s="22" customFormat="1" ht="12.75" customHeight="1" thickBot="1">
      <c r="A29" s="98" t="s">
        <v>222</v>
      </c>
      <c r="B29" s="122" t="s">
        <v>229</v>
      </c>
      <c r="C29" s="121"/>
      <c r="D29" s="324"/>
    </row>
    <row r="30" spans="1:4" s="22" customFormat="1" ht="15.75" thickBot="1">
      <c r="A30" s="123" t="s">
        <v>68</v>
      </c>
      <c r="B30" s="93" t="s">
        <v>493</v>
      </c>
      <c r="C30" s="97">
        <f>+C31+C37</f>
        <v>0</v>
      </c>
      <c r="D30" s="97">
        <f>+D31+D37</f>
        <v>0</v>
      </c>
    </row>
    <row r="31" spans="1:4" s="22" customFormat="1" ht="12.75" customHeight="1">
      <c r="A31" s="124" t="s">
        <v>131</v>
      </c>
      <c r="B31" s="125" t="s">
        <v>449</v>
      </c>
      <c r="C31" s="126">
        <f>+C32+C33+C34+C35+C36</f>
        <v>0</v>
      </c>
      <c r="D31" s="126">
        <f>+D32+D33+D34+D35+D36</f>
        <v>0</v>
      </c>
    </row>
    <row r="32" spans="1:4" s="22" customFormat="1" ht="12.75" customHeight="1">
      <c r="A32" s="127" t="s">
        <v>134</v>
      </c>
      <c r="B32" s="128" t="s">
        <v>317</v>
      </c>
      <c r="C32" s="129"/>
      <c r="D32" s="237"/>
    </row>
    <row r="33" spans="1:4" s="22" customFormat="1" ht="12.75" customHeight="1">
      <c r="A33" s="127" t="s">
        <v>135</v>
      </c>
      <c r="B33" s="128" t="s">
        <v>318</v>
      </c>
      <c r="C33" s="129"/>
      <c r="D33" s="237"/>
    </row>
    <row r="34" spans="1:4" s="22" customFormat="1" ht="12.75" customHeight="1">
      <c r="A34" s="127" t="s">
        <v>136</v>
      </c>
      <c r="B34" s="128" t="s">
        <v>319</v>
      </c>
      <c r="C34" s="129"/>
      <c r="D34" s="237"/>
    </row>
    <row r="35" spans="1:4" s="22" customFormat="1" ht="12.75" customHeight="1">
      <c r="A35" s="127" t="s">
        <v>137</v>
      </c>
      <c r="B35" s="128" t="s">
        <v>320</v>
      </c>
      <c r="C35" s="129"/>
      <c r="D35" s="237"/>
    </row>
    <row r="36" spans="1:4" s="22" customFormat="1" ht="12.75" customHeight="1">
      <c r="A36" s="127" t="s">
        <v>230</v>
      </c>
      <c r="B36" s="128" t="s">
        <v>450</v>
      </c>
      <c r="C36" s="129"/>
      <c r="D36" s="237"/>
    </row>
    <row r="37" spans="1:4" s="22" customFormat="1" ht="12.75" customHeight="1">
      <c r="A37" s="127" t="s">
        <v>132</v>
      </c>
      <c r="B37" s="130" t="s">
        <v>451</v>
      </c>
      <c r="C37" s="131">
        <f>+C38+C39+C40+C41+C42</f>
        <v>0</v>
      </c>
      <c r="D37" s="131">
        <f>+D38+D39+D40+D41+D42</f>
        <v>0</v>
      </c>
    </row>
    <row r="38" spans="1:4" s="22" customFormat="1" ht="12.75" customHeight="1">
      <c r="A38" s="127" t="s">
        <v>140</v>
      </c>
      <c r="B38" s="128" t="s">
        <v>317</v>
      </c>
      <c r="C38" s="129"/>
      <c r="D38" s="237"/>
    </row>
    <row r="39" spans="1:4" s="22" customFormat="1" ht="12.75" customHeight="1">
      <c r="A39" s="127" t="s">
        <v>141</v>
      </c>
      <c r="B39" s="128" t="s">
        <v>318</v>
      </c>
      <c r="C39" s="129"/>
      <c r="D39" s="237"/>
    </row>
    <row r="40" spans="1:4" s="22" customFormat="1" ht="12.75" customHeight="1">
      <c r="A40" s="127" t="s">
        <v>142</v>
      </c>
      <c r="B40" s="128" t="s">
        <v>319</v>
      </c>
      <c r="C40" s="129"/>
      <c r="D40" s="237"/>
    </row>
    <row r="41" spans="1:4" s="22" customFormat="1" ht="12.75" customHeight="1">
      <c r="A41" s="127" t="s">
        <v>143</v>
      </c>
      <c r="B41" s="132" t="s">
        <v>320</v>
      </c>
      <c r="C41" s="129"/>
      <c r="D41" s="237"/>
    </row>
    <row r="42" spans="1:5" s="22" customFormat="1" ht="12.75" customHeight="1" thickBot="1">
      <c r="A42" s="133" t="s">
        <v>231</v>
      </c>
      <c r="B42" s="134" t="s">
        <v>452</v>
      </c>
      <c r="C42" s="135"/>
      <c r="D42" s="331"/>
      <c r="E42" s="136"/>
    </row>
    <row r="43" spans="1:4" s="22" customFormat="1" ht="15.75" thickBot="1">
      <c r="A43" s="95" t="s">
        <v>232</v>
      </c>
      <c r="B43" s="137" t="s">
        <v>321</v>
      </c>
      <c r="C43" s="97">
        <f>+C44+C45</f>
        <v>0</v>
      </c>
      <c r="D43" s="97">
        <f>+D44+D45</f>
        <v>0</v>
      </c>
    </row>
    <row r="44" spans="1:4" s="22" customFormat="1" ht="12.75" customHeight="1">
      <c r="A44" s="116" t="s">
        <v>138</v>
      </c>
      <c r="B44" s="101" t="s">
        <v>322</v>
      </c>
      <c r="C44" s="138"/>
      <c r="D44" s="237"/>
    </row>
    <row r="45" spans="1:4" s="22" customFormat="1" ht="12.75" customHeight="1" thickBot="1">
      <c r="A45" s="109" t="s">
        <v>139</v>
      </c>
      <c r="B45" s="139" t="s">
        <v>326</v>
      </c>
      <c r="C45" s="140"/>
      <c r="D45" s="237"/>
    </row>
    <row r="46" spans="1:4" s="22" customFormat="1" ht="15.75" thickBot="1">
      <c r="A46" s="95" t="s">
        <v>70</v>
      </c>
      <c r="B46" s="137" t="s">
        <v>325</v>
      </c>
      <c r="C46" s="97">
        <f>+C47+C48+C49</f>
        <v>0</v>
      </c>
      <c r="D46" s="97">
        <f>+D47+D48+D49</f>
        <v>0</v>
      </c>
    </row>
    <row r="47" spans="1:4" s="22" customFormat="1" ht="12.75" customHeight="1">
      <c r="A47" s="116" t="s">
        <v>235</v>
      </c>
      <c r="B47" s="101" t="s">
        <v>233</v>
      </c>
      <c r="C47" s="141"/>
      <c r="D47" s="141"/>
    </row>
    <row r="48" spans="1:4" s="22" customFormat="1" ht="12.75" customHeight="1">
      <c r="A48" s="98" t="s">
        <v>236</v>
      </c>
      <c r="B48" s="128" t="s">
        <v>234</v>
      </c>
      <c r="C48" s="121"/>
      <c r="D48" s="121"/>
    </row>
    <row r="49" spans="1:4" s="22" customFormat="1" ht="12.75" customHeight="1" thickBot="1">
      <c r="A49" s="109" t="s">
        <v>379</v>
      </c>
      <c r="B49" s="139" t="s">
        <v>323</v>
      </c>
      <c r="C49" s="142"/>
      <c r="D49" s="142"/>
    </row>
    <row r="50" spans="1:6" s="22" customFormat="1" ht="15.75" thickBot="1">
      <c r="A50" s="95" t="s">
        <v>237</v>
      </c>
      <c r="B50" s="143" t="s">
        <v>324</v>
      </c>
      <c r="C50" s="144"/>
      <c r="D50" s="144"/>
      <c r="F50" s="145"/>
    </row>
    <row r="51" spans="1:4" s="22" customFormat="1" ht="15.75" thickBot="1">
      <c r="A51" s="95" t="s">
        <v>72</v>
      </c>
      <c r="B51" s="146" t="s">
        <v>238</v>
      </c>
      <c r="C51" s="147">
        <f>+C6+C11+C20+C21+C30+C43+C46+C50</f>
        <v>0</v>
      </c>
      <c r="D51" s="147">
        <f>+D6+D11+D20+D21+D30+D43+D46+D50</f>
        <v>0</v>
      </c>
    </row>
    <row r="52" spans="1:4" s="22" customFormat="1" ht="15.75" thickBot="1">
      <c r="A52" s="148" t="s">
        <v>73</v>
      </c>
      <c r="B52" s="96" t="s">
        <v>327</v>
      </c>
      <c r="C52" s="149">
        <f>+C53+C59</f>
        <v>0</v>
      </c>
      <c r="D52" s="149">
        <f>+D53+D59</f>
        <v>0</v>
      </c>
    </row>
    <row r="53" spans="1:4" s="22" customFormat="1" ht="12.75" customHeight="1">
      <c r="A53" s="150" t="s">
        <v>182</v>
      </c>
      <c r="B53" s="125" t="s">
        <v>408</v>
      </c>
      <c r="C53" s="151">
        <f>+C54+C55+C56+C57+C58</f>
        <v>0</v>
      </c>
      <c r="D53" s="151">
        <f>+D54+D55+D56+D57+D58</f>
        <v>0</v>
      </c>
    </row>
    <row r="54" spans="1:4" s="22" customFormat="1" ht="12.75" customHeight="1">
      <c r="A54" s="152" t="s">
        <v>339</v>
      </c>
      <c r="B54" s="128" t="s">
        <v>328</v>
      </c>
      <c r="C54" s="121"/>
      <c r="D54" s="121"/>
    </row>
    <row r="55" spans="1:4" s="22" customFormat="1" ht="12.75" customHeight="1">
      <c r="A55" s="152" t="s">
        <v>340</v>
      </c>
      <c r="B55" s="128" t="s">
        <v>329</v>
      </c>
      <c r="C55" s="121"/>
      <c r="D55" s="121"/>
    </row>
    <row r="56" spans="1:4" s="22" customFormat="1" ht="12.75" customHeight="1">
      <c r="A56" s="152" t="s">
        <v>341</v>
      </c>
      <c r="B56" s="128" t="s">
        <v>330</v>
      </c>
      <c r="C56" s="121"/>
      <c r="D56" s="121"/>
    </row>
    <row r="57" spans="1:4" s="22" customFormat="1" ht="12.75" customHeight="1">
      <c r="A57" s="152" t="s">
        <v>342</v>
      </c>
      <c r="B57" s="128" t="s">
        <v>331</v>
      </c>
      <c r="C57" s="121"/>
      <c r="D57" s="121"/>
    </row>
    <row r="58" spans="1:4" s="22" customFormat="1" ht="12.75" customHeight="1">
      <c r="A58" s="152" t="s">
        <v>343</v>
      </c>
      <c r="B58" s="128" t="s">
        <v>332</v>
      </c>
      <c r="C58" s="121"/>
      <c r="D58" s="121"/>
    </row>
    <row r="59" spans="1:4" s="22" customFormat="1" ht="12.75" customHeight="1">
      <c r="A59" s="153" t="s">
        <v>183</v>
      </c>
      <c r="B59" s="130" t="s">
        <v>407</v>
      </c>
      <c r="C59" s="154">
        <f>+C60+C61+C62+C63+C64</f>
        <v>0</v>
      </c>
      <c r="D59" s="154">
        <f>+D60+D61+D62+D63+D64</f>
        <v>0</v>
      </c>
    </row>
    <row r="60" spans="1:4" s="22" customFormat="1" ht="12.75" customHeight="1">
      <c r="A60" s="152" t="s">
        <v>344</v>
      </c>
      <c r="B60" s="128" t="s">
        <v>333</v>
      </c>
      <c r="C60" s="121"/>
      <c r="D60" s="121"/>
    </row>
    <row r="61" spans="1:4" s="22" customFormat="1" ht="12.75" customHeight="1">
      <c r="A61" s="152" t="s">
        <v>345</v>
      </c>
      <c r="B61" s="128" t="s">
        <v>334</v>
      </c>
      <c r="C61" s="121"/>
      <c r="D61" s="121"/>
    </row>
    <row r="62" spans="1:4" s="22" customFormat="1" ht="12.75" customHeight="1">
      <c r="A62" s="152" t="s">
        <v>346</v>
      </c>
      <c r="B62" s="128" t="s">
        <v>335</v>
      </c>
      <c r="C62" s="121"/>
      <c r="D62" s="121"/>
    </row>
    <row r="63" spans="1:4" s="22" customFormat="1" ht="12.75" customHeight="1">
      <c r="A63" s="152" t="s">
        <v>347</v>
      </c>
      <c r="B63" s="128" t="s">
        <v>336</v>
      </c>
      <c r="C63" s="121"/>
      <c r="D63" s="121"/>
    </row>
    <row r="64" spans="1:4" s="22" customFormat="1" ht="12.75" customHeight="1" thickBot="1">
      <c r="A64" s="155" t="s">
        <v>348</v>
      </c>
      <c r="B64" s="139" t="s">
        <v>337</v>
      </c>
      <c r="C64" s="156"/>
      <c r="D64" s="156"/>
    </row>
    <row r="65" spans="1:4" s="22" customFormat="1" ht="15.75" thickBot="1">
      <c r="A65" s="148" t="s">
        <v>74</v>
      </c>
      <c r="B65" s="96" t="s">
        <v>405</v>
      </c>
      <c r="C65" s="149">
        <f>+C51+C52</f>
        <v>0</v>
      </c>
      <c r="D65" s="149">
        <f>+D51+D52</f>
        <v>0</v>
      </c>
    </row>
    <row r="66" spans="1:4" s="22" customFormat="1" ht="15.75" thickBot="1">
      <c r="A66" s="157" t="s">
        <v>75</v>
      </c>
      <c r="B66" s="143" t="s">
        <v>338</v>
      </c>
      <c r="C66" s="158"/>
      <c r="D66" s="158"/>
    </row>
    <row r="67" spans="1:4" s="22" customFormat="1" ht="15.75" thickBot="1">
      <c r="A67" s="148" t="s">
        <v>76</v>
      </c>
      <c r="B67" s="96" t="s">
        <v>406</v>
      </c>
      <c r="C67" s="149">
        <f>+C65+C66</f>
        <v>0</v>
      </c>
      <c r="D67" s="149">
        <f>+D65+D66</f>
        <v>0</v>
      </c>
    </row>
    <row r="68" spans="1:4" s="22" customFormat="1" ht="83.25" customHeight="1">
      <c r="A68" s="159"/>
      <c r="B68" s="160"/>
      <c r="C68" s="161"/>
      <c r="D68" s="161"/>
    </row>
    <row r="69" spans="1:4" ht="16.5" customHeight="1">
      <c r="A69" s="520" t="s">
        <v>92</v>
      </c>
      <c r="B69" s="520"/>
      <c r="C69" s="520"/>
      <c r="D69" s="520"/>
    </row>
    <row r="70" spans="1:4" s="163" customFormat="1" ht="16.5" customHeight="1" thickBot="1">
      <c r="A70" s="523" t="s">
        <v>187</v>
      </c>
      <c r="B70" s="523"/>
      <c r="C70" s="162"/>
      <c r="D70" s="162" t="s">
        <v>370</v>
      </c>
    </row>
    <row r="71" spans="1:4" ht="43.5" thickBot="1">
      <c r="A71" s="89" t="s">
        <v>61</v>
      </c>
      <c r="B71" s="90" t="s">
        <v>93</v>
      </c>
      <c r="C71" s="91" t="s">
        <v>349</v>
      </c>
      <c r="D71" s="91" t="s">
        <v>505</v>
      </c>
    </row>
    <row r="72" spans="1:4" s="22" customFormat="1" ht="15.75" thickBot="1">
      <c r="A72" s="89">
        <v>1</v>
      </c>
      <c r="B72" s="90">
        <v>2</v>
      </c>
      <c r="C72" s="91">
        <v>3</v>
      </c>
      <c r="D72" s="91">
        <v>3</v>
      </c>
    </row>
    <row r="73" spans="1:4" ht="15.75" thickBot="1">
      <c r="A73" s="92" t="s">
        <v>63</v>
      </c>
      <c r="B73" s="164" t="s">
        <v>494</v>
      </c>
      <c r="C73" s="94">
        <f>+C74+C75+C76+C77+C78</f>
        <v>0</v>
      </c>
      <c r="D73" s="503">
        <f>+D74+D75+D76+D77+D78</f>
        <v>0</v>
      </c>
    </row>
    <row r="74" spans="1:4" ht="12.75" customHeight="1">
      <c r="A74" s="104" t="s">
        <v>144</v>
      </c>
      <c r="B74" s="105" t="s">
        <v>94</v>
      </c>
      <c r="C74" s="106"/>
      <c r="D74" s="342"/>
    </row>
    <row r="75" spans="1:4" ht="12.75" customHeight="1">
      <c r="A75" s="98" t="s">
        <v>145</v>
      </c>
      <c r="B75" s="107" t="s">
        <v>239</v>
      </c>
      <c r="C75" s="108"/>
      <c r="D75" s="344"/>
    </row>
    <row r="76" spans="1:4" ht="12.75" customHeight="1">
      <c r="A76" s="98" t="s">
        <v>146</v>
      </c>
      <c r="B76" s="107" t="s">
        <v>173</v>
      </c>
      <c r="C76" s="120"/>
      <c r="D76" s="345"/>
    </row>
    <row r="77" spans="1:4" ht="12.75" customHeight="1">
      <c r="A77" s="98" t="s">
        <v>147</v>
      </c>
      <c r="B77" s="165" t="s">
        <v>240</v>
      </c>
      <c r="C77" s="120"/>
      <c r="D77" s="345"/>
    </row>
    <row r="78" spans="1:4" ht="12.75" customHeight="1">
      <c r="A78" s="98" t="s">
        <v>155</v>
      </c>
      <c r="B78" s="166" t="s">
        <v>241</v>
      </c>
      <c r="C78" s="120"/>
      <c r="D78" s="345"/>
    </row>
    <row r="79" spans="1:4" ht="12.75" customHeight="1">
      <c r="A79" s="98" t="s">
        <v>148</v>
      </c>
      <c r="B79" s="107" t="s">
        <v>263</v>
      </c>
      <c r="C79" s="120"/>
      <c r="D79" s="344"/>
    </row>
    <row r="80" spans="1:4" ht="12.75" customHeight="1">
      <c r="A80" s="98" t="s">
        <v>149</v>
      </c>
      <c r="B80" s="167" t="s">
        <v>264</v>
      </c>
      <c r="C80" s="120"/>
      <c r="D80" s="345"/>
    </row>
    <row r="81" spans="1:4" ht="12.75" customHeight="1">
      <c r="A81" s="98" t="s">
        <v>156</v>
      </c>
      <c r="B81" s="167" t="s">
        <v>350</v>
      </c>
      <c r="C81" s="120"/>
      <c r="D81" s="345"/>
    </row>
    <row r="82" spans="1:4" ht="12.75" customHeight="1">
      <c r="A82" s="98" t="s">
        <v>157</v>
      </c>
      <c r="B82" s="168" t="s">
        <v>265</v>
      </c>
      <c r="C82" s="120"/>
      <c r="D82" s="345"/>
    </row>
    <row r="83" spans="1:4" ht="12.75" customHeight="1">
      <c r="A83" s="109" t="s">
        <v>158</v>
      </c>
      <c r="B83" s="169" t="s">
        <v>266</v>
      </c>
      <c r="C83" s="120"/>
      <c r="D83" s="120"/>
    </row>
    <row r="84" spans="1:4" ht="12.75" customHeight="1">
      <c r="A84" s="98" t="s">
        <v>159</v>
      </c>
      <c r="B84" s="169" t="s">
        <v>267</v>
      </c>
      <c r="C84" s="120"/>
      <c r="D84" s="120"/>
    </row>
    <row r="85" spans="1:4" ht="12.75" customHeight="1" thickBot="1">
      <c r="A85" s="170" t="s">
        <v>161</v>
      </c>
      <c r="B85" s="171" t="s">
        <v>268</v>
      </c>
      <c r="C85" s="172"/>
      <c r="D85" s="172"/>
    </row>
    <row r="86" spans="1:4" ht="15.75" thickBot="1">
      <c r="A86" s="95" t="s">
        <v>64</v>
      </c>
      <c r="B86" s="173" t="s">
        <v>495</v>
      </c>
      <c r="C86" s="103">
        <f>+C87+C88+C89</f>
        <v>0</v>
      </c>
      <c r="D86" s="103">
        <f>+D87+D88+D89</f>
        <v>0</v>
      </c>
    </row>
    <row r="87" spans="1:4" ht="12.75" customHeight="1">
      <c r="A87" s="116" t="s">
        <v>150</v>
      </c>
      <c r="B87" s="107" t="s">
        <v>351</v>
      </c>
      <c r="C87" s="118"/>
      <c r="D87" s="345"/>
    </row>
    <row r="88" spans="1:4" ht="12.75" customHeight="1">
      <c r="A88" s="116" t="s">
        <v>151</v>
      </c>
      <c r="B88" s="122" t="s">
        <v>243</v>
      </c>
      <c r="C88" s="108"/>
      <c r="D88" s="345"/>
    </row>
    <row r="89" spans="1:4" ht="12.75" customHeight="1">
      <c r="A89" s="116" t="s">
        <v>152</v>
      </c>
      <c r="B89" s="128" t="s">
        <v>380</v>
      </c>
      <c r="C89" s="100"/>
      <c r="D89" s="291"/>
    </row>
    <row r="90" spans="1:4" ht="12.75" customHeight="1">
      <c r="A90" s="116" t="s">
        <v>153</v>
      </c>
      <c r="B90" s="128" t="s">
        <v>453</v>
      </c>
      <c r="C90" s="100"/>
      <c r="D90" s="291"/>
    </row>
    <row r="91" spans="1:4" ht="12.75" customHeight="1">
      <c r="A91" s="116" t="s">
        <v>154</v>
      </c>
      <c r="B91" s="128" t="s">
        <v>381</v>
      </c>
      <c r="C91" s="100"/>
      <c r="D91" s="100"/>
    </row>
    <row r="92" spans="1:4" ht="12.75" customHeight="1">
      <c r="A92" s="116" t="s">
        <v>160</v>
      </c>
      <c r="B92" s="128" t="s">
        <v>382</v>
      </c>
      <c r="C92" s="100"/>
      <c r="D92" s="100"/>
    </row>
    <row r="93" spans="1:4" ht="12.75" customHeight="1">
      <c r="A93" s="116" t="s">
        <v>162</v>
      </c>
      <c r="B93" s="174" t="s">
        <v>354</v>
      </c>
      <c r="C93" s="100"/>
      <c r="D93" s="100"/>
    </row>
    <row r="94" spans="1:4" ht="12.75" customHeight="1">
      <c r="A94" s="116" t="s">
        <v>244</v>
      </c>
      <c r="B94" s="174" t="s">
        <v>355</v>
      </c>
      <c r="C94" s="100"/>
      <c r="D94" s="100"/>
    </row>
    <row r="95" spans="1:4" ht="30">
      <c r="A95" s="116" t="s">
        <v>245</v>
      </c>
      <c r="B95" s="174" t="s">
        <v>353</v>
      </c>
      <c r="C95" s="100"/>
      <c r="D95" s="100"/>
    </row>
    <row r="96" spans="1:4" ht="30.75" thickBot="1">
      <c r="A96" s="109" t="s">
        <v>246</v>
      </c>
      <c r="B96" s="175" t="s">
        <v>498</v>
      </c>
      <c r="C96" s="176"/>
      <c r="D96" s="176"/>
    </row>
    <row r="97" spans="1:4" ht="15.75" thickBot="1">
      <c r="A97" s="95" t="s">
        <v>65</v>
      </c>
      <c r="B97" s="177" t="s">
        <v>383</v>
      </c>
      <c r="C97" s="103">
        <f>+C98+C99</f>
        <v>0</v>
      </c>
      <c r="D97" s="103">
        <f>+D98+D99</f>
        <v>0</v>
      </c>
    </row>
    <row r="98" spans="1:4" ht="12.75" customHeight="1">
      <c r="A98" s="116" t="s">
        <v>124</v>
      </c>
      <c r="B98" s="117" t="s">
        <v>109</v>
      </c>
      <c r="C98" s="118"/>
      <c r="D98" s="118"/>
    </row>
    <row r="99" spans="1:4" ht="12.75" customHeight="1" thickBot="1">
      <c r="A99" s="119" t="s">
        <v>125</v>
      </c>
      <c r="B99" s="122" t="s">
        <v>110</v>
      </c>
      <c r="C99" s="120"/>
      <c r="D99" s="120"/>
    </row>
    <row r="100" spans="1:4" s="179" customFormat="1" ht="15.75" thickBot="1">
      <c r="A100" s="148" t="s">
        <v>66</v>
      </c>
      <c r="B100" s="96" t="s">
        <v>356</v>
      </c>
      <c r="C100" s="178"/>
      <c r="D100" s="178"/>
    </row>
    <row r="101" spans="1:4" ht="15.75" thickBot="1">
      <c r="A101" s="180" t="s">
        <v>67</v>
      </c>
      <c r="B101" s="181" t="s">
        <v>191</v>
      </c>
      <c r="C101" s="94">
        <f>+C73+C86+C97+C100</f>
        <v>0</v>
      </c>
      <c r="D101" s="94">
        <f>+D73+D86+D97+D100</f>
        <v>0</v>
      </c>
    </row>
    <row r="102" spans="1:4" ht="15.75" thickBot="1">
      <c r="A102" s="148" t="s">
        <v>68</v>
      </c>
      <c r="B102" s="96" t="s">
        <v>454</v>
      </c>
      <c r="C102" s="103">
        <f>+C103+C111</f>
        <v>0</v>
      </c>
      <c r="D102" s="103">
        <f>+D103+D111</f>
        <v>0</v>
      </c>
    </row>
    <row r="103" spans="1:4" ht="12.75" customHeight="1" thickBot="1">
      <c r="A103" s="182" t="s">
        <v>131</v>
      </c>
      <c r="B103" s="183" t="s">
        <v>455</v>
      </c>
      <c r="C103" s="184">
        <f>+C104+C105+C106+C107+C108+C109+C110</f>
        <v>0</v>
      </c>
      <c r="D103" s="184">
        <f>+D104+D105+D106+D107+D108+D109+D110</f>
        <v>0</v>
      </c>
    </row>
    <row r="104" spans="1:4" ht="12.75" customHeight="1">
      <c r="A104" s="185" t="s">
        <v>134</v>
      </c>
      <c r="B104" s="101" t="s">
        <v>357</v>
      </c>
      <c r="C104" s="186"/>
      <c r="D104" s="186"/>
    </row>
    <row r="105" spans="1:4" ht="12.75" customHeight="1">
      <c r="A105" s="152" t="s">
        <v>135</v>
      </c>
      <c r="B105" s="128" t="s">
        <v>358</v>
      </c>
      <c r="C105" s="187"/>
      <c r="D105" s="187"/>
    </row>
    <row r="106" spans="1:4" ht="12.75" customHeight="1">
      <c r="A106" s="152" t="s">
        <v>136</v>
      </c>
      <c r="B106" s="128" t="s">
        <v>359</v>
      </c>
      <c r="C106" s="187"/>
      <c r="D106" s="187"/>
    </row>
    <row r="107" spans="1:4" ht="12.75" customHeight="1">
      <c r="A107" s="152" t="s">
        <v>137</v>
      </c>
      <c r="B107" s="128" t="s">
        <v>360</v>
      </c>
      <c r="C107" s="187"/>
      <c r="D107" s="187"/>
    </row>
    <row r="108" spans="1:4" ht="12.75" customHeight="1">
      <c r="A108" s="152" t="s">
        <v>230</v>
      </c>
      <c r="B108" s="128" t="s">
        <v>361</v>
      </c>
      <c r="C108" s="187"/>
      <c r="D108" s="187"/>
    </row>
    <row r="109" spans="1:4" ht="12.75" customHeight="1">
      <c r="A109" s="152" t="s">
        <v>247</v>
      </c>
      <c r="B109" s="128" t="s">
        <v>362</v>
      </c>
      <c r="C109" s="187"/>
      <c r="D109" s="187"/>
    </row>
    <row r="110" spans="1:4" ht="12.75" customHeight="1" thickBot="1">
      <c r="A110" s="188" t="s">
        <v>248</v>
      </c>
      <c r="B110" s="189" t="s">
        <v>363</v>
      </c>
      <c r="C110" s="190"/>
      <c r="D110" s="190"/>
    </row>
    <row r="111" spans="1:4" ht="12.75" customHeight="1" thickBot="1">
      <c r="A111" s="182" t="s">
        <v>132</v>
      </c>
      <c r="B111" s="183" t="s">
        <v>456</v>
      </c>
      <c r="C111" s="184">
        <f>+C112+C113+C114+C115+C116+C117+C118+C119</f>
        <v>0</v>
      </c>
      <c r="D111" s="184">
        <f>+D112+D113+D114+D115+D116+D117+D118+D119</f>
        <v>0</v>
      </c>
    </row>
    <row r="112" spans="1:4" ht="12.75" customHeight="1">
      <c r="A112" s="185" t="s">
        <v>140</v>
      </c>
      <c r="B112" s="101" t="s">
        <v>357</v>
      </c>
      <c r="C112" s="186"/>
      <c r="D112" s="186"/>
    </row>
    <row r="113" spans="1:4" ht="12.75" customHeight="1">
      <c r="A113" s="152" t="s">
        <v>141</v>
      </c>
      <c r="B113" s="128" t="s">
        <v>364</v>
      </c>
      <c r="C113" s="187"/>
      <c r="D113" s="187"/>
    </row>
    <row r="114" spans="1:4" ht="12.75" customHeight="1">
      <c r="A114" s="152" t="s">
        <v>142</v>
      </c>
      <c r="B114" s="128" t="s">
        <v>359</v>
      </c>
      <c r="C114" s="187"/>
      <c r="D114" s="187"/>
    </row>
    <row r="115" spans="1:4" ht="12.75" customHeight="1">
      <c r="A115" s="152" t="s">
        <v>143</v>
      </c>
      <c r="B115" s="128" t="s">
        <v>360</v>
      </c>
      <c r="C115" s="187"/>
      <c r="D115" s="187"/>
    </row>
    <row r="116" spans="1:4" ht="12.75" customHeight="1">
      <c r="A116" s="152" t="s">
        <v>231</v>
      </c>
      <c r="B116" s="128" t="s">
        <v>361</v>
      </c>
      <c r="C116" s="187"/>
      <c r="D116" s="187"/>
    </row>
    <row r="117" spans="1:4" ht="12.75" customHeight="1">
      <c r="A117" s="152" t="s">
        <v>249</v>
      </c>
      <c r="B117" s="128" t="s">
        <v>365</v>
      </c>
      <c r="C117" s="187"/>
      <c r="D117" s="187"/>
    </row>
    <row r="118" spans="1:4" ht="12.75" customHeight="1">
      <c r="A118" s="152" t="s">
        <v>250</v>
      </c>
      <c r="B118" s="128" t="s">
        <v>363</v>
      </c>
      <c r="C118" s="187"/>
      <c r="D118" s="187"/>
    </row>
    <row r="119" spans="1:4" ht="12.75" customHeight="1" thickBot="1">
      <c r="A119" s="188" t="s">
        <v>251</v>
      </c>
      <c r="B119" s="189" t="s">
        <v>457</v>
      </c>
      <c r="C119" s="190"/>
      <c r="D119" s="190"/>
    </row>
    <row r="120" spans="1:4" ht="15.75" thickBot="1">
      <c r="A120" s="148" t="s">
        <v>69</v>
      </c>
      <c r="B120" s="96" t="s">
        <v>366</v>
      </c>
      <c r="C120" s="191">
        <f>+C101+C102</f>
        <v>0</v>
      </c>
      <c r="D120" s="191">
        <f>+D101+D102</f>
        <v>0</v>
      </c>
    </row>
    <row r="121" spans="1:10" ht="15.75" thickBot="1">
      <c r="A121" s="148" t="s">
        <v>70</v>
      </c>
      <c r="B121" s="96" t="s">
        <v>367</v>
      </c>
      <c r="C121" s="192"/>
      <c r="D121" s="192"/>
      <c r="G121" s="145"/>
      <c r="H121" s="193"/>
      <c r="I121" s="193"/>
      <c r="J121" s="193"/>
    </row>
    <row r="122" spans="1:4" s="22" customFormat="1" ht="15.75" thickBot="1">
      <c r="A122" s="194" t="s">
        <v>71</v>
      </c>
      <c r="B122" s="143" t="s">
        <v>368</v>
      </c>
      <c r="C122" s="149">
        <f>+C120+C121</f>
        <v>0</v>
      </c>
      <c r="D122" s="149">
        <f>+D120+D121</f>
        <v>0</v>
      </c>
    </row>
    <row r="123" spans="1:4" ht="7.5" customHeight="1">
      <c r="A123" s="195"/>
      <c r="B123" s="195"/>
      <c r="C123" s="196"/>
      <c r="D123" s="196"/>
    </row>
    <row r="124" spans="1:4" ht="15">
      <c r="A124" s="524" t="s">
        <v>194</v>
      </c>
      <c r="B124" s="524"/>
      <c r="C124" s="524"/>
      <c r="D124" s="524"/>
    </row>
    <row r="125" spans="1:4" ht="15" customHeight="1" thickBot="1">
      <c r="A125" s="522" t="s">
        <v>188</v>
      </c>
      <c r="B125" s="522"/>
      <c r="C125" s="88"/>
      <c r="D125" s="88" t="s">
        <v>370</v>
      </c>
    </row>
    <row r="126" spans="1:5" ht="13.5" customHeight="1" thickBot="1">
      <c r="A126" s="95">
        <v>1</v>
      </c>
      <c r="B126" s="173" t="s">
        <v>258</v>
      </c>
      <c r="C126" s="197"/>
      <c r="D126" s="197">
        <f>+D51-D101</f>
        <v>0</v>
      </c>
      <c r="E126" s="198"/>
    </row>
    <row r="127" spans="1:4" ht="7.5" customHeight="1">
      <c r="A127" s="195"/>
      <c r="B127" s="195"/>
      <c r="C127" s="196"/>
      <c r="D127" s="196"/>
    </row>
    <row r="128" spans="1:6" ht="15">
      <c r="A128" s="518" t="s">
        <v>369</v>
      </c>
      <c r="B128" s="518"/>
      <c r="C128" s="518"/>
      <c r="D128" s="518"/>
      <c r="E128" s="200"/>
      <c r="F128" s="200"/>
    </row>
    <row r="129" spans="1:4" ht="12.75" customHeight="1" thickBot="1">
      <c r="A129" s="521" t="s">
        <v>189</v>
      </c>
      <c r="B129" s="521"/>
      <c r="C129" s="201"/>
      <c r="D129" s="201" t="s">
        <v>370</v>
      </c>
    </row>
    <row r="130" spans="1:4" ht="13.5" customHeight="1" thickBot="1">
      <c r="A130" s="148" t="s">
        <v>63</v>
      </c>
      <c r="B130" s="96" t="s">
        <v>496</v>
      </c>
      <c r="C130" s="497"/>
      <c r="D130" s="191">
        <f>IF('2.1.sz.mell  '!C32&lt;&gt;"-",'2.1.sz.mell  '!C32,0)</f>
        <v>0</v>
      </c>
    </row>
    <row r="131" spans="1:4" ht="13.5" customHeight="1" thickBot="1">
      <c r="A131" s="148" t="s">
        <v>64</v>
      </c>
      <c r="B131" s="96" t="s">
        <v>497</v>
      </c>
      <c r="C131" s="497"/>
      <c r="D131" s="191"/>
    </row>
    <row r="132" spans="1:4" ht="13.5" customHeight="1" thickBot="1">
      <c r="A132" s="148" t="s">
        <v>65</v>
      </c>
      <c r="B132" s="96" t="s">
        <v>384</v>
      </c>
      <c r="C132" s="497"/>
      <c r="D132" s="191">
        <f>D131+D130</f>
        <v>0</v>
      </c>
    </row>
    <row r="133" spans="1:4" ht="7.5" customHeight="1">
      <c r="A133" s="199"/>
      <c r="B133" s="202"/>
      <c r="C133" s="203"/>
      <c r="D133" s="203"/>
    </row>
    <row r="134" spans="1:4" ht="15">
      <c r="A134" s="519" t="s">
        <v>371</v>
      </c>
      <c r="B134" s="519"/>
      <c r="C134" s="519"/>
      <c r="D134" s="519"/>
    </row>
    <row r="135" spans="1:4" ht="12.75" customHeight="1" thickBot="1">
      <c r="A135" s="521" t="s">
        <v>372</v>
      </c>
      <c r="B135" s="521"/>
      <c r="C135" s="201"/>
      <c r="D135" s="201" t="s">
        <v>370</v>
      </c>
    </row>
    <row r="136" spans="1:4" ht="12.75" customHeight="1" thickBot="1">
      <c r="A136" s="148" t="s">
        <v>63</v>
      </c>
      <c r="B136" s="96" t="s">
        <v>458</v>
      </c>
      <c r="C136" s="497"/>
      <c r="D136" s="191">
        <f>+D137-D140</f>
        <v>0</v>
      </c>
    </row>
    <row r="137" spans="1:4" ht="12.75" customHeight="1" thickBot="1">
      <c r="A137" s="204" t="s">
        <v>144</v>
      </c>
      <c r="B137" s="205" t="s">
        <v>373</v>
      </c>
      <c r="C137" s="498"/>
      <c r="D137" s="206">
        <f>+D52</f>
        <v>0</v>
      </c>
    </row>
    <row r="138" spans="1:4" ht="12.75" customHeight="1" thickBot="1">
      <c r="A138" s="182" t="s">
        <v>259</v>
      </c>
      <c r="B138" s="183" t="s">
        <v>374</v>
      </c>
      <c r="C138" s="498"/>
      <c r="D138" s="206"/>
    </row>
    <row r="139" spans="1:4" ht="12.75" customHeight="1" thickBot="1">
      <c r="A139" s="182" t="s">
        <v>260</v>
      </c>
      <c r="B139" s="183" t="s">
        <v>375</v>
      </c>
      <c r="C139" s="498"/>
      <c r="D139" s="206"/>
    </row>
    <row r="140" spans="1:4" ht="12.75" customHeight="1" thickBot="1">
      <c r="A140" s="204" t="s">
        <v>145</v>
      </c>
      <c r="B140" s="205" t="s">
        <v>376</v>
      </c>
      <c r="C140" s="498"/>
      <c r="D140" s="206"/>
    </row>
    <row r="141" spans="1:4" ht="12.75" customHeight="1" thickBot="1">
      <c r="A141" s="182" t="s">
        <v>261</v>
      </c>
      <c r="B141" s="183" t="s">
        <v>377</v>
      </c>
      <c r="C141" s="499"/>
      <c r="D141" s="207">
        <f>+'2.1.sz.mell  '!E27</f>
        <v>0</v>
      </c>
    </row>
    <row r="142" spans="1:4" ht="12.75" customHeight="1" thickBot="1">
      <c r="A142" s="182" t="s">
        <v>262</v>
      </c>
      <c r="B142" s="183" t="s">
        <v>378</v>
      </c>
      <c r="C142" s="499"/>
      <c r="D142" s="207">
        <f>+'2.2.sz.mell  '!E31</f>
        <v>0</v>
      </c>
    </row>
  </sheetData>
  <sheetProtection/>
  <mergeCells count="10">
    <mergeCell ref="A135:B135"/>
    <mergeCell ref="A125:B125"/>
    <mergeCell ref="A128:D128"/>
    <mergeCell ref="A129:B129"/>
    <mergeCell ref="A134:D134"/>
    <mergeCell ref="A2:B2"/>
    <mergeCell ref="A1:D1"/>
    <mergeCell ref="A69:D69"/>
    <mergeCell ref="A70:B70"/>
    <mergeCell ref="A124:D12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5" r:id="rId1"/>
  <headerFooter alignWithMargins="0">
    <oddHeader>&amp;C&amp;"Times New Roman CE,Félkövér"&amp;12
Buj Község Önkormányzat
2013. ÉVI KÖLTSÉGVETÉS
ÁLLAMI (ÁLLAMIGAZGATÁSI) FELADATOK MÉRLEGE
&amp;R&amp;"Times New Roman CE,Félkövér dőlt"&amp;11 1.4. melléklet a ........./2013. (.......) önkormányzati rendelethez</oddHeader>
  </headerFooter>
  <rowBreaks count="1" manualBreakCount="1">
    <brk id="85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workbookViewId="0" topLeftCell="A16">
      <selection activeCell="C21" sqref="C21"/>
    </sheetView>
  </sheetViews>
  <sheetFormatPr defaultColWidth="9.00390625" defaultRowHeight="12.75"/>
  <cols>
    <col min="1" max="1" width="6.875" style="376" customWidth="1"/>
    <col min="2" max="2" width="55.125" style="379" customWidth="1"/>
    <col min="3" max="3" width="16.375" style="376" customWidth="1"/>
    <col min="4" max="4" width="55.125" style="376" customWidth="1"/>
    <col min="5" max="5" width="16.375" style="376" customWidth="1"/>
    <col min="6" max="6" width="4.875" style="376" customWidth="1"/>
    <col min="7" max="16384" width="9.375" style="376" customWidth="1"/>
  </cols>
  <sheetData>
    <row r="1" spans="2:6" ht="39.75" customHeight="1">
      <c r="B1" s="377" t="s">
        <v>195</v>
      </c>
      <c r="C1" s="378"/>
      <c r="D1" s="378"/>
      <c r="E1" s="378"/>
      <c r="F1" s="527" t="s">
        <v>413</v>
      </c>
    </row>
    <row r="2" spans="5:6" ht="16.5" thickBot="1">
      <c r="E2" s="380" t="s">
        <v>113</v>
      </c>
      <c r="F2" s="527"/>
    </row>
    <row r="3" spans="1:6" ht="18" customHeight="1" thickBot="1">
      <c r="A3" s="525" t="s">
        <v>121</v>
      </c>
      <c r="B3" s="381" t="s">
        <v>103</v>
      </c>
      <c r="C3" s="382"/>
      <c r="D3" s="381" t="s">
        <v>107</v>
      </c>
      <c r="E3" s="383"/>
      <c r="F3" s="527"/>
    </row>
    <row r="4" spans="1:6" s="387" customFormat="1" ht="43.5" thickBot="1">
      <c r="A4" s="526"/>
      <c r="B4" s="384" t="s">
        <v>114</v>
      </c>
      <c r="C4" s="91" t="s">
        <v>505</v>
      </c>
      <c r="D4" s="384" t="s">
        <v>114</v>
      </c>
      <c r="E4" s="91" t="s">
        <v>505</v>
      </c>
      <c r="F4" s="527"/>
    </row>
    <row r="5" spans="1:6" s="387" customFormat="1" ht="16.5" thickBot="1">
      <c r="A5" s="388">
        <v>1</v>
      </c>
      <c r="B5" s="384">
        <v>2</v>
      </c>
      <c r="C5" s="385" t="s">
        <v>65</v>
      </c>
      <c r="D5" s="384" t="s">
        <v>66</v>
      </c>
      <c r="E5" s="386" t="s">
        <v>67</v>
      </c>
      <c r="F5" s="527"/>
    </row>
    <row r="6" spans="1:6" ht="13.5" customHeight="1">
      <c r="A6" s="389" t="s">
        <v>63</v>
      </c>
      <c r="B6" s="390" t="s">
        <v>217</v>
      </c>
      <c r="C6" s="391">
        <v>17746</v>
      </c>
      <c r="D6" s="390" t="s">
        <v>115</v>
      </c>
      <c r="E6" s="342">
        <v>123492</v>
      </c>
      <c r="F6" s="527"/>
    </row>
    <row r="7" spans="1:6" ht="13.5" customHeight="1">
      <c r="A7" s="392" t="s">
        <v>64</v>
      </c>
      <c r="B7" s="393" t="s">
        <v>104</v>
      </c>
      <c r="C7" s="394">
        <v>45490</v>
      </c>
      <c r="D7" s="393" t="s">
        <v>239</v>
      </c>
      <c r="E7" s="344">
        <v>30598</v>
      </c>
      <c r="F7" s="527"/>
    </row>
    <row r="8" spans="1:6" ht="13.5" customHeight="1">
      <c r="A8" s="392" t="s">
        <v>65</v>
      </c>
      <c r="B8" s="393" t="s">
        <v>106</v>
      </c>
      <c r="C8" s="394">
        <v>2944</v>
      </c>
      <c r="D8" s="393" t="s">
        <v>398</v>
      </c>
      <c r="E8" s="345">
        <v>116101</v>
      </c>
      <c r="F8" s="527"/>
    </row>
    <row r="9" spans="1:6" ht="13.5" customHeight="1">
      <c r="A9" s="392" t="s">
        <v>66</v>
      </c>
      <c r="B9" s="395" t="s">
        <v>385</v>
      </c>
      <c r="C9" s="394">
        <v>259927</v>
      </c>
      <c r="D9" s="393" t="s">
        <v>240</v>
      </c>
      <c r="E9" s="345">
        <v>77606</v>
      </c>
      <c r="F9" s="527"/>
    </row>
    <row r="10" spans="1:6" ht="13.5" customHeight="1">
      <c r="A10" s="392" t="s">
        <v>67</v>
      </c>
      <c r="B10" s="393" t="s">
        <v>386</v>
      </c>
      <c r="C10" s="394">
        <v>85552</v>
      </c>
      <c r="D10" s="393" t="s">
        <v>241</v>
      </c>
      <c r="E10" s="345">
        <v>39254</v>
      </c>
      <c r="F10" s="527"/>
    </row>
    <row r="11" spans="1:6" ht="13.5" customHeight="1">
      <c r="A11" s="392" t="s">
        <v>68</v>
      </c>
      <c r="B11" s="393" t="s">
        <v>420</v>
      </c>
      <c r="C11" s="396"/>
      <c r="D11" s="393" t="s">
        <v>95</v>
      </c>
      <c r="E11" s="291">
        <v>1000</v>
      </c>
      <c r="F11" s="527"/>
    </row>
    <row r="12" spans="1:6" ht="13.5" customHeight="1">
      <c r="A12" s="392" t="s">
        <v>69</v>
      </c>
      <c r="B12" s="393" t="s">
        <v>387</v>
      </c>
      <c r="C12" s="394">
        <v>1138</v>
      </c>
      <c r="D12" s="393" t="s">
        <v>59</v>
      </c>
      <c r="E12" s="291">
        <v>87</v>
      </c>
      <c r="F12" s="527"/>
    </row>
    <row r="13" spans="1:6" ht="13.5" customHeight="1">
      <c r="A13" s="392" t="s">
        <v>70</v>
      </c>
      <c r="B13" s="393" t="s">
        <v>388</v>
      </c>
      <c r="C13" s="394"/>
      <c r="D13" s="397"/>
      <c r="E13" s="291"/>
      <c r="F13" s="527"/>
    </row>
    <row r="14" spans="1:6" ht="13.5" customHeight="1">
      <c r="A14" s="392" t="s">
        <v>71</v>
      </c>
      <c r="B14" s="398" t="s">
        <v>389</v>
      </c>
      <c r="C14" s="396"/>
      <c r="D14" s="397"/>
      <c r="E14" s="291"/>
      <c r="F14" s="527"/>
    </row>
    <row r="15" spans="1:6" ht="13.5" customHeight="1">
      <c r="A15" s="392" t="s">
        <v>72</v>
      </c>
      <c r="B15" s="397"/>
      <c r="C15" s="394"/>
      <c r="D15" s="397"/>
      <c r="E15" s="291"/>
      <c r="F15" s="527"/>
    </row>
    <row r="16" spans="1:6" ht="12.75" customHeight="1">
      <c r="A16" s="392" t="s">
        <v>73</v>
      </c>
      <c r="B16" s="397"/>
      <c r="C16" s="394"/>
      <c r="D16" s="397"/>
      <c r="E16" s="291"/>
      <c r="F16" s="527"/>
    </row>
    <row r="17" spans="1:6" ht="12.75" customHeight="1" thickBot="1">
      <c r="A17" s="392" t="s">
        <v>74</v>
      </c>
      <c r="B17" s="399"/>
      <c r="C17" s="400"/>
      <c r="D17" s="397"/>
      <c r="E17" s="324"/>
      <c r="F17" s="527"/>
    </row>
    <row r="18" spans="1:6" ht="16.5" thickBot="1">
      <c r="A18" s="401" t="s">
        <v>75</v>
      </c>
      <c r="B18" s="402" t="s">
        <v>412</v>
      </c>
      <c r="C18" s="403">
        <f>+C6+C7+C8+C9+C10+C12+C13+C14+C15+C16+C17</f>
        <v>412797</v>
      </c>
      <c r="D18" s="402" t="s">
        <v>411</v>
      </c>
      <c r="E18" s="229">
        <f>SUM(E6:E17)</f>
        <v>388138</v>
      </c>
      <c r="F18" s="527"/>
    </row>
    <row r="19" spans="1:6" ht="13.5" customHeight="1">
      <c r="A19" s="404" t="s">
        <v>76</v>
      </c>
      <c r="B19" s="405" t="s">
        <v>390</v>
      </c>
      <c r="C19" s="406">
        <f>+C20+C21+C22+C23</f>
        <v>10810</v>
      </c>
      <c r="D19" s="393" t="s">
        <v>252</v>
      </c>
      <c r="E19" s="407"/>
      <c r="F19" s="527"/>
    </row>
    <row r="20" spans="1:6" ht="13.5" customHeight="1">
      <c r="A20" s="392" t="s">
        <v>77</v>
      </c>
      <c r="B20" s="393" t="s">
        <v>328</v>
      </c>
      <c r="C20" s="394">
        <v>10810</v>
      </c>
      <c r="D20" s="393" t="s">
        <v>253</v>
      </c>
      <c r="E20" s="291"/>
      <c r="F20" s="527"/>
    </row>
    <row r="21" spans="1:6" ht="13.5" customHeight="1">
      <c r="A21" s="392" t="s">
        <v>78</v>
      </c>
      <c r="B21" s="393" t="s">
        <v>329</v>
      </c>
      <c r="C21" s="394"/>
      <c r="D21" s="393" t="s">
        <v>192</v>
      </c>
      <c r="E21" s="291"/>
      <c r="F21" s="527"/>
    </row>
    <row r="22" spans="1:6" ht="13.5" customHeight="1">
      <c r="A22" s="392" t="s">
        <v>79</v>
      </c>
      <c r="B22" s="393" t="s">
        <v>391</v>
      </c>
      <c r="C22" s="394"/>
      <c r="D22" s="393" t="s">
        <v>193</v>
      </c>
      <c r="E22" s="291"/>
      <c r="F22" s="527"/>
    </row>
    <row r="23" spans="1:6" ht="13.5" customHeight="1">
      <c r="A23" s="392" t="s">
        <v>80</v>
      </c>
      <c r="B23" s="393" t="s">
        <v>392</v>
      </c>
      <c r="C23" s="394"/>
      <c r="D23" s="405" t="s">
        <v>399</v>
      </c>
      <c r="E23" s="291"/>
      <c r="F23" s="527"/>
    </row>
    <row r="24" spans="1:6" ht="13.5" customHeight="1">
      <c r="A24" s="392" t="s">
        <v>81</v>
      </c>
      <c r="B24" s="393" t="s">
        <v>393</v>
      </c>
      <c r="C24" s="408">
        <f>+C25+C26</f>
        <v>0</v>
      </c>
      <c r="D24" s="393" t="s">
        <v>254</v>
      </c>
      <c r="E24" s="291"/>
      <c r="F24" s="527"/>
    </row>
    <row r="25" spans="1:6" ht="13.5" customHeight="1">
      <c r="A25" s="404" t="s">
        <v>82</v>
      </c>
      <c r="B25" s="405" t="s">
        <v>394</v>
      </c>
      <c r="C25" s="409"/>
      <c r="D25" s="390" t="s">
        <v>255</v>
      </c>
      <c r="E25" s="407"/>
      <c r="F25" s="527"/>
    </row>
    <row r="26" spans="1:6" ht="13.5" customHeight="1" thickBot="1">
      <c r="A26" s="392" t="s">
        <v>83</v>
      </c>
      <c r="B26" s="393" t="s">
        <v>337</v>
      </c>
      <c r="C26" s="394"/>
      <c r="D26" s="397"/>
      <c r="E26" s="291"/>
      <c r="F26" s="527"/>
    </row>
    <row r="27" spans="1:6" ht="32.25" thickBot="1">
      <c r="A27" s="401" t="s">
        <v>84</v>
      </c>
      <c r="B27" s="402" t="s">
        <v>409</v>
      </c>
      <c r="C27" s="403">
        <f>+C19+C24</f>
        <v>10810</v>
      </c>
      <c r="D27" s="402" t="s">
        <v>410</v>
      </c>
      <c r="E27" s="229">
        <f>SUM(E19:E26)</f>
        <v>0</v>
      </c>
      <c r="F27" s="527"/>
    </row>
    <row r="28" spans="1:6" ht="32.25" thickBot="1">
      <c r="A28" s="401" t="s">
        <v>85</v>
      </c>
      <c r="B28" s="402" t="s">
        <v>397</v>
      </c>
      <c r="C28" s="403">
        <f>+C18+C27</f>
        <v>423607</v>
      </c>
      <c r="D28" s="402" t="s">
        <v>400</v>
      </c>
      <c r="E28" s="229">
        <f>+E18+E27</f>
        <v>388138</v>
      </c>
      <c r="F28" s="527"/>
    </row>
    <row r="29" spans="1:6" ht="18" customHeight="1" thickBot="1">
      <c r="A29" s="401" t="s">
        <v>86</v>
      </c>
      <c r="B29" s="402" t="s">
        <v>395</v>
      </c>
      <c r="C29" s="410"/>
      <c r="D29" s="402" t="s">
        <v>401</v>
      </c>
      <c r="E29" s="256"/>
      <c r="F29" s="527"/>
    </row>
    <row r="30" spans="1:6" ht="16.5" thickBot="1">
      <c r="A30" s="401" t="s">
        <v>87</v>
      </c>
      <c r="B30" s="402" t="s">
        <v>396</v>
      </c>
      <c r="C30" s="261">
        <f>+C28+C29</f>
        <v>423607</v>
      </c>
      <c r="D30" s="402" t="s">
        <v>402</v>
      </c>
      <c r="E30" s="261">
        <f>+E28+E29</f>
        <v>388138</v>
      </c>
      <c r="F30" s="527"/>
    </row>
    <row r="31" spans="1:6" ht="16.5" thickBot="1">
      <c r="A31" s="401" t="s">
        <v>88</v>
      </c>
      <c r="B31" s="402" t="s">
        <v>197</v>
      </c>
      <c r="C31" s="261" t="str">
        <f>IF(C18-E18&lt;0,E18-C18,"-")</f>
        <v>-</v>
      </c>
      <c r="D31" s="402" t="s">
        <v>198</v>
      </c>
      <c r="E31" s="261">
        <f>IF(C18-E18&gt;0,C18-E18,"-")</f>
        <v>24659</v>
      </c>
      <c r="F31" s="527"/>
    </row>
    <row r="32" spans="1:6" ht="16.5" thickBot="1">
      <c r="A32" s="401" t="s">
        <v>89</v>
      </c>
      <c r="B32" s="402" t="s">
        <v>403</v>
      </c>
      <c r="C32" s="261" t="str">
        <f>IF(C18+C19-E28&lt;0,E28-(C18+C19),"-")</f>
        <v>-</v>
      </c>
      <c r="D32" s="402" t="s">
        <v>404</v>
      </c>
      <c r="E32" s="261">
        <f>IF(C18+C19-E28&gt;0,C18+C19-E28,"-")</f>
        <v>35469</v>
      </c>
      <c r="F32" s="527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7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115" zoomScaleSheetLayoutView="115" workbookViewId="0" topLeftCell="A22">
      <selection activeCell="C16" sqref="C16"/>
    </sheetView>
  </sheetViews>
  <sheetFormatPr defaultColWidth="9.00390625" defaultRowHeight="12.75"/>
  <cols>
    <col min="1" max="1" width="6.875" style="376" customWidth="1"/>
    <col min="2" max="2" width="55.125" style="379" customWidth="1"/>
    <col min="3" max="3" width="16.375" style="376" customWidth="1"/>
    <col min="4" max="4" width="55.125" style="376" customWidth="1"/>
    <col min="5" max="5" width="16.375" style="376" customWidth="1"/>
    <col min="6" max="6" width="4.875" style="376" customWidth="1"/>
    <col min="7" max="16384" width="9.375" style="376" customWidth="1"/>
  </cols>
  <sheetData>
    <row r="1" spans="2:6" ht="31.5">
      <c r="B1" s="377" t="s">
        <v>196</v>
      </c>
      <c r="C1" s="378"/>
      <c r="D1" s="378"/>
      <c r="E1" s="378"/>
      <c r="F1" s="527" t="s">
        <v>440</v>
      </c>
    </row>
    <row r="2" spans="5:6" ht="16.5" thickBot="1">
      <c r="E2" s="380" t="s">
        <v>113</v>
      </c>
      <c r="F2" s="527"/>
    </row>
    <row r="3" spans="1:6" ht="16.5" thickBot="1">
      <c r="A3" s="528" t="s">
        <v>121</v>
      </c>
      <c r="B3" s="381" t="s">
        <v>103</v>
      </c>
      <c r="C3" s="382"/>
      <c r="D3" s="381" t="s">
        <v>107</v>
      </c>
      <c r="E3" s="383"/>
      <c r="F3" s="527"/>
    </row>
    <row r="4" spans="1:6" s="387" customFormat="1" ht="43.5" thickBot="1">
      <c r="A4" s="529"/>
      <c r="B4" s="384" t="s">
        <v>114</v>
      </c>
      <c r="C4" s="91" t="s">
        <v>505</v>
      </c>
      <c r="D4" s="384" t="s">
        <v>114</v>
      </c>
      <c r="E4" s="91" t="s">
        <v>505</v>
      </c>
      <c r="F4" s="527"/>
    </row>
    <row r="5" spans="1:6" s="387" customFormat="1" ht="16.5" thickBot="1">
      <c r="A5" s="388">
        <v>1</v>
      </c>
      <c r="B5" s="384">
        <v>2</v>
      </c>
      <c r="C5" s="385">
        <v>3</v>
      </c>
      <c r="D5" s="384">
        <v>4</v>
      </c>
      <c r="E5" s="386">
        <v>5</v>
      </c>
      <c r="F5" s="527"/>
    </row>
    <row r="6" spans="1:6" ht="13.5" customHeight="1">
      <c r="A6" s="389" t="s">
        <v>63</v>
      </c>
      <c r="B6" s="390" t="s">
        <v>441</v>
      </c>
      <c r="C6" s="391"/>
      <c r="D6" s="390" t="s">
        <v>351</v>
      </c>
      <c r="E6" s="345">
        <v>98363</v>
      </c>
      <c r="F6" s="527"/>
    </row>
    <row r="7" spans="1:6" ht="13.5" customHeight="1">
      <c r="A7" s="392" t="s">
        <v>64</v>
      </c>
      <c r="B7" s="393" t="s">
        <v>414</v>
      </c>
      <c r="C7" s="394"/>
      <c r="D7" s="393" t="s">
        <v>243</v>
      </c>
      <c r="E7" s="345">
        <v>30120</v>
      </c>
      <c r="F7" s="527"/>
    </row>
    <row r="8" spans="1:6" ht="13.5" customHeight="1">
      <c r="A8" s="392" t="s">
        <v>65</v>
      </c>
      <c r="B8" s="393" t="s">
        <v>190</v>
      </c>
      <c r="C8" s="394"/>
      <c r="D8" s="393" t="s">
        <v>380</v>
      </c>
      <c r="E8" s="291">
        <v>1000</v>
      </c>
      <c r="F8" s="527"/>
    </row>
    <row r="9" spans="1:6" ht="31.5">
      <c r="A9" s="392" t="s">
        <v>66</v>
      </c>
      <c r="B9" s="393" t="s">
        <v>227</v>
      </c>
      <c r="C9" s="394"/>
      <c r="D9" s="393" t="s">
        <v>421</v>
      </c>
      <c r="E9" s="291"/>
      <c r="F9" s="527"/>
    </row>
    <row r="10" spans="1:6" ht="31.5">
      <c r="A10" s="392" t="s">
        <v>67</v>
      </c>
      <c r="B10" s="393" t="s">
        <v>316</v>
      </c>
      <c r="C10" s="394"/>
      <c r="D10" s="393" t="s">
        <v>422</v>
      </c>
      <c r="E10" s="291">
        <v>1000</v>
      </c>
      <c r="F10" s="527"/>
    </row>
    <row r="11" spans="1:6" ht="13.5" customHeight="1">
      <c r="A11" s="392" t="s">
        <v>68</v>
      </c>
      <c r="B11" s="393" t="s">
        <v>415</v>
      </c>
      <c r="C11" s="396"/>
      <c r="D11" s="411" t="s">
        <v>423</v>
      </c>
      <c r="E11" s="291"/>
      <c r="F11" s="527"/>
    </row>
    <row r="12" spans="1:6" ht="13.5" customHeight="1">
      <c r="A12" s="392" t="s">
        <v>69</v>
      </c>
      <c r="B12" s="393" t="s">
        <v>416</v>
      </c>
      <c r="C12" s="394"/>
      <c r="D12" s="411" t="s">
        <v>354</v>
      </c>
      <c r="E12" s="291"/>
      <c r="F12" s="527"/>
    </row>
    <row r="13" spans="1:6" ht="13.5" customHeight="1">
      <c r="A13" s="392" t="s">
        <v>70</v>
      </c>
      <c r="B13" s="393" t="s">
        <v>419</v>
      </c>
      <c r="C13" s="394">
        <v>66943</v>
      </c>
      <c r="D13" s="411" t="s">
        <v>355</v>
      </c>
      <c r="E13" s="291"/>
      <c r="F13" s="527"/>
    </row>
    <row r="14" spans="1:6" ht="13.5" customHeight="1">
      <c r="A14" s="392" t="s">
        <v>71</v>
      </c>
      <c r="B14" s="412" t="s">
        <v>438</v>
      </c>
      <c r="C14" s="396">
        <v>62338</v>
      </c>
      <c r="D14" s="411" t="s">
        <v>424</v>
      </c>
      <c r="E14" s="291"/>
      <c r="F14" s="527"/>
    </row>
    <row r="15" spans="1:6" ht="13.5" customHeight="1">
      <c r="A15" s="392" t="s">
        <v>72</v>
      </c>
      <c r="B15" s="393" t="s">
        <v>417</v>
      </c>
      <c r="C15" s="396">
        <v>323</v>
      </c>
      <c r="D15" s="411" t="s">
        <v>425</v>
      </c>
      <c r="E15" s="291"/>
      <c r="F15" s="527"/>
    </row>
    <row r="16" spans="1:6" ht="13.5" customHeight="1">
      <c r="A16" s="392" t="s">
        <v>73</v>
      </c>
      <c r="B16" s="393" t="s">
        <v>418</v>
      </c>
      <c r="C16" s="291"/>
      <c r="D16" s="393" t="s">
        <v>95</v>
      </c>
      <c r="E16" s="291"/>
      <c r="F16" s="527"/>
    </row>
    <row r="17" spans="1:6" ht="13.5" customHeight="1" thickBot="1">
      <c r="A17" s="404" t="s">
        <v>74</v>
      </c>
      <c r="B17" s="405"/>
      <c r="C17" s="413"/>
      <c r="D17" s="405" t="s">
        <v>59</v>
      </c>
      <c r="E17" s="407"/>
      <c r="F17" s="527"/>
    </row>
    <row r="18" spans="1:6" ht="16.5" thickBot="1">
      <c r="A18" s="401" t="s">
        <v>75</v>
      </c>
      <c r="B18" s="402" t="s">
        <v>184</v>
      </c>
      <c r="C18" s="403">
        <f>+C6+C7+C8+C9+C10+C11+C12+C13+C15+C16+C17</f>
        <v>67266</v>
      </c>
      <c r="D18" s="402" t="s">
        <v>185</v>
      </c>
      <c r="E18" s="229">
        <f>+E6+E7+E8+E16+E17</f>
        <v>129483</v>
      </c>
      <c r="F18" s="527"/>
    </row>
    <row r="19" spans="1:6" ht="13.5" customHeight="1">
      <c r="A19" s="389" t="s">
        <v>76</v>
      </c>
      <c r="B19" s="414" t="s">
        <v>437</v>
      </c>
      <c r="C19" s="415">
        <f>+C20+C21+C22+C23+C24</f>
        <v>26748</v>
      </c>
      <c r="D19" s="393" t="s">
        <v>252</v>
      </c>
      <c r="E19" s="288"/>
      <c r="F19" s="527"/>
    </row>
    <row r="20" spans="1:6" ht="13.5" customHeight="1">
      <c r="A20" s="392" t="s">
        <v>77</v>
      </c>
      <c r="B20" s="416" t="s">
        <v>426</v>
      </c>
      <c r="C20" s="394">
        <v>26748</v>
      </c>
      <c r="D20" s="393" t="s">
        <v>256</v>
      </c>
      <c r="E20" s="291"/>
      <c r="F20" s="527"/>
    </row>
    <row r="21" spans="1:6" ht="13.5" customHeight="1">
      <c r="A21" s="389" t="s">
        <v>78</v>
      </c>
      <c r="B21" s="416" t="s">
        <v>427</v>
      </c>
      <c r="C21" s="394"/>
      <c r="D21" s="393" t="s">
        <v>192</v>
      </c>
      <c r="E21" s="291"/>
      <c r="F21" s="527"/>
    </row>
    <row r="22" spans="1:6" ht="13.5" customHeight="1">
      <c r="A22" s="392" t="s">
        <v>79</v>
      </c>
      <c r="B22" s="416" t="s">
        <v>428</v>
      </c>
      <c r="C22" s="394"/>
      <c r="D22" s="393" t="s">
        <v>193</v>
      </c>
      <c r="E22" s="291"/>
      <c r="F22" s="527"/>
    </row>
    <row r="23" spans="1:6" ht="13.5" customHeight="1">
      <c r="A23" s="389" t="s">
        <v>80</v>
      </c>
      <c r="B23" s="416" t="s">
        <v>429</v>
      </c>
      <c r="C23" s="394"/>
      <c r="D23" s="405" t="s">
        <v>399</v>
      </c>
      <c r="E23" s="291"/>
      <c r="F23" s="527"/>
    </row>
    <row r="24" spans="1:6" ht="13.5" customHeight="1">
      <c r="A24" s="392" t="s">
        <v>81</v>
      </c>
      <c r="B24" s="417" t="s">
        <v>430</v>
      </c>
      <c r="C24" s="394"/>
      <c r="D24" s="393" t="s">
        <v>257</v>
      </c>
      <c r="E24" s="291"/>
      <c r="F24" s="527"/>
    </row>
    <row r="25" spans="1:6" ht="13.5" customHeight="1">
      <c r="A25" s="389" t="s">
        <v>82</v>
      </c>
      <c r="B25" s="418" t="s">
        <v>431</v>
      </c>
      <c r="C25" s="408">
        <f>+C26+C27+C28+C29+C30</f>
        <v>0</v>
      </c>
      <c r="D25" s="390" t="s">
        <v>255</v>
      </c>
      <c r="E25" s="291"/>
      <c r="F25" s="527"/>
    </row>
    <row r="26" spans="1:6" ht="13.5" customHeight="1">
      <c r="A26" s="392" t="s">
        <v>83</v>
      </c>
      <c r="B26" s="417" t="s">
        <v>432</v>
      </c>
      <c r="C26" s="394"/>
      <c r="D26" s="390" t="s">
        <v>439</v>
      </c>
      <c r="E26" s="291"/>
      <c r="F26" s="527"/>
    </row>
    <row r="27" spans="1:6" ht="13.5" customHeight="1">
      <c r="A27" s="389" t="s">
        <v>84</v>
      </c>
      <c r="B27" s="417" t="s">
        <v>433</v>
      </c>
      <c r="C27" s="394"/>
      <c r="D27" s="419"/>
      <c r="E27" s="291"/>
      <c r="F27" s="527"/>
    </row>
    <row r="28" spans="1:6" ht="13.5" customHeight="1">
      <c r="A28" s="392" t="s">
        <v>85</v>
      </c>
      <c r="B28" s="416" t="s">
        <v>434</v>
      </c>
      <c r="C28" s="394"/>
      <c r="D28" s="419"/>
      <c r="E28" s="291"/>
      <c r="F28" s="527"/>
    </row>
    <row r="29" spans="1:6" ht="13.5" customHeight="1">
      <c r="A29" s="389" t="s">
        <v>86</v>
      </c>
      <c r="B29" s="420" t="s">
        <v>435</v>
      </c>
      <c r="C29" s="394"/>
      <c r="D29" s="397"/>
      <c r="E29" s="291"/>
      <c r="F29" s="527"/>
    </row>
    <row r="30" spans="1:6" ht="12.75" customHeight="1" thickBot="1">
      <c r="A30" s="392" t="s">
        <v>87</v>
      </c>
      <c r="B30" s="421" t="s">
        <v>436</v>
      </c>
      <c r="C30" s="394"/>
      <c r="D30" s="419"/>
      <c r="E30" s="291"/>
      <c r="F30" s="527"/>
    </row>
    <row r="31" spans="1:6" ht="48" thickBot="1">
      <c r="A31" s="401" t="s">
        <v>88</v>
      </c>
      <c r="B31" s="402" t="s">
        <v>466</v>
      </c>
      <c r="C31" s="403">
        <f>+C19+C25</f>
        <v>26748</v>
      </c>
      <c r="D31" s="402" t="s">
        <v>467</v>
      </c>
      <c r="E31" s="229">
        <f>SUM(E19:E30)</f>
        <v>0</v>
      </c>
      <c r="F31" s="527"/>
    </row>
    <row r="32" spans="1:6" ht="32.25" thickBot="1">
      <c r="A32" s="401" t="s">
        <v>89</v>
      </c>
      <c r="B32" s="402" t="s">
        <v>464</v>
      </c>
      <c r="C32" s="403">
        <f>+C18+C31</f>
        <v>94014</v>
      </c>
      <c r="D32" s="402" t="s">
        <v>468</v>
      </c>
      <c r="E32" s="229">
        <f>+E18+E31</f>
        <v>129483</v>
      </c>
      <c r="F32" s="527"/>
    </row>
    <row r="33" spans="1:6" ht="18" customHeight="1" thickBot="1">
      <c r="A33" s="401" t="s">
        <v>90</v>
      </c>
      <c r="B33" s="402" t="s">
        <v>395</v>
      </c>
      <c r="C33" s="410"/>
      <c r="D33" s="402" t="s">
        <v>401</v>
      </c>
      <c r="E33" s="256"/>
      <c r="F33" s="527"/>
    </row>
    <row r="34" spans="1:6" ht="16.5" thickBot="1">
      <c r="A34" s="401" t="s">
        <v>91</v>
      </c>
      <c r="B34" s="402" t="s">
        <v>465</v>
      </c>
      <c r="C34" s="261">
        <f>+C32+C33</f>
        <v>94014</v>
      </c>
      <c r="D34" s="402" t="s">
        <v>469</v>
      </c>
      <c r="E34" s="261">
        <f>+E32+E33</f>
        <v>129483</v>
      </c>
      <c r="F34" s="527"/>
    </row>
    <row r="35" spans="1:6" ht="16.5" thickBot="1">
      <c r="A35" s="401" t="s">
        <v>163</v>
      </c>
      <c r="B35" s="402" t="s">
        <v>197</v>
      </c>
      <c r="C35" s="261">
        <f>IF(C18-E18&lt;0,E18-C18,"-")</f>
        <v>62217</v>
      </c>
      <c r="D35" s="402" t="s">
        <v>198</v>
      </c>
      <c r="E35" s="261" t="str">
        <f>IF(C18-E18&gt;0,C18-E18,"-")</f>
        <v>-</v>
      </c>
      <c r="F35" s="527"/>
    </row>
    <row r="36" spans="1:6" ht="16.5" thickBot="1">
      <c r="A36" s="401" t="s">
        <v>164</v>
      </c>
      <c r="B36" s="402" t="s">
        <v>403</v>
      </c>
      <c r="C36" s="261">
        <f>IF(C18+C19-E32&lt;0,E32-(C18+C19),"-")</f>
        <v>35469</v>
      </c>
      <c r="D36" s="402" t="s">
        <v>404</v>
      </c>
      <c r="E36" s="261" t="str">
        <f>IF(C18+C19-E32&gt;0,C18+C19-E32,"-")</f>
        <v>-</v>
      </c>
      <c r="F36" s="527"/>
    </row>
  </sheetData>
  <sheetProtection/>
  <mergeCells count="2">
    <mergeCell ref="A3:A4"/>
    <mergeCell ref="F1:F36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120" zoomScaleNormal="120" workbookViewId="0" topLeftCell="A1">
      <selection activeCell="A1" sqref="A1:F1"/>
    </sheetView>
  </sheetViews>
  <sheetFormatPr defaultColWidth="9.00390625" defaultRowHeight="12.75"/>
  <cols>
    <col min="1" max="1" width="5.625" style="22" customWidth="1"/>
    <col min="2" max="2" width="38.625" style="22" customWidth="1"/>
    <col min="3" max="6" width="14.00390625" style="22" customWidth="1"/>
    <col min="7" max="16384" width="9.375" style="22" customWidth="1"/>
  </cols>
  <sheetData>
    <row r="1" spans="1:6" ht="33" customHeight="1">
      <c r="A1" s="530" t="s">
        <v>489</v>
      </c>
      <c r="B1" s="530"/>
      <c r="C1" s="530"/>
      <c r="D1" s="530"/>
      <c r="E1" s="530"/>
      <c r="F1" s="530"/>
    </row>
    <row r="2" spans="1:7" ht="15.75" customHeight="1" thickBot="1">
      <c r="A2" s="23"/>
      <c r="B2" s="23"/>
      <c r="C2" s="531"/>
      <c r="D2" s="531"/>
      <c r="E2" s="537" t="s">
        <v>101</v>
      </c>
      <c r="F2" s="537"/>
      <c r="G2" s="30"/>
    </row>
    <row r="3" spans="1:6" ht="63" customHeight="1">
      <c r="A3" s="533" t="s">
        <v>61</v>
      </c>
      <c r="B3" s="535" t="s">
        <v>272</v>
      </c>
      <c r="C3" s="535" t="s">
        <v>462</v>
      </c>
      <c r="D3" s="535"/>
      <c r="E3" s="535"/>
      <c r="F3" s="510" t="s">
        <v>444</v>
      </c>
    </row>
    <row r="4" spans="1:6" ht="15.75" thickBot="1">
      <c r="A4" s="534"/>
      <c r="B4" s="536"/>
      <c r="C4" s="25" t="s">
        <v>273</v>
      </c>
      <c r="D4" s="25" t="s">
        <v>442</v>
      </c>
      <c r="E4" s="25" t="s">
        <v>443</v>
      </c>
      <c r="F4" s="532"/>
    </row>
    <row r="5" spans="1:6" ht="15.75" thickBot="1">
      <c r="A5" s="27">
        <v>1</v>
      </c>
      <c r="B5" s="28">
        <v>2</v>
      </c>
      <c r="C5" s="28">
        <v>3</v>
      </c>
      <c r="D5" s="28">
        <v>4</v>
      </c>
      <c r="E5" s="28">
        <v>5</v>
      </c>
      <c r="F5" s="29">
        <v>6</v>
      </c>
    </row>
    <row r="6" spans="1:6" ht="15">
      <c r="A6" s="26" t="s">
        <v>63</v>
      </c>
      <c r="B6" s="49"/>
      <c r="C6" s="50"/>
      <c r="D6" s="50"/>
      <c r="E6" s="50"/>
      <c r="F6" s="33">
        <f>SUM(C6:E6)</f>
        <v>0</v>
      </c>
    </row>
    <row r="7" spans="1:6" ht="15">
      <c r="A7" s="24" t="s">
        <v>64</v>
      </c>
      <c r="B7" s="51"/>
      <c r="C7" s="52"/>
      <c r="D7" s="52"/>
      <c r="E7" s="52"/>
      <c r="F7" s="34">
        <f>SUM(C7:E7)</f>
        <v>0</v>
      </c>
    </row>
    <row r="8" spans="1:6" ht="15">
      <c r="A8" s="24" t="s">
        <v>65</v>
      </c>
      <c r="B8" s="51"/>
      <c r="C8" s="52"/>
      <c r="D8" s="52"/>
      <c r="E8" s="52"/>
      <c r="F8" s="34">
        <f>SUM(C8:E8)</f>
        <v>0</v>
      </c>
    </row>
    <row r="9" spans="1:6" ht="15">
      <c r="A9" s="24" t="s">
        <v>66</v>
      </c>
      <c r="B9" s="51"/>
      <c r="C9" s="52"/>
      <c r="D9" s="52"/>
      <c r="E9" s="52"/>
      <c r="F9" s="34">
        <f>SUM(C9:E9)</f>
        <v>0</v>
      </c>
    </row>
    <row r="10" spans="1:6" ht="15.75" thickBot="1">
      <c r="A10" s="31" t="s">
        <v>67</v>
      </c>
      <c r="B10" s="53"/>
      <c r="C10" s="54"/>
      <c r="D10" s="54"/>
      <c r="E10" s="54"/>
      <c r="F10" s="34">
        <f>SUM(C10:E10)</f>
        <v>0</v>
      </c>
    </row>
    <row r="11" spans="1:6" ht="15.75" thickBot="1">
      <c r="A11" s="27" t="s">
        <v>68</v>
      </c>
      <c r="B11" s="32" t="s">
        <v>274</v>
      </c>
      <c r="C11" s="35">
        <f>SUM(C6:C10)</f>
        <v>0</v>
      </c>
      <c r="D11" s="35">
        <f>SUM(D6:D10)</f>
        <v>0</v>
      </c>
      <c r="E11" s="35">
        <f>SUM(E6:E10)</f>
        <v>0</v>
      </c>
      <c r="F11" s="36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...../2013. (....)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zoomScale="120" zoomScaleNormal="120" workbookViewId="0" topLeftCell="A1">
      <selection activeCell="C8" sqref="C8"/>
    </sheetView>
  </sheetViews>
  <sheetFormatPr defaultColWidth="9.00390625" defaultRowHeight="12.75"/>
  <cols>
    <col min="1" max="1" width="5.625" style="22" customWidth="1"/>
    <col min="2" max="2" width="68.625" style="22" customWidth="1"/>
    <col min="3" max="3" width="19.50390625" style="22" customWidth="1"/>
    <col min="4" max="16384" width="9.375" style="22" customWidth="1"/>
  </cols>
  <sheetData>
    <row r="1" spans="1:3" ht="33" customHeight="1">
      <c r="A1" s="530" t="s">
        <v>503</v>
      </c>
      <c r="B1" s="530"/>
      <c r="C1" s="530"/>
    </row>
    <row r="2" spans="1:4" ht="15.75" customHeight="1" thickBot="1">
      <c r="A2" s="23"/>
      <c r="B2" s="23"/>
      <c r="C2" s="37" t="s">
        <v>101</v>
      </c>
      <c r="D2" s="30"/>
    </row>
    <row r="3" spans="1:3" ht="26.25" customHeight="1" thickBot="1">
      <c r="A3" s="55" t="s">
        <v>61</v>
      </c>
      <c r="B3" s="56" t="s">
        <v>269</v>
      </c>
      <c r="C3" s="57" t="s">
        <v>349</v>
      </c>
    </row>
    <row r="4" spans="1:3" ht="15.75" thickBot="1">
      <c r="A4" s="58">
        <v>1</v>
      </c>
      <c r="B4" s="59">
        <v>2</v>
      </c>
      <c r="C4" s="60">
        <v>3</v>
      </c>
    </row>
    <row r="5" spans="1:3" s="425" customFormat="1" ht="15.75">
      <c r="A5" s="422" t="s">
        <v>63</v>
      </c>
      <c r="B5" s="423" t="s">
        <v>105</v>
      </c>
      <c r="C5" s="424">
        <v>16682</v>
      </c>
    </row>
    <row r="6" spans="1:3" s="425" customFormat="1" ht="47.25">
      <c r="A6" s="426" t="s">
        <v>64</v>
      </c>
      <c r="B6" s="427" t="s">
        <v>445</v>
      </c>
      <c r="C6" s="428"/>
    </row>
    <row r="7" spans="1:3" s="425" customFormat="1" ht="15.75">
      <c r="A7" s="426" t="s">
        <v>65</v>
      </c>
      <c r="B7" s="429" t="s">
        <v>275</v>
      </c>
      <c r="C7" s="428">
        <v>345</v>
      </c>
    </row>
    <row r="8" spans="1:3" s="425" customFormat="1" ht="31.5">
      <c r="A8" s="426" t="s">
        <v>66</v>
      </c>
      <c r="B8" s="429" t="s">
        <v>447</v>
      </c>
      <c r="C8" s="428"/>
    </row>
    <row r="9" spans="1:3" s="425" customFormat="1" ht="15.75">
      <c r="A9" s="430" t="s">
        <v>67</v>
      </c>
      <c r="B9" s="429" t="s">
        <v>446</v>
      </c>
      <c r="C9" s="431"/>
    </row>
    <row r="10" spans="1:3" s="425" customFormat="1" ht="16.5" thickBot="1">
      <c r="A10" s="426" t="s">
        <v>68</v>
      </c>
      <c r="B10" s="432" t="s">
        <v>270</v>
      </c>
      <c r="C10" s="428"/>
    </row>
    <row r="11" spans="1:3" s="425" customFormat="1" ht="16.5" thickBot="1">
      <c r="A11" s="538" t="s">
        <v>276</v>
      </c>
      <c r="B11" s="539"/>
      <c r="C11" s="433">
        <f>SUM(C5:C10)</f>
        <v>17027</v>
      </c>
    </row>
    <row r="12" spans="1:3" ht="23.25" customHeight="1">
      <c r="A12" s="540" t="s">
        <v>313</v>
      </c>
      <c r="B12" s="540"/>
      <c r="C12" s="540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...../2013. (....)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8"/>
  <sheetViews>
    <sheetView zoomScale="120" zoomScaleNormal="120" workbookViewId="0" topLeftCell="A1">
      <selection activeCell="C11" sqref="C11"/>
    </sheetView>
  </sheetViews>
  <sheetFormatPr defaultColWidth="9.00390625" defaultRowHeight="12.75"/>
  <cols>
    <col min="1" max="1" width="8.875" style="22" customWidth="1"/>
    <col min="2" max="2" width="66.875" style="22" customWidth="1"/>
    <col min="3" max="3" width="27.00390625" style="22" customWidth="1"/>
    <col min="4" max="16384" width="9.375" style="22" customWidth="1"/>
  </cols>
  <sheetData>
    <row r="1" spans="1:3" ht="33" customHeight="1">
      <c r="A1" s="530" t="s">
        <v>490</v>
      </c>
      <c r="B1" s="530"/>
      <c r="C1" s="530"/>
    </row>
    <row r="2" spans="1:4" ht="15.75" customHeight="1" thickBot="1">
      <c r="A2" s="23"/>
      <c r="B2" s="23"/>
      <c r="C2" s="37" t="s">
        <v>101</v>
      </c>
      <c r="D2" s="30"/>
    </row>
    <row r="3" spans="1:3" ht="32.25" thickBot="1">
      <c r="A3" s="434" t="s">
        <v>61</v>
      </c>
      <c r="B3" s="435" t="s">
        <v>277</v>
      </c>
      <c r="C3" s="436" t="s">
        <v>306</v>
      </c>
    </row>
    <row r="4" spans="1:3" ht="16.5" thickBot="1">
      <c r="A4" s="437">
        <v>1</v>
      </c>
      <c r="B4" s="438">
        <v>2</v>
      </c>
      <c r="C4" s="439">
        <v>3</v>
      </c>
    </row>
    <row r="5" spans="1:3" ht="15.75">
      <c r="A5" s="422" t="s">
        <v>63</v>
      </c>
      <c r="B5" s="447"/>
      <c r="C5" s="440"/>
    </row>
    <row r="6" spans="1:3" ht="15.75">
      <c r="A6" s="426" t="s">
        <v>64</v>
      </c>
      <c r="B6" s="441"/>
      <c r="C6" s="442"/>
    </row>
    <row r="7" spans="1:3" ht="16.5" thickBot="1">
      <c r="A7" s="430" t="s">
        <v>65</v>
      </c>
      <c r="B7" s="443"/>
      <c r="C7" s="444"/>
    </row>
    <row r="8" spans="1:3" ht="32.25" thickBot="1">
      <c r="A8" s="437" t="s">
        <v>66</v>
      </c>
      <c r="B8" s="445" t="s">
        <v>278</v>
      </c>
      <c r="C8" s="446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2" r:id="rId1"/>
  <headerFooter alignWithMargins="0">
    <oddHeader>&amp;R&amp;"Times New Roman CE,Félkövér dőlt"&amp;11 5. melléklet a ...../2013.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microsoft</cp:lastModifiedBy>
  <cp:lastPrinted>2014-03-20T20:41:42Z</cp:lastPrinted>
  <dcterms:created xsi:type="dcterms:W3CDTF">1999-10-30T10:30:45Z</dcterms:created>
  <dcterms:modified xsi:type="dcterms:W3CDTF">2014-03-20T20:42:43Z</dcterms:modified>
  <cp:category/>
  <cp:version/>
  <cp:contentType/>
  <cp:contentStatus/>
</cp:coreProperties>
</file>