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7" sheetId="6" r:id="rId6"/>
    <sheet name="08" sheetId="7" r:id="rId7"/>
    <sheet name="09" sheetId="8" r:id="rId8"/>
    <sheet name="11" sheetId="9" r:id="rId9"/>
  </sheets>
  <definedNames/>
  <calcPr fullCalcOnLoad="1"/>
</workbook>
</file>

<file path=xl/sharedStrings.xml><?xml version="1.0" encoding="utf-8"?>
<sst xmlns="http://schemas.openxmlformats.org/spreadsheetml/2006/main" count="322" uniqueCount="283">
  <si>
    <t>#</t>
  </si>
  <si>
    <t>Megnevezés</t>
  </si>
  <si>
    <t>Teljesítés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</si>
  <si>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</si>
  <si>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</si>
  <si>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</si>
  <si>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</si>
  <si>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</si>
  <si>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</si>
  <si>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</si>
  <si>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</si>
  <si>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</si>
  <si>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</si>
  <si>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</si>
  <si>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Munkaadókat terhelő járulékok és szociális hozzájárulási adó (=22+…+27) (K2)</t>
  </si>
  <si>
    <t>ebből: szociális hozzájárulási adó (K2)</t>
  </si>
  <si>
    <t>ebből: táppénz hozzájárulás (K2)</t>
  </si>
  <si>
    <t>Szakmai anyagok beszerzése (K311)</t>
  </si>
  <si>
    <t>Üzemeltetési anyagok beszerzése (K312)</t>
  </si>
  <si>
    <t>Készletbeszerzés (=28+29+30) (K31)</t>
  </si>
  <si>
    <t>Informatikai szolgáltatások igénybevétele (K321)</t>
  </si>
  <si>
    <t>Egyéb kommunikációs szolgáltatások (K322)</t>
  </si>
  <si>
    <t>Kommunikációs szolgáltatások (=32+33) (K32)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</si>
  <si>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</si>
  <si>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</si>
  <si>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</si>
  <si>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</si>
  <si>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Szakmai tevékenységet segítő szolgáltatások  (K336)</t>
  </si>
  <si>
    <t>Egyéb szolgáltatások (&gt;=44) (K337)</t>
  </si>
  <si>
    <t>ebből: biztosítási díjak (K337)</t>
  </si>
  <si>
    <t>Szolgáltatási kiadások (=35+36+37+39+40+42+43) (K33)</t>
  </si>
  <si>
    <t>Kiküldetések kiadásai (K341)</t>
  </si>
  <si>
    <t>Reklám- és propagandakiadások (K342)</t>
  </si>
  <si>
    <t>Kiküldetések, reklám- és propagandakiadások (=46+47)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</si>
  <si>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</si>
  <si>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</si>
  <si>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</si>
  <si>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(=49+50+51+54+58) (K35)</t>
  </si>
  <si>
    <t>Dologi kiadások (=31+34+45+48+59) (K3)</t>
  </si>
  <si>
    <t>Családi támogatások (=63+…+72) (K42)</t>
  </si>
  <si>
    <t>Intézményi ellátottak pénzbeli juttatásai (&gt;=97+98) (K47)</t>
  </si>
  <si>
    <t>Egyéb nem intézményi ellátások (&gt;=100+…+118) (K48)</t>
  </si>
  <si>
    <t>ebből: egyéb, az önkormányzat rendeletében megállapított juttatás (K48)</t>
  </si>
  <si>
    <t>ebből: települési támogatás [Szoctv. 45. §], (K48)</t>
  </si>
  <si>
    <t>Ellátottak pénzbeli juttatásai (=61+62+73+74+84+93+96+99) (K4)</t>
  </si>
  <si>
    <t>A helyi önkormányzatok előző évi elszámolásából származó kiadások (K5021)</t>
  </si>
  <si>
    <t>Elvonások és befizetések (=122+123+124) (K502)</t>
  </si>
  <si>
    <t>Egyéb működési célú támogatások államháztartáson belülre (=150+…+159) (K506)</t>
  </si>
  <si>
    <t>ebből: központi költségvetési szervek (K506)</t>
  </si>
  <si>
    <t>Működési célú visszatérítendő támogatások, kölcsönök nyújtása államháztartáson kívülre (=163+…+173) (K508)</t>
  </si>
  <si>
    <t>ebből: háztartások (K508)</t>
  </si>
  <si>
    <t>Egyéb működési célú támogatások államháztartáson kívülre (=178+…+187) (K512)</t>
  </si>
  <si>
    <t>ebből: egyéb civil szervezetek (K512)</t>
  </si>
  <si>
    <t>Tartalékok (K513)</t>
  </si>
  <si>
    <t>Egyéb működési célú kiadások (=120+125+126+127+138+149+160+162+174+175+176+177+188) (K5)</t>
  </si>
  <si>
    <t>Immateriális javak beszerzése, létesítése (K61)</t>
  </si>
  <si>
    <t>Egyéb tárgyi eszközök beszerzése, létesítése (K64)</t>
  </si>
  <si>
    <t>Beruházási célú előzetesen felszámított általános forgalmi adó (K67)</t>
  </si>
  <si>
    <t>Beruházások (=190+191+193+…+197) (K6)</t>
  </si>
  <si>
    <t>Ingatlanok felújítása (K71)</t>
  </si>
  <si>
    <t>Felújítási célú előzetesen felszámított általános forgalmi adó (K74)</t>
  </si>
  <si>
    <t>Felújítások (=199+...+202) (K7)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</si>
  <si>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</si>
  <si>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</si>
  <si>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</si>
  <si>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</si>
  <si>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</si>
  <si>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</si>
  <si>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fejezeti kezelésű előirányzatok EU-s programokra és azok hazai társfinanszírozása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</si>
  <si>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</si>
  <si>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</si>
  <si>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</si>
  <si>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</si>
  <si>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ebből: egyéb fejezeti kezelésű előirányzatok (B25)</t>
  </si>
  <si>
    <t>Felhalmozási célú támogatások államháztartáson belülről (=44+45+46+57+68) (B2)</t>
  </si>
  <si>
    <t>Vagyoni tipusú adók (=109+…+114) (B34)</t>
  </si>
  <si>
    <t>ebből: magánszemélyek kommunális adója (B34)</t>
  </si>
  <si>
    <t>Értékesítési és forgalmi adók (=116+…+136) (B351)</t>
  </si>
  <si>
    <t>ebből: állandó jelleggel végzett iparűzési tevékenység után fizetett helyi iparűzési adó (B351)</t>
  </si>
  <si>
    <t>Gépjárműadók (=143+…+146) (B354)</t>
  </si>
  <si>
    <t>ebből: belföldi gépjárművek adójának a helyi önkormányzatot megillető része (B354)</t>
  </si>
  <si>
    <t>Egyéb áruhasználati és szolgáltatási adók  (=148+…+163) (B355)</t>
  </si>
  <si>
    <t>ebből: tartózkodás után fizetett idegenforgalmi adó  (B355)</t>
  </si>
  <si>
    <t>Termékek és szolgáltatások adói (=115+137+141+142+147)  (B35)</t>
  </si>
  <si>
    <t>Egyéb közhatalmi bevételek (&gt;=166+…+183) (B36)</t>
  </si>
  <si>
    <t>ebből: egyéb bírság (B36)</t>
  </si>
  <si>
    <t>Közhatalmi bevételek (=92+93+103+108+164+165) (B3)</t>
  </si>
  <si>
    <t>Készletértékesítés ellenértéke (B401)</t>
  </si>
  <si>
    <t>Szolgáltatások ellenértéke (&gt;=187+188) (B402)</t>
  </si>
  <si>
    <t>ebből:tárgyi eszközök bérbeadásából származó bevétel (B402)</t>
  </si>
  <si>
    <t>Tulajdonosi bevételek (&gt;=192+…+197) (B404)</t>
  </si>
  <si>
    <t>ebből: önkormányzati vagyon üzemeltetéséből, koncesszióból származó bevétel (B404)</t>
  </si>
  <si>
    <t>Kiszámlázott általános forgalmi adó (B406)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</si>
  <si>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</si>
  <si>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</si>
  <si>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</si>
  <si>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</si>
  <si>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</si>
  <si>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(=185+186+189+191+198+…+200+207+215+216+217) (B4)</t>
  </si>
  <si>
    <t>Ingatlanok értékesítése (&gt;=224) (B52)</t>
  </si>
  <si>
    <t>Felhalmozási bevételek (=221+223+225+226+228) (B5)</t>
  </si>
  <si>
    <t>Működési célú visszatérítendő támogatások, kölcsönök visszatérülése államháztartáson kívülről (=234+…+242) (B64)</t>
  </si>
  <si>
    <t>ebből: háztartások (B64)</t>
  </si>
  <si>
    <t>Egyéb működési célú átvett pénzeszközök (=244…+254) (B65)</t>
  </si>
  <si>
    <t>ebből: háztartások (B65)</t>
  </si>
  <si>
    <t>ebből:önkormányzati többségi tulajdonú nem pénzügyi vállalkozások (B65)</t>
  </si>
  <si>
    <t>Működési célú átvett pénzeszközök (=230+...+233+243) (B6)</t>
  </si>
  <si>
    <t>Költségvetési bevételek (=43+79+184+220+229+255+281)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</si>
  <si>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</si>
  <si>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</si>
  <si>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</si>
  <si>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Forgatási célú belföldi értékpapírok beváltása, értékesítése (&gt;=06+07) (B8121)</t>
  </si>
  <si>
    <t>Belföldi értékpapírok bevételei (=05+08+09+10) (B812)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</si>
  <si>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</si>
  <si>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</si>
  <si>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</si>
  <si>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</si>
  <si>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</si>
  <si>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</si>
  <si>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</si>
  <si>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</si>
  <si>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</si>
  <si>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</si>
  <si>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</si>
  <si>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</si>
  <si>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</si>
  <si>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</si>
  <si>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</si>
  <si>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</si>
  <si>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</si>
  <si>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</si>
  <si>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</si>
  <si>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</si>
  <si>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</si>
  <si>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</si>
  <si>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</si>
  <si>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</si>
  <si>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</si>
  <si>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</si>
  <si>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</si>
  <si>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</si>
  <si>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B/II/2 Forgatási célú hitelviszonyt megtestesítő értékpapírok (&gt;=B/II/2a+…+B/II/2e)</t>
  </si>
  <si>
    <t>B/II/2b - ebből: kincstárjegyek</t>
  </si>
  <si>
    <t>B/II Értékpapírok (=B/II/1+B/II/2)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</si>
  <si>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</si>
  <si>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</si>
  <si>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</si>
  <si>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</si>
  <si>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</si>
  <si>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</si>
  <si>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</si>
  <si>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</si>
  <si>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</si>
  <si>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</si>
  <si>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</si>
  <si>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</si>
  <si>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</si>
  <si>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</si>
  <si>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</si>
  <si>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</si>
  <si>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</si>
  <si>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</si>
  <si>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</si>
  <si>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</si>
  <si>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</si>
  <si>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 Költségvetési évet követően esedékes követelések (=D/II/1+…+D/II/8)</t>
  </si>
  <si>
    <t>D/III/4 Forgótőke elszámolása</t>
  </si>
  <si>
    <t>D/III Követelés jellegű sajátos elszámolások (=D/III/1+…+D/III/9)</t>
  </si>
  <si>
    <t>D) KÖVETELÉSEK  (=D/I+D/II+D/III)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</si>
  <si>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</si>
  <si>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</si>
  <si>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</si>
  <si>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</si>
  <si>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</si>
  <si>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</si>
  <si>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</si>
  <si>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</si>
  <si>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</si>
  <si>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</si>
  <si>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</si>
  <si>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</si>
  <si>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</si>
  <si>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</si>
  <si>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</si>
  <si>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</si>
  <si>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</si>
  <si>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</si>
  <si>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</si>
  <si>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</si>
  <si>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</si>
  <si>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</si>
  <si>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</si>
  <si>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</si>
  <si>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</si>
  <si>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</si>
  <si>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</si>
  <si>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</si>
  <si>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</si>
  <si>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</si>
  <si>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</si>
  <si>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</si>
  <si>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</si>
  <si>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</si>
  <si>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</si>
  <si>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</si>
  <si>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</si>
  <si>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</si>
  <si>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</si>
  <si>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</si>
  <si>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</si>
  <si>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</si>
  <si>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</si>
  <si>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</si>
  <si>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</si>
  <si>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</si>
  <si>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</si>
  <si>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</si>
  <si>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</si>
  <si>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</si>
  <si>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</si>
  <si>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</si>
  <si>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</si>
  <si>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</si>
  <si>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</si>
  <si>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</si>
  <si>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</si>
  <si>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</si>
  <si>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</si>
  <si>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</si>
  <si>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</si>
  <si>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</si>
  <si>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</si>
  <si>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</si>
  <si>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</si>
  <si>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</si>
  <si>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</si>
  <si>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</si>
  <si>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</si>
  <si>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</si>
  <si>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</si>
  <si>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</si>
  <si>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</si>
  <si>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A. 32-33. számlák nyitó tárgyidőszaki egyenlege összesen ( =1+2)</t>
  </si>
  <si>
    <t>1. sor: 32. számlák nyitó tárgyidőszaki egyenlege [+32]</t>
  </si>
  <si>
    <t>2. sor: 33. számlák nyitó tárgyidőszaki egyenlege [+(331-3318) + (332-3328)]</t>
  </si>
  <si>
    <t>B. Korrekciós tételek összesen: (2+1+3+4-5-6-….-29. sorok)</t>
  </si>
  <si>
    <t>1. sor: Kiadások nyilvántartási ellenszámla  tárgyidőszaki egyenlege [-003]</t>
  </si>
  <si>
    <t>2. sor: Bevételek nyilvántartási ellenszámla  tárgyidőszaki egyenlege [+005]</t>
  </si>
  <si>
    <t>3. sor: Előző év költségvetési maradványának igénybevétele teljesítése tárgyidőszaki egyenlege [-0981313]</t>
  </si>
  <si>
    <t>17. sor: Egyéb sajátos eszközoldali elszámolások tárgyidőszaki forgalma összesen [+/- 361/363/366]</t>
  </si>
  <si>
    <t>17a. sor: December havi illetmények, munkabérek elszámolása számla tárgyidőszaki forgalma  [+/-3661]</t>
  </si>
  <si>
    <t>17b. sor: Utalványok, bérletek és más hasonló, készpénz-helyettesítő fizetési eszköznek nem minősülő eszközök elszámolásai tárgyidőszaki forgalma [+/-3662]</t>
  </si>
  <si>
    <t>18. sor: Kapott előlegek tárgyidőszaki forgalma [+/-3671]</t>
  </si>
  <si>
    <t>20. sor: Más szervezetet megillető bevételek elszámolása számla tárgyidőszaki forgalma [+/-3673]</t>
  </si>
  <si>
    <t>C. 32-33. számlák számított tárgyidőszaki záró egyenlege (A + B)</t>
  </si>
  <si>
    <t>D. 32-33. számlák főkönyvi kivonat szerinti záró tárgyidőszaki egyenlege [+32 + (331-3318) + (332-3328)]</t>
  </si>
  <si>
    <t>Eredeti előirányzat 2019. év</t>
  </si>
  <si>
    <t>Módosított előirányzat 2019. év</t>
  </si>
  <si>
    <t>%</t>
  </si>
  <si>
    <t xml:space="preserve">Költségvetési kiadások </t>
  </si>
  <si>
    <t>Sor-szám</t>
  </si>
  <si>
    <t>Költségvetési kiadások teljesítése</t>
  </si>
  <si>
    <t>Kaposújlak Községi Önkormányzat 2019.évi zárszámadás</t>
  </si>
  <si>
    <t>Költségvetési bevételek teljesítése</t>
  </si>
  <si>
    <t>Finanszírozási kiadások teljesítése</t>
  </si>
  <si>
    <t>Finanszírozási bevételek teljesítése</t>
  </si>
  <si>
    <t>Sorszám</t>
  </si>
  <si>
    <t>Maradványkimutatás</t>
  </si>
  <si>
    <t>Mérleg</t>
  </si>
  <si>
    <t>Eredménykimutatás</t>
  </si>
  <si>
    <t>Kimutatás az immateriális javak, tárgyi eszközök koncesszióba, vagyonkezelésbe adott eszközök állományának alakulásáról</t>
  </si>
  <si>
    <t>Összeg Ft-ban</t>
  </si>
  <si>
    <t>PÉNZESZKÖZÖK EGYEZTETÉSE  11. melléklet</t>
  </si>
  <si>
    <t>Kaposújlak Községi Önkormányzat 2019. évi pénzeszközeinek változása</t>
  </si>
  <si>
    <t>1.melléklet</t>
  </si>
  <si>
    <t>2.melléklet</t>
  </si>
  <si>
    <t>3. melléklet</t>
  </si>
  <si>
    <t>4. melléklet</t>
  </si>
  <si>
    <t>5. melléklet</t>
  </si>
  <si>
    <t>7. melléklet</t>
  </si>
  <si>
    <t>8.melléklet</t>
  </si>
  <si>
    <t>9. melléklet</t>
  </si>
  <si>
    <t>Fogászati ügyelet 2019.évi elszámolása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</si>
</sst>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7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31" fillId="23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4" borderId="7" applyNumberFormat="0" applyFont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29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30" borderId="10" xfId="0" applyNumberFormat="1" applyFont="1" applyFill="1" applyBorder="1" applyAlignment="1">
      <alignment vertical="center"/>
    </xf>
    <xf numFmtId="3" fontId="5" fillId="30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5" fillId="29" borderId="10" xfId="0" applyNumberFormat="1" applyFont="1" applyFill="1" applyBorder="1" applyAlignment="1">
      <alignment horizontal="left" vertical="center" wrapText="1"/>
    </xf>
    <xf numFmtId="3" fontId="5" fillId="29" borderId="10" xfId="0" applyNumberFormat="1" applyFont="1" applyFill="1" applyBorder="1" applyAlignment="1">
      <alignment horizontal="center" vertical="center"/>
    </xf>
    <xf numFmtId="3" fontId="5" fillId="29" borderId="10" xfId="0" applyNumberFormat="1" applyFont="1" applyFill="1" applyBorder="1" applyAlignment="1">
      <alignment vertical="center" wrapText="1"/>
    </xf>
    <xf numFmtId="3" fontId="5" fillId="29" borderId="10" xfId="0" applyNumberFormat="1" applyFont="1" applyFill="1" applyBorder="1" applyAlignment="1">
      <alignment vertical="center"/>
    </xf>
    <xf numFmtId="3" fontId="5" fillId="29" borderId="10" xfId="0" applyNumberFormat="1" applyFont="1" applyFill="1" applyBorder="1" applyAlignment="1">
      <alignment horizontal="center" vertical="center" wrapText="1"/>
    </xf>
    <xf numFmtId="0" fontId="7" fillId="2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left" vertical="top"/>
    </xf>
    <xf numFmtId="0" fontId="5" fillId="1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31" borderId="10" xfId="0" applyFont="1" applyFill="1" applyBorder="1" applyAlignment="1">
      <alignment horizontal="center" vertical="top" wrapText="1"/>
    </xf>
    <xf numFmtId="0" fontId="5" fillId="31" borderId="10" xfId="0" applyFont="1" applyFill="1" applyBorder="1" applyAlignment="1">
      <alignment horizontal="left" vertical="top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vertical="center"/>
    </xf>
    <xf numFmtId="3" fontId="5" fillId="31" borderId="10" xfId="0" applyNumberFormat="1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>
      <alignment vertical="center" wrapText="1"/>
    </xf>
    <xf numFmtId="1" fontId="5" fillId="31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Layout" workbookViewId="0" topLeftCell="A1">
      <selection activeCell="C72" sqref="C72"/>
    </sheetView>
  </sheetViews>
  <sheetFormatPr defaultColWidth="9.00390625" defaultRowHeight="12.75"/>
  <cols>
    <col min="1" max="1" width="4.625" style="0" customWidth="1"/>
    <col min="2" max="2" width="38.125" style="0" customWidth="1"/>
    <col min="3" max="3" width="11.125" style="0" customWidth="1"/>
    <col min="4" max="4" width="10.50390625" style="0" customWidth="1"/>
    <col min="5" max="5" width="11.50390625" style="0" customWidth="1"/>
    <col min="6" max="6" width="10.50390625" style="0" customWidth="1"/>
    <col min="7" max="7" width="4.125" style="0" customWidth="1"/>
  </cols>
  <sheetData>
    <row r="1" ht="12.75">
      <c r="F1" t="s">
        <v>274</v>
      </c>
    </row>
    <row r="2" ht="15">
      <c r="B2" s="15" t="s">
        <v>262</v>
      </c>
    </row>
    <row r="3" ht="15">
      <c r="B3" s="15"/>
    </row>
    <row r="4" ht="15">
      <c r="B4" s="15" t="s">
        <v>261</v>
      </c>
    </row>
    <row r="6" spans="1:7" ht="59.25" customHeight="1">
      <c r="A6" s="1" t="s">
        <v>260</v>
      </c>
      <c r="B6" s="1" t="s">
        <v>1</v>
      </c>
      <c r="C6" s="1" t="s">
        <v>256</v>
      </c>
      <c r="D6" s="1" t="s">
        <v>257</v>
      </c>
      <c r="E6" s="1" t="s">
        <v>257</v>
      </c>
      <c r="F6" s="1" t="s">
        <v>2</v>
      </c>
      <c r="G6" s="1" t="s">
        <v>258</v>
      </c>
    </row>
    <row r="7" spans="1:7" ht="12.75">
      <c r="A7" s="4">
        <v>1</v>
      </c>
      <c r="B7" s="2" t="s">
        <v>3</v>
      </c>
      <c r="C7" s="2">
        <v>9416130</v>
      </c>
      <c r="D7" s="2">
        <v>9416130</v>
      </c>
      <c r="E7" s="5">
        <v>13347342</v>
      </c>
      <c r="F7" s="6">
        <v>13347342</v>
      </c>
      <c r="G7" s="3">
        <f>F7/E7*100</f>
        <v>100</v>
      </c>
    </row>
    <row r="8" spans="1:7" ht="12.75">
      <c r="A8" s="4">
        <f>A7+1</f>
        <v>2</v>
      </c>
      <c r="B8" s="2" t="s">
        <v>4</v>
      </c>
      <c r="C8" s="2">
        <v>0</v>
      </c>
      <c r="D8" s="2">
        <v>281774</v>
      </c>
      <c r="E8" s="5">
        <v>747943</v>
      </c>
      <c r="F8" s="6">
        <v>601774</v>
      </c>
      <c r="G8" s="3">
        <f aca="true" t="shared" si="0" ref="G8:G65">F8/E8*100</f>
        <v>80.45720061555492</v>
      </c>
    </row>
    <row r="9" spans="1:7" ht="12.75">
      <c r="A9" s="4">
        <f aca="true" t="shared" si="1" ref="A9:A66">A8+1</f>
        <v>3</v>
      </c>
      <c r="B9" s="2" t="s">
        <v>5</v>
      </c>
      <c r="C9" s="2">
        <v>460000</v>
      </c>
      <c r="D9" s="2">
        <v>460000</v>
      </c>
      <c r="E9" s="5">
        <v>345867</v>
      </c>
      <c r="F9" s="6">
        <v>345867</v>
      </c>
      <c r="G9" s="3">
        <f t="shared" si="0"/>
        <v>100</v>
      </c>
    </row>
    <row r="10" spans="1:7" ht="12.75">
      <c r="A10" s="4">
        <f t="shared" si="1"/>
        <v>4</v>
      </c>
      <c r="B10" s="2" t="s">
        <v>6</v>
      </c>
      <c r="C10" s="2">
        <v>0</v>
      </c>
      <c r="D10" s="2">
        <v>61320</v>
      </c>
      <c r="E10" s="5">
        <v>56210</v>
      </c>
      <c r="F10" s="6">
        <v>56210</v>
      </c>
      <c r="G10" s="3">
        <f t="shared" si="0"/>
        <v>100</v>
      </c>
    </row>
    <row r="11" spans="1:7" ht="12.75">
      <c r="A11" s="4">
        <f t="shared" si="1"/>
        <v>5</v>
      </c>
      <c r="B11" s="2" t="s">
        <v>7</v>
      </c>
      <c r="C11" s="2">
        <v>0</v>
      </c>
      <c r="D11" s="2">
        <v>0</v>
      </c>
      <c r="E11" s="5">
        <v>0</v>
      </c>
      <c r="F11" s="6">
        <v>0</v>
      </c>
      <c r="G11" s="3"/>
    </row>
    <row r="12" spans="1:7" ht="16.5" customHeight="1">
      <c r="A12" s="4">
        <f t="shared" si="1"/>
        <v>6</v>
      </c>
      <c r="B12" s="2" t="s">
        <v>8</v>
      </c>
      <c r="C12" s="2">
        <v>200000</v>
      </c>
      <c r="D12" s="2">
        <v>300000</v>
      </c>
      <c r="E12" s="5">
        <v>697439</v>
      </c>
      <c r="F12" s="6">
        <v>697439</v>
      </c>
      <c r="G12" s="3">
        <f t="shared" si="0"/>
        <v>100</v>
      </c>
    </row>
    <row r="13" spans="1:7" ht="12.75">
      <c r="A13" s="4">
        <f t="shared" si="1"/>
        <v>7</v>
      </c>
      <c r="B13" s="2" t="s">
        <v>9</v>
      </c>
      <c r="C13" s="2">
        <v>10076130</v>
      </c>
      <c r="D13" s="2">
        <f>SUM(D7:D12)</f>
        <v>10519224</v>
      </c>
      <c r="E13" s="5">
        <v>15194801</v>
      </c>
      <c r="F13" s="6">
        <v>15048632</v>
      </c>
      <c r="G13" s="3">
        <f t="shared" si="0"/>
        <v>99.03803281135436</v>
      </c>
    </row>
    <row r="14" spans="1:7" ht="12.75">
      <c r="A14" s="4">
        <f t="shared" si="1"/>
        <v>8</v>
      </c>
      <c r="B14" s="2" t="s">
        <v>10</v>
      </c>
      <c r="C14" s="2">
        <v>9011856</v>
      </c>
      <c r="D14" s="2">
        <v>9011856</v>
      </c>
      <c r="E14" s="5">
        <v>9142540</v>
      </c>
      <c r="F14" s="6">
        <v>9142540</v>
      </c>
      <c r="G14" s="3">
        <f t="shared" si="0"/>
        <v>100</v>
      </c>
    </row>
    <row r="15" spans="1:7" ht="39.75" customHeight="1">
      <c r="A15" s="4">
        <f t="shared" si="1"/>
        <v>9</v>
      </c>
      <c r="B15" s="6" t="s">
        <v>11</v>
      </c>
      <c r="C15" s="2">
        <v>150000</v>
      </c>
      <c r="D15" s="2">
        <v>150000</v>
      </c>
      <c r="E15" s="5">
        <v>0</v>
      </c>
      <c r="F15" s="6">
        <v>0</v>
      </c>
      <c r="G15" s="3"/>
    </row>
    <row r="16" spans="1:7" ht="12.75">
      <c r="A16" s="4">
        <f t="shared" si="1"/>
        <v>10</v>
      </c>
      <c r="B16" s="2" t="s">
        <v>12</v>
      </c>
      <c r="C16" s="2">
        <v>9161856</v>
      </c>
      <c r="D16" s="2">
        <f>SUM(D14:D15)</f>
        <v>9161856</v>
      </c>
      <c r="E16" s="5">
        <v>9142540</v>
      </c>
      <c r="F16" s="6">
        <v>9142540</v>
      </c>
      <c r="G16" s="3">
        <f t="shared" si="0"/>
        <v>100</v>
      </c>
    </row>
    <row r="17" spans="1:7" ht="12.75">
      <c r="A17" s="4">
        <f t="shared" si="1"/>
        <v>11</v>
      </c>
      <c r="B17" s="8" t="s">
        <v>13</v>
      </c>
      <c r="C17" s="8">
        <v>19237986</v>
      </c>
      <c r="D17" s="8">
        <f>D13+D16</f>
        <v>19681080</v>
      </c>
      <c r="E17" s="9">
        <v>24337341</v>
      </c>
      <c r="F17" s="10">
        <v>24191172</v>
      </c>
      <c r="G17" s="3">
        <f t="shared" si="0"/>
        <v>99.39940439672517</v>
      </c>
    </row>
    <row r="18" spans="1:7" ht="12.75">
      <c r="A18" s="4">
        <f t="shared" si="1"/>
        <v>12</v>
      </c>
      <c r="B18" s="8" t="s">
        <v>14</v>
      </c>
      <c r="C18" s="8">
        <v>3212583</v>
      </c>
      <c r="D18" s="8">
        <v>3212583</v>
      </c>
      <c r="E18" s="9">
        <v>4105642</v>
      </c>
      <c r="F18" s="10">
        <v>4039850</v>
      </c>
      <c r="G18" s="3">
        <f t="shared" si="0"/>
        <v>98.39752223890929</v>
      </c>
    </row>
    <row r="19" spans="1:7" ht="12.75">
      <c r="A19" s="4">
        <f t="shared" si="1"/>
        <v>13</v>
      </c>
      <c r="B19" s="2" t="s">
        <v>15</v>
      </c>
      <c r="C19" s="2">
        <v>0</v>
      </c>
      <c r="D19" s="2"/>
      <c r="E19" s="5">
        <v>0</v>
      </c>
      <c r="F19" s="6">
        <v>3931314</v>
      </c>
      <c r="G19" s="3"/>
    </row>
    <row r="20" spans="1:7" ht="12.75">
      <c r="A20" s="4">
        <f t="shared" si="1"/>
        <v>14</v>
      </c>
      <c r="B20" s="2" t="s">
        <v>16</v>
      </c>
      <c r="C20" s="2">
        <v>0</v>
      </c>
      <c r="D20" s="2"/>
      <c r="E20" s="5">
        <v>0</v>
      </c>
      <c r="F20" s="6">
        <v>108536</v>
      </c>
      <c r="G20" s="3"/>
    </row>
    <row r="21" spans="1:7" ht="12.75">
      <c r="A21" s="4">
        <f t="shared" si="1"/>
        <v>15</v>
      </c>
      <c r="B21" s="2" t="s">
        <v>17</v>
      </c>
      <c r="C21" s="2">
        <v>100000</v>
      </c>
      <c r="D21" s="2">
        <v>100000</v>
      </c>
      <c r="E21" s="5">
        <v>100000</v>
      </c>
      <c r="F21" s="6">
        <v>50910</v>
      </c>
      <c r="G21" s="3">
        <f t="shared" si="0"/>
        <v>50.91</v>
      </c>
    </row>
    <row r="22" spans="1:7" ht="12.75">
      <c r="A22" s="4">
        <f t="shared" si="1"/>
        <v>16</v>
      </c>
      <c r="B22" s="2" t="s">
        <v>18</v>
      </c>
      <c r="C22" s="2">
        <v>2000000</v>
      </c>
      <c r="D22" s="2">
        <v>3000000</v>
      </c>
      <c r="E22" s="5">
        <v>4756000</v>
      </c>
      <c r="F22" s="6">
        <v>4368392</v>
      </c>
      <c r="G22" s="3">
        <f t="shared" si="0"/>
        <v>91.85012615643397</v>
      </c>
    </row>
    <row r="23" spans="1:7" ht="12.75">
      <c r="A23" s="7">
        <f t="shared" si="1"/>
        <v>17</v>
      </c>
      <c r="B23" s="8" t="s">
        <v>19</v>
      </c>
      <c r="C23" s="8">
        <v>2100000</v>
      </c>
      <c r="D23" s="8">
        <f>SUM(D21:D22)</f>
        <v>3100000</v>
      </c>
      <c r="E23" s="9">
        <v>4856000</v>
      </c>
      <c r="F23" s="10">
        <v>4419302</v>
      </c>
      <c r="G23" s="3">
        <f t="shared" si="0"/>
        <v>91.00704283360791</v>
      </c>
    </row>
    <row r="24" spans="1:7" ht="12.75">
      <c r="A24" s="4">
        <f t="shared" si="1"/>
        <v>18</v>
      </c>
      <c r="B24" s="2" t="s">
        <v>20</v>
      </c>
      <c r="C24" s="2">
        <v>250000</v>
      </c>
      <c r="D24" s="2">
        <v>250000</v>
      </c>
      <c r="E24" s="5">
        <v>260000</v>
      </c>
      <c r="F24" s="6">
        <v>253432</v>
      </c>
      <c r="G24" s="3">
        <f t="shared" si="0"/>
        <v>97.47384615384615</v>
      </c>
    </row>
    <row r="25" spans="1:7" ht="12.75">
      <c r="A25" s="4">
        <f t="shared" si="1"/>
        <v>19</v>
      </c>
      <c r="B25" s="2" t="s">
        <v>21</v>
      </c>
      <c r="C25" s="2">
        <v>300000</v>
      </c>
      <c r="D25" s="2">
        <v>300000</v>
      </c>
      <c r="E25" s="5">
        <v>300000</v>
      </c>
      <c r="F25" s="6">
        <v>250491</v>
      </c>
      <c r="G25" s="3">
        <f t="shared" si="0"/>
        <v>83.497</v>
      </c>
    </row>
    <row r="26" spans="1:7" ht="12.75">
      <c r="A26" s="7">
        <f t="shared" si="1"/>
        <v>20</v>
      </c>
      <c r="B26" s="8" t="s">
        <v>22</v>
      </c>
      <c r="C26" s="8">
        <v>550000</v>
      </c>
      <c r="D26" s="8">
        <f>SUM(D24:D25)</f>
        <v>550000</v>
      </c>
      <c r="E26" s="9">
        <v>560000</v>
      </c>
      <c r="F26" s="10">
        <v>503923</v>
      </c>
      <c r="G26" s="3">
        <f t="shared" si="0"/>
        <v>89.98625</v>
      </c>
    </row>
    <row r="27" spans="1:7" ht="12.75">
      <c r="A27" s="4">
        <f t="shared" si="1"/>
        <v>21</v>
      </c>
      <c r="B27" s="2" t="s">
        <v>23</v>
      </c>
      <c r="C27" s="2">
        <v>2500000</v>
      </c>
      <c r="D27" s="2">
        <v>2500000</v>
      </c>
      <c r="E27" s="5">
        <v>2971000</v>
      </c>
      <c r="F27" s="6">
        <v>2754863</v>
      </c>
      <c r="G27" s="3">
        <f t="shared" si="0"/>
        <v>92.72510939077752</v>
      </c>
    </row>
    <row r="28" spans="1:7" ht="12.75">
      <c r="A28" s="4">
        <f t="shared" si="1"/>
        <v>22</v>
      </c>
      <c r="B28" s="2" t="s">
        <v>24</v>
      </c>
      <c r="C28" s="2">
        <v>600000</v>
      </c>
      <c r="D28" s="2">
        <v>600000</v>
      </c>
      <c r="E28" s="5">
        <v>977340</v>
      </c>
      <c r="F28" s="6">
        <v>977340</v>
      </c>
      <c r="G28" s="3">
        <f t="shared" si="0"/>
        <v>100</v>
      </c>
    </row>
    <row r="29" spans="1:7" ht="12.75">
      <c r="A29" s="4">
        <f t="shared" si="1"/>
        <v>23</v>
      </c>
      <c r="B29" s="2" t="s">
        <v>25</v>
      </c>
      <c r="C29" s="2">
        <v>500000</v>
      </c>
      <c r="D29" s="2">
        <v>500000</v>
      </c>
      <c r="E29" s="5">
        <v>500000</v>
      </c>
      <c r="F29" s="6">
        <v>105276</v>
      </c>
      <c r="G29" s="3">
        <f t="shared" si="0"/>
        <v>21.0552</v>
      </c>
    </row>
    <row r="30" spans="1:7" ht="12.75">
      <c r="A30" s="4">
        <f t="shared" si="1"/>
        <v>24</v>
      </c>
      <c r="B30" s="2" t="s">
        <v>26</v>
      </c>
      <c r="C30" s="2">
        <v>1500000</v>
      </c>
      <c r="D30" s="2">
        <v>1500000</v>
      </c>
      <c r="E30" s="5">
        <v>1500000</v>
      </c>
      <c r="F30" s="6">
        <v>1290872</v>
      </c>
      <c r="G30" s="3">
        <f t="shared" si="0"/>
        <v>86.05813333333333</v>
      </c>
    </row>
    <row r="31" spans="1:7" ht="12.75">
      <c r="A31" s="4">
        <f t="shared" si="1"/>
        <v>25</v>
      </c>
      <c r="B31" s="2" t="s">
        <v>27</v>
      </c>
      <c r="C31" s="2">
        <v>2000000</v>
      </c>
      <c r="D31" s="2">
        <v>1000000</v>
      </c>
      <c r="E31" s="5">
        <v>1600000</v>
      </c>
      <c r="F31" s="6">
        <v>584940</v>
      </c>
      <c r="G31" s="3">
        <f t="shared" si="0"/>
        <v>36.55875</v>
      </c>
    </row>
    <row r="32" spans="1:7" ht="12.75">
      <c r="A32" s="4">
        <f t="shared" si="1"/>
        <v>26</v>
      </c>
      <c r="B32" s="2" t="s">
        <v>28</v>
      </c>
      <c r="C32" s="2">
        <v>7300000</v>
      </c>
      <c r="D32" s="2">
        <v>7300000</v>
      </c>
      <c r="E32" s="5">
        <v>11534419</v>
      </c>
      <c r="F32" s="6">
        <v>11186163</v>
      </c>
      <c r="G32" s="3">
        <f t="shared" si="0"/>
        <v>96.98072351975422</v>
      </c>
    </row>
    <row r="33" spans="1:7" ht="12.75">
      <c r="A33" s="4">
        <f t="shared" si="1"/>
        <v>27</v>
      </c>
      <c r="B33" s="2" t="s">
        <v>29</v>
      </c>
      <c r="C33" s="2">
        <v>0</v>
      </c>
      <c r="E33" s="5">
        <v>0</v>
      </c>
      <c r="F33" s="6">
        <v>126432</v>
      </c>
      <c r="G33" s="3"/>
    </row>
    <row r="34" spans="1:7" ht="12.75">
      <c r="A34" s="7">
        <f t="shared" si="1"/>
        <v>28</v>
      </c>
      <c r="B34" s="8" t="s">
        <v>30</v>
      </c>
      <c r="C34" s="8">
        <v>14400000</v>
      </c>
      <c r="D34" s="8">
        <f>SUM(D27:D32)</f>
        <v>13400000</v>
      </c>
      <c r="E34" s="9">
        <v>19082759</v>
      </c>
      <c r="F34" s="10">
        <v>16899454</v>
      </c>
      <c r="G34" s="3">
        <f t="shared" si="0"/>
        <v>88.55875610020543</v>
      </c>
    </row>
    <row r="35" spans="1:7" ht="12.75">
      <c r="A35" s="4">
        <f t="shared" si="1"/>
        <v>29</v>
      </c>
      <c r="B35" s="2" t="s">
        <v>31</v>
      </c>
      <c r="C35" s="2">
        <v>50000</v>
      </c>
      <c r="D35" s="2">
        <v>50000</v>
      </c>
      <c r="E35" s="5">
        <v>0</v>
      </c>
      <c r="F35" s="6">
        <v>0</v>
      </c>
      <c r="G35" s="3"/>
    </row>
    <row r="36" spans="1:7" ht="12.75">
      <c r="A36" s="4">
        <f t="shared" si="1"/>
        <v>30</v>
      </c>
      <c r="B36" s="2" t="s">
        <v>32</v>
      </c>
      <c r="C36" s="2">
        <v>0</v>
      </c>
      <c r="D36" s="2">
        <v>100000</v>
      </c>
      <c r="E36" s="5">
        <v>80000</v>
      </c>
      <c r="F36" s="6">
        <v>80000</v>
      </c>
      <c r="G36" s="3">
        <f t="shared" si="0"/>
        <v>100</v>
      </c>
    </row>
    <row r="37" spans="1:7" ht="12.75">
      <c r="A37" s="7">
        <f t="shared" si="1"/>
        <v>31</v>
      </c>
      <c r="B37" s="8" t="s">
        <v>33</v>
      </c>
      <c r="C37" s="8">
        <v>50000</v>
      </c>
      <c r="D37" s="8">
        <v>150000</v>
      </c>
      <c r="E37" s="9">
        <v>80000</v>
      </c>
      <c r="F37" s="10">
        <v>80000</v>
      </c>
      <c r="G37" s="3">
        <f t="shared" si="0"/>
        <v>100</v>
      </c>
    </row>
    <row r="38" spans="1:7" ht="26.25">
      <c r="A38" s="4">
        <f t="shared" si="1"/>
        <v>32</v>
      </c>
      <c r="B38" s="6" t="s">
        <v>34</v>
      </c>
      <c r="C38" s="2">
        <v>4000000</v>
      </c>
      <c r="D38" s="2">
        <v>4000000</v>
      </c>
      <c r="E38" s="5">
        <v>4124100</v>
      </c>
      <c r="F38" s="6">
        <v>4050741</v>
      </c>
      <c r="G38" s="3">
        <f t="shared" si="0"/>
        <v>98.22121190077834</v>
      </c>
    </row>
    <row r="39" spans="1:7" ht="12.75">
      <c r="A39" s="4">
        <f t="shared" si="1"/>
        <v>33</v>
      </c>
      <c r="B39" s="2" t="s">
        <v>35</v>
      </c>
      <c r="C39" s="2">
        <v>540000</v>
      </c>
      <c r="D39" s="2">
        <v>1540000</v>
      </c>
      <c r="E39" s="5">
        <v>1679000</v>
      </c>
      <c r="F39" s="6">
        <v>1679000</v>
      </c>
      <c r="G39" s="3">
        <f t="shared" si="0"/>
        <v>100</v>
      </c>
    </row>
    <row r="40" spans="1:7" ht="12.75">
      <c r="A40" s="4">
        <f t="shared" si="1"/>
        <v>34</v>
      </c>
      <c r="B40" s="2" t="s">
        <v>36</v>
      </c>
      <c r="C40" s="2">
        <v>500000</v>
      </c>
      <c r="D40" s="2">
        <v>500000</v>
      </c>
      <c r="E40" s="5">
        <v>1200000</v>
      </c>
      <c r="F40" s="6">
        <v>1156488</v>
      </c>
      <c r="G40" s="3">
        <f t="shared" si="0"/>
        <v>96.37400000000001</v>
      </c>
    </row>
    <row r="41" spans="1:7" ht="12.75">
      <c r="A41" s="7">
        <f t="shared" si="1"/>
        <v>35</v>
      </c>
      <c r="B41" s="8" t="s">
        <v>37</v>
      </c>
      <c r="C41" s="8">
        <v>5040000</v>
      </c>
      <c r="D41" s="8">
        <f>SUM(D38:D40)</f>
        <v>6040000</v>
      </c>
      <c r="E41" s="9">
        <v>7003100</v>
      </c>
      <c r="F41" s="10">
        <v>6886229</v>
      </c>
      <c r="G41" s="3">
        <f t="shared" si="0"/>
        <v>98.33115334637517</v>
      </c>
    </row>
    <row r="42" spans="1:7" ht="12.75">
      <c r="A42" s="7">
        <f t="shared" si="1"/>
        <v>36</v>
      </c>
      <c r="B42" s="8" t="s">
        <v>38</v>
      </c>
      <c r="C42" s="8">
        <v>22140000</v>
      </c>
      <c r="D42" s="8">
        <f>D23+D26+D34+D37+D41</f>
        <v>23240000</v>
      </c>
      <c r="E42" s="9">
        <v>31581859</v>
      </c>
      <c r="F42" s="10">
        <v>28788908</v>
      </c>
      <c r="G42" s="3">
        <f t="shared" si="0"/>
        <v>91.15647055482073</v>
      </c>
    </row>
    <row r="43" spans="1:7" ht="12.75">
      <c r="A43" s="4">
        <f t="shared" si="1"/>
        <v>37</v>
      </c>
      <c r="B43" s="2" t="s">
        <v>39</v>
      </c>
      <c r="C43" s="2">
        <v>0</v>
      </c>
      <c r="D43" s="2">
        <v>0</v>
      </c>
      <c r="E43" s="5">
        <v>0</v>
      </c>
      <c r="F43" s="6">
        <v>0</v>
      </c>
      <c r="G43" s="3"/>
    </row>
    <row r="44" spans="1:7" ht="12.75">
      <c r="A44" s="4">
        <f t="shared" si="1"/>
        <v>38</v>
      </c>
      <c r="B44" s="2" t="s">
        <v>40</v>
      </c>
      <c r="C44" s="2">
        <v>0</v>
      </c>
      <c r="D44" s="2">
        <v>500000</v>
      </c>
      <c r="E44" s="5">
        <v>0</v>
      </c>
      <c r="F44" s="6">
        <v>0</v>
      </c>
      <c r="G44" s="3"/>
    </row>
    <row r="45" spans="1:7" ht="12.75">
      <c r="A45" s="4">
        <f t="shared" si="1"/>
        <v>39</v>
      </c>
      <c r="B45" s="2" t="s">
        <v>41</v>
      </c>
      <c r="C45" s="2">
        <v>2900000</v>
      </c>
      <c r="D45" s="2">
        <v>2400000</v>
      </c>
      <c r="E45" s="5">
        <v>1000000</v>
      </c>
      <c r="F45" s="6">
        <v>919590</v>
      </c>
      <c r="G45" s="3">
        <f t="shared" si="0"/>
        <v>91.959</v>
      </c>
    </row>
    <row r="46" spans="1:7" ht="26.25">
      <c r="A46" s="4">
        <f t="shared" si="1"/>
        <v>40</v>
      </c>
      <c r="B46" s="6" t="s">
        <v>42</v>
      </c>
      <c r="C46" s="2">
        <v>0</v>
      </c>
      <c r="D46" s="8">
        <v>0</v>
      </c>
      <c r="E46" s="5">
        <v>0</v>
      </c>
      <c r="F46" s="6">
        <v>161500</v>
      </c>
      <c r="G46" s="3"/>
    </row>
    <row r="47" spans="1:7" ht="12.75">
      <c r="A47" s="4">
        <f t="shared" si="1"/>
        <v>41</v>
      </c>
      <c r="B47" s="2" t="s">
        <v>43</v>
      </c>
      <c r="C47" s="2">
        <v>0</v>
      </c>
      <c r="D47" s="2">
        <v>0</v>
      </c>
      <c r="E47" s="5">
        <v>0</v>
      </c>
      <c r="F47" s="6">
        <v>322590</v>
      </c>
      <c r="G47" s="3"/>
    </row>
    <row r="48" spans="1:7" ht="12.75">
      <c r="A48" s="4">
        <f t="shared" si="1"/>
        <v>42</v>
      </c>
      <c r="B48" s="2" t="s">
        <v>44</v>
      </c>
      <c r="C48" s="2">
        <v>2900000</v>
      </c>
      <c r="D48" s="2">
        <v>2900000</v>
      </c>
      <c r="E48" s="5">
        <v>1000000</v>
      </c>
      <c r="F48" s="6">
        <v>919590</v>
      </c>
      <c r="G48" s="3">
        <f t="shared" si="0"/>
        <v>91.959</v>
      </c>
    </row>
    <row r="49" spans="1:7" ht="26.25">
      <c r="A49" s="4">
        <f t="shared" si="1"/>
        <v>43</v>
      </c>
      <c r="B49" s="6" t="s">
        <v>45</v>
      </c>
      <c r="C49" s="2">
        <v>0</v>
      </c>
      <c r="D49" s="2">
        <v>7555</v>
      </c>
      <c r="E49" s="5">
        <v>7555</v>
      </c>
      <c r="F49" s="6">
        <v>7555</v>
      </c>
      <c r="G49" s="3">
        <f t="shared" si="0"/>
        <v>100</v>
      </c>
    </row>
    <row r="50" spans="1:7" ht="12.75">
      <c r="A50" s="4">
        <f t="shared" si="1"/>
        <v>44</v>
      </c>
      <c r="B50" s="2" t="s">
        <v>46</v>
      </c>
      <c r="C50" s="2">
        <v>0</v>
      </c>
      <c r="D50" s="2">
        <v>7555</v>
      </c>
      <c r="E50" s="5">
        <v>7555</v>
      </c>
      <c r="F50" s="6">
        <v>7555</v>
      </c>
      <c r="G50" s="3">
        <f t="shared" si="0"/>
        <v>100</v>
      </c>
    </row>
    <row r="51" spans="1:7" ht="39">
      <c r="A51" s="4">
        <f t="shared" si="1"/>
        <v>45</v>
      </c>
      <c r="B51" s="6" t="s">
        <v>47</v>
      </c>
      <c r="C51" s="2">
        <v>932100</v>
      </c>
      <c r="D51" s="2">
        <v>924545</v>
      </c>
      <c r="E51" s="5">
        <v>312555</v>
      </c>
      <c r="F51" s="6">
        <v>305000</v>
      </c>
      <c r="G51" s="3">
        <f t="shared" si="0"/>
        <v>97.5828254227256</v>
      </c>
    </row>
    <row r="52" spans="1:7" ht="12.75">
      <c r="A52" s="4">
        <f t="shared" si="1"/>
        <v>46</v>
      </c>
      <c r="B52" s="2" t="s">
        <v>48</v>
      </c>
      <c r="C52" s="2">
        <v>0</v>
      </c>
      <c r="D52" s="11">
        <v>0</v>
      </c>
      <c r="E52" s="5">
        <v>0</v>
      </c>
      <c r="F52" s="6">
        <v>305000</v>
      </c>
      <c r="G52" s="3"/>
    </row>
    <row r="53" spans="1:7" ht="39">
      <c r="A53" s="4">
        <f t="shared" si="1"/>
        <v>47</v>
      </c>
      <c r="B53" s="6" t="s">
        <v>49</v>
      </c>
      <c r="C53" s="2">
        <v>0</v>
      </c>
      <c r="D53" s="8">
        <v>0</v>
      </c>
      <c r="E53" s="5">
        <v>85500</v>
      </c>
      <c r="F53" s="6">
        <v>85500</v>
      </c>
      <c r="G53" s="3">
        <f t="shared" si="0"/>
        <v>100</v>
      </c>
    </row>
    <row r="54" spans="1:7" ht="12.75">
      <c r="A54" s="4">
        <f t="shared" si="1"/>
        <v>48</v>
      </c>
      <c r="B54" s="2" t="s">
        <v>50</v>
      </c>
      <c r="C54" s="2">
        <v>0</v>
      </c>
      <c r="D54" s="8"/>
      <c r="E54" s="5">
        <v>0</v>
      </c>
      <c r="F54" s="6">
        <v>85500</v>
      </c>
      <c r="G54" s="3"/>
    </row>
    <row r="55" spans="1:7" ht="39">
      <c r="A55" s="4">
        <f t="shared" si="1"/>
        <v>49</v>
      </c>
      <c r="B55" s="6" t="s">
        <v>51</v>
      </c>
      <c r="C55" s="2">
        <v>1950000</v>
      </c>
      <c r="D55" s="12">
        <v>1950000</v>
      </c>
      <c r="E55" s="5">
        <v>2400000</v>
      </c>
      <c r="F55" s="6">
        <v>1983620</v>
      </c>
      <c r="G55" s="3">
        <f t="shared" si="0"/>
        <v>82.65083333333332</v>
      </c>
    </row>
    <row r="56" spans="1:7" ht="12.75">
      <c r="A56" s="4">
        <f t="shared" si="1"/>
        <v>50</v>
      </c>
      <c r="B56" s="2" t="s">
        <v>52</v>
      </c>
      <c r="C56" s="2">
        <v>0</v>
      </c>
      <c r="D56" s="12">
        <v>0</v>
      </c>
      <c r="E56" s="5">
        <v>0</v>
      </c>
      <c r="F56" s="6">
        <v>1983620</v>
      </c>
      <c r="G56" s="3"/>
    </row>
    <row r="57" spans="1:7" ht="12.75">
      <c r="A57" s="4">
        <f t="shared" si="1"/>
        <v>51</v>
      </c>
      <c r="B57" s="2" t="s">
        <v>53</v>
      </c>
      <c r="C57" s="2">
        <v>45004237</v>
      </c>
      <c r="D57" s="12">
        <v>50223335</v>
      </c>
      <c r="E57" s="5">
        <v>128146719</v>
      </c>
      <c r="F57" s="6">
        <v>0</v>
      </c>
      <c r="G57" s="3">
        <f t="shared" si="0"/>
        <v>0</v>
      </c>
    </row>
    <row r="58" spans="1:7" ht="12.75">
      <c r="A58" s="7">
        <f t="shared" si="1"/>
        <v>52</v>
      </c>
      <c r="B58" s="8" t="s">
        <v>54</v>
      </c>
      <c r="C58" s="8">
        <v>47886337</v>
      </c>
      <c r="D58" s="8">
        <f>D49+D51+D55+D57</f>
        <v>53105435</v>
      </c>
      <c r="E58" s="9">
        <v>130952329</v>
      </c>
      <c r="F58" s="10">
        <v>2381675</v>
      </c>
      <c r="G58" s="3">
        <f t="shared" si="0"/>
        <v>1.818734357905158</v>
      </c>
    </row>
    <row r="59" spans="1:7" ht="12.75">
      <c r="A59" s="4">
        <f t="shared" si="1"/>
        <v>53</v>
      </c>
      <c r="B59" s="2" t="s">
        <v>55</v>
      </c>
      <c r="C59" s="2">
        <v>94244086</v>
      </c>
      <c r="D59" s="12">
        <v>91230967</v>
      </c>
      <c r="E59" s="5">
        <v>0</v>
      </c>
      <c r="F59" s="6">
        <v>0</v>
      </c>
      <c r="G59" s="3"/>
    </row>
    <row r="60" spans="1:7" ht="12.75">
      <c r="A60" s="4">
        <f t="shared" si="1"/>
        <v>54</v>
      </c>
      <c r="B60" s="2" t="s">
        <v>56</v>
      </c>
      <c r="C60" s="2">
        <v>0</v>
      </c>
      <c r="D60" s="12">
        <v>200000</v>
      </c>
      <c r="E60" s="5">
        <v>531321</v>
      </c>
      <c r="F60" s="6">
        <v>531321</v>
      </c>
      <c r="G60" s="3">
        <f t="shared" si="0"/>
        <v>100</v>
      </c>
    </row>
    <row r="61" spans="1:7" ht="26.25">
      <c r="A61" s="4">
        <f t="shared" si="1"/>
        <v>55</v>
      </c>
      <c r="B61" s="6" t="s">
        <v>57</v>
      </c>
      <c r="C61" s="2">
        <v>24905903</v>
      </c>
      <c r="D61" s="12">
        <v>24955903</v>
      </c>
      <c r="E61" s="5">
        <v>116457</v>
      </c>
      <c r="F61" s="6">
        <v>116457</v>
      </c>
      <c r="G61" s="3">
        <f t="shared" si="0"/>
        <v>100</v>
      </c>
    </row>
    <row r="62" spans="1:7" ht="12.75">
      <c r="A62" s="7">
        <f t="shared" si="1"/>
        <v>56</v>
      </c>
      <c r="B62" s="8" t="s">
        <v>58</v>
      </c>
      <c r="C62" s="8">
        <v>119149989</v>
      </c>
      <c r="D62" s="13">
        <f>SUM(D59:D61)</f>
        <v>116386870</v>
      </c>
      <c r="E62" s="9">
        <v>647778</v>
      </c>
      <c r="F62" s="10">
        <v>647778</v>
      </c>
      <c r="G62" s="14">
        <f t="shared" si="0"/>
        <v>100</v>
      </c>
    </row>
    <row r="63" spans="1:7" ht="12.75">
      <c r="A63" s="4">
        <f t="shared" si="1"/>
        <v>57</v>
      </c>
      <c r="B63" s="2" t="s">
        <v>59</v>
      </c>
      <c r="C63" s="2">
        <v>36048712</v>
      </c>
      <c r="D63" s="12">
        <v>39985720</v>
      </c>
      <c r="E63" s="5">
        <v>39168269</v>
      </c>
      <c r="F63" s="6">
        <v>39168269</v>
      </c>
      <c r="G63" s="3">
        <f t="shared" si="0"/>
        <v>100</v>
      </c>
    </row>
    <row r="64" spans="1:7" ht="27" customHeight="1">
      <c r="A64" s="4">
        <f t="shared" si="1"/>
        <v>58</v>
      </c>
      <c r="B64" s="6" t="s">
        <v>60</v>
      </c>
      <c r="C64" s="2">
        <v>8683152</v>
      </c>
      <c r="D64" s="12">
        <v>10585869</v>
      </c>
      <c r="E64" s="5">
        <v>10575432</v>
      </c>
      <c r="F64" s="6">
        <v>10575432</v>
      </c>
      <c r="G64" s="3">
        <f t="shared" si="0"/>
        <v>100</v>
      </c>
    </row>
    <row r="65" spans="1:7" ht="12.75">
      <c r="A65" s="7">
        <f t="shared" si="1"/>
        <v>59</v>
      </c>
      <c r="B65" s="8" t="s">
        <v>61</v>
      </c>
      <c r="C65" s="8">
        <v>44731864</v>
      </c>
      <c r="D65" s="13">
        <f>SUM(D63:D64)</f>
        <v>50571589</v>
      </c>
      <c r="E65" s="9">
        <v>49743701</v>
      </c>
      <c r="F65" s="10">
        <v>49743701</v>
      </c>
      <c r="G65" s="14">
        <f t="shared" si="0"/>
        <v>100</v>
      </c>
    </row>
    <row r="66" spans="1:7" ht="21" customHeight="1">
      <c r="A66" s="44">
        <f t="shared" si="1"/>
        <v>60</v>
      </c>
      <c r="B66" s="45" t="s">
        <v>259</v>
      </c>
      <c r="C66" s="45">
        <v>259258759</v>
      </c>
      <c r="D66" s="45">
        <v>269097557</v>
      </c>
      <c r="E66" s="46">
        <v>242368650</v>
      </c>
      <c r="F66" s="47">
        <v>110712674</v>
      </c>
      <c r="G66" s="48"/>
    </row>
  </sheetData>
  <sheetProtection/>
  <printOptions/>
  <pageMargins left="0.75" right="0.75" top="1" bottom="1" header="0.5" footer="0.5"/>
  <pageSetup fitToHeight="0" fitToWidth="1" horizontalDpi="300" verticalDpi="300" orientation="portrait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view="pageLayout" workbookViewId="0" topLeftCell="H115">
      <selection activeCell="J51" sqref="J51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11.125" style="0" customWidth="1"/>
    <col min="4" max="4" width="11.625" style="0" customWidth="1"/>
    <col min="5" max="5" width="10.875" style="0" customWidth="1"/>
    <col min="6" max="6" width="11.00390625" style="0" customWidth="1"/>
    <col min="7" max="7" width="3.875" style="0" customWidth="1"/>
  </cols>
  <sheetData>
    <row r="1" ht="12.75">
      <c r="F1" t="s">
        <v>275</v>
      </c>
    </row>
    <row r="2" ht="15">
      <c r="B2" s="15" t="s">
        <v>262</v>
      </c>
    </row>
    <row r="3" ht="15">
      <c r="B3" s="15"/>
    </row>
    <row r="4" ht="15">
      <c r="B4" s="15" t="s">
        <v>263</v>
      </c>
    </row>
    <row r="6" spans="1:7" ht="42.75" customHeight="1">
      <c r="A6" s="1" t="s">
        <v>260</v>
      </c>
      <c r="B6" s="1" t="s">
        <v>1</v>
      </c>
      <c r="C6" s="1" t="s">
        <v>256</v>
      </c>
      <c r="D6" s="1" t="s">
        <v>257</v>
      </c>
      <c r="E6" s="1" t="s">
        <v>257</v>
      </c>
      <c r="F6" s="1" t="s">
        <v>2</v>
      </c>
      <c r="G6" s="1" t="s">
        <v>258</v>
      </c>
    </row>
    <row r="7" spans="1:7" ht="26.25">
      <c r="A7" s="4">
        <v>1</v>
      </c>
      <c r="B7" s="18" t="s">
        <v>62</v>
      </c>
      <c r="C7" s="5">
        <v>399232</v>
      </c>
      <c r="D7" s="5">
        <v>399232</v>
      </c>
      <c r="E7" s="5">
        <v>456327</v>
      </c>
      <c r="F7" s="5">
        <v>456327</v>
      </c>
      <c r="G7" s="5">
        <f>F7/E7*100</f>
        <v>100</v>
      </c>
    </row>
    <row r="8" spans="1:7" ht="39">
      <c r="A8" s="4">
        <f>A7+1</f>
        <v>2</v>
      </c>
      <c r="B8" s="18" t="s">
        <v>63</v>
      </c>
      <c r="C8" s="5">
        <v>76608</v>
      </c>
      <c r="D8" s="5">
        <v>76608</v>
      </c>
      <c r="E8" s="5">
        <v>74898</v>
      </c>
      <c r="F8" s="5">
        <v>74898</v>
      </c>
      <c r="G8" s="5">
        <f aca="true" t="shared" si="0" ref="G8:G52">F8/E8*100</f>
        <v>100</v>
      </c>
    </row>
    <row r="9" spans="1:7" ht="26.25">
      <c r="A9" s="4">
        <f aca="true" t="shared" si="1" ref="A9:A52">A8+1</f>
        <v>3</v>
      </c>
      <c r="B9" s="18" t="s">
        <v>64</v>
      </c>
      <c r="C9" s="5">
        <v>1800000</v>
      </c>
      <c r="D9" s="5">
        <v>1800000</v>
      </c>
      <c r="E9" s="5">
        <v>1800000</v>
      </c>
      <c r="F9" s="5">
        <v>1800000</v>
      </c>
      <c r="G9" s="5">
        <f t="shared" si="0"/>
        <v>100</v>
      </c>
    </row>
    <row r="10" spans="1:7" ht="26.25">
      <c r="A10" s="4">
        <f t="shared" si="1"/>
        <v>4</v>
      </c>
      <c r="B10" s="18" t="s">
        <v>65</v>
      </c>
      <c r="C10" s="5">
        <v>0</v>
      </c>
      <c r="D10" s="5">
        <v>0</v>
      </c>
      <c r="E10" s="5">
        <v>842010</v>
      </c>
      <c r="F10" s="5">
        <v>842010</v>
      </c>
      <c r="G10" s="5">
        <f t="shared" si="0"/>
        <v>100</v>
      </c>
    </row>
    <row r="11" spans="1:7" ht="26.25">
      <c r="A11" s="4">
        <f t="shared" si="1"/>
        <v>5</v>
      </c>
      <c r="B11" s="19" t="s">
        <v>66</v>
      </c>
      <c r="C11" s="9">
        <v>2275840</v>
      </c>
      <c r="D11" s="9">
        <f>SUM(D7:D10)</f>
        <v>2275840</v>
      </c>
      <c r="E11" s="9">
        <v>3173235</v>
      </c>
      <c r="F11" s="9">
        <v>3173235</v>
      </c>
      <c r="G11" s="9">
        <f t="shared" si="0"/>
        <v>100</v>
      </c>
    </row>
    <row r="12" spans="1:7" ht="39">
      <c r="A12" s="4">
        <f t="shared" si="1"/>
        <v>6</v>
      </c>
      <c r="B12" s="19" t="s">
        <v>67</v>
      </c>
      <c r="C12" s="9">
        <v>7922830</v>
      </c>
      <c r="D12" s="9">
        <v>16000000</v>
      </c>
      <c r="E12" s="9">
        <v>17551035</v>
      </c>
      <c r="F12" s="9">
        <v>17551035</v>
      </c>
      <c r="G12" s="9">
        <f t="shared" si="0"/>
        <v>100</v>
      </c>
    </row>
    <row r="13" spans="1:7" ht="39">
      <c r="A13" s="4">
        <f t="shared" si="1"/>
        <v>7</v>
      </c>
      <c r="B13" s="18" t="s">
        <v>68</v>
      </c>
      <c r="C13" s="9">
        <v>0</v>
      </c>
      <c r="D13" s="9">
        <v>0</v>
      </c>
      <c r="E13" s="5">
        <v>0</v>
      </c>
      <c r="F13" s="5">
        <v>8781678</v>
      </c>
      <c r="G13" s="5"/>
    </row>
    <row r="14" spans="1:7" ht="12.75">
      <c r="A14" s="4">
        <f t="shared" si="1"/>
        <v>8</v>
      </c>
      <c r="B14" s="18" t="s">
        <v>69</v>
      </c>
      <c r="C14" s="5">
        <v>0</v>
      </c>
      <c r="D14" s="5">
        <v>0</v>
      </c>
      <c r="E14" s="5">
        <v>0</v>
      </c>
      <c r="F14" s="5">
        <v>8769357</v>
      </c>
      <c r="G14" s="5"/>
    </row>
    <row r="15" spans="1:7" ht="39">
      <c r="A15" s="7">
        <f t="shared" si="1"/>
        <v>9</v>
      </c>
      <c r="B15" s="19" t="s">
        <v>70</v>
      </c>
      <c r="C15" s="9">
        <v>10198670</v>
      </c>
      <c r="D15" s="9">
        <v>18275840</v>
      </c>
      <c r="E15" s="9">
        <v>20724270</v>
      </c>
      <c r="F15" s="9">
        <v>20724270</v>
      </c>
      <c r="G15" s="9">
        <f t="shared" si="0"/>
        <v>100</v>
      </c>
    </row>
    <row r="16" spans="1:7" ht="39">
      <c r="A16" s="7">
        <f t="shared" si="1"/>
        <v>10</v>
      </c>
      <c r="B16" s="19" t="s">
        <v>71</v>
      </c>
      <c r="C16" s="9">
        <v>117149989</v>
      </c>
      <c r="D16" s="9">
        <v>116386870</v>
      </c>
      <c r="E16" s="9">
        <v>119203794</v>
      </c>
      <c r="F16" s="9">
        <v>119203794</v>
      </c>
      <c r="G16" s="9">
        <f t="shared" si="0"/>
        <v>100</v>
      </c>
    </row>
    <row r="17" spans="1:7" ht="39">
      <c r="A17" s="4">
        <f t="shared" si="1"/>
        <v>11</v>
      </c>
      <c r="B17" s="18" t="s">
        <v>72</v>
      </c>
      <c r="C17" s="5">
        <v>0</v>
      </c>
      <c r="D17" s="5"/>
      <c r="E17" s="5">
        <v>0</v>
      </c>
      <c r="F17" s="5">
        <v>117123283</v>
      </c>
      <c r="G17" s="5"/>
    </row>
    <row r="18" spans="1:7" ht="26.25">
      <c r="A18" s="4">
        <f t="shared" si="1"/>
        <v>12</v>
      </c>
      <c r="B18" s="18" t="s">
        <v>73</v>
      </c>
      <c r="C18" s="5">
        <v>0</v>
      </c>
      <c r="D18" s="5"/>
      <c r="E18" s="5">
        <v>0</v>
      </c>
      <c r="F18" s="5">
        <v>2080511</v>
      </c>
      <c r="G18" s="5"/>
    </row>
    <row r="19" spans="1:7" ht="39">
      <c r="A19" s="4">
        <f t="shared" si="1"/>
        <v>13</v>
      </c>
      <c r="B19" s="18" t="s">
        <v>74</v>
      </c>
      <c r="C19" s="5">
        <v>117149989</v>
      </c>
      <c r="D19" s="5">
        <v>116386870</v>
      </c>
      <c r="E19" s="5">
        <v>119203794</v>
      </c>
      <c r="F19" s="5">
        <v>119203794</v>
      </c>
      <c r="G19" s="5">
        <f t="shared" si="0"/>
        <v>100</v>
      </c>
    </row>
    <row r="20" spans="1:7" ht="12.75">
      <c r="A20" s="7">
        <f t="shared" si="1"/>
        <v>14</v>
      </c>
      <c r="B20" s="19" t="s">
        <v>75</v>
      </c>
      <c r="C20" s="9">
        <v>1475000</v>
      </c>
      <c r="D20" s="9">
        <v>1475000</v>
      </c>
      <c r="E20" s="9">
        <v>1207360</v>
      </c>
      <c r="F20" s="9">
        <v>1207360</v>
      </c>
      <c r="G20" s="9">
        <f t="shared" si="0"/>
        <v>100</v>
      </c>
    </row>
    <row r="21" spans="1:7" ht="26.25">
      <c r="A21" s="4">
        <f t="shared" si="1"/>
        <v>15</v>
      </c>
      <c r="B21" s="18" t="s">
        <v>76</v>
      </c>
      <c r="C21" s="5">
        <v>0</v>
      </c>
      <c r="D21" s="5">
        <v>0</v>
      </c>
      <c r="E21" s="5">
        <v>0</v>
      </c>
      <c r="F21" s="5">
        <v>1207360</v>
      </c>
      <c r="G21" s="5"/>
    </row>
    <row r="22" spans="1:7" ht="26.25">
      <c r="A22" s="4">
        <f t="shared" si="1"/>
        <v>16</v>
      </c>
      <c r="B22" s="18" t="s">
        <v>77</v>
      </c>
      <c r="C22" s="5">
        <v>28647886</v>
      </c>
      <c r="D22" s="5">
        <v>28647886</v>
      </c>
      <c r="E22" s="5">
        <v>37433244</v>
      </c>
      <c r="F22" s="5">
        <v>37075685</v>
      </c>
      <c r="G22" s="5">
        <f t="shared" si="0"/>
        <v>99.0448089404167</v>
      </c>
    </row>
    <row r="23" spans="1:7" ht="39">
      <c r="A23" s="4">
        <f t="shared" si="1"/>
        <v>17</v>
      </c>
      <c r="B23" s="18" t="s">
        <v>78</v>
      </c>
      <c r="C23" s="5">
        <v>0</v>
      </c>
      <c r="D23" s="5">
        <v>0</v>
      </c>
      <c r="E23" s="5">
        <v>0</v>
      </c>
      <c r="F23" s="5">
        <v>37075685</v>
      </c>
      <c r="G23" s="5"/>
    </row>
    <row r="24" spans="1:7" ht="12.75">
      <c r="A24" s="7">
        <f t="shared" si="1"/>
        <v>18</v>
      </c>
      <c r="B24" s="19" t="s">
        <v>79</v>
      </c>
      <c r="C24" s="9">
        <v>3000000</v>
      </c>
      <c r="D24" s="9">
        <v>3000000</v>
      </c>
      <c r="E24" s="9">
        <v>4223120</v>
      </c>
      <c r="F24" s="9">
        <v>4223120</v>
      </c>
      <c r="G24" s="9">
        <f t="shared" si="0"/>
        <v>100</v>
      </c>
    </row>
    <row r="25" spans="1:7" ht="26.25">
      <c r="A25" s="4">
        <f t="shared" si="1"/>
        <v>19</v>
      </c>
      <c r="B25" s="18" t="s">
        <v>80</v>
      </c>
      <c r="C25" s="9">
        <v>0</v>
      </c>
      <c r="D25" s="9">
        <v>0</v>
      </c>
      <c r="E25" s="5">
        <v>0</v>
      </c>
      <c r="F25" s="5">
        <v>4223120</v>
      </c>
      <c r="G25" s="5"/>
    </row>
    <row r="26" spans="1:7" ht="26.25">
      <c r="A26" s="7">
        <f t="shared" si="1"/>
        <v>20</v>
      </c>
      <c r="B26" s="19" t="s">
        <v>81</v>
      </c>
      <c r="C26" s="9">
        <v>0</v>
      </c>
      <c r="D26" s="9">
        <v>0</v>
      </c>
      <c r="E26" s="9">
        <v>3600</v>
      </c>
      <c r="F26" s="9">
        <v>3600</v>
      </c>
      <c r="G26" s="9">
        <f t="shared" si="0"/>
        <v>100</v>
      </c>
    </row>
    <row r="27" spans="1:7" ht="26.25">
      <c r="A27" s="4">
        <f t="shared" si="1"/>
        <v>21</v>
      </c>
      <c r="B27" s="18" t="s">
        <v>82</v>
      </c>
      <c r="C27" s="9">
        <v>0</v>
      </c>
      <c r="D27" s="9">
        <v>0</v>
      </c>
      <c r="E27" s="5">
        <v>0</v>
      </c>
      <c r="F27" s="5">
        <v>3600</v>
      </c>
      <c r="G27" s="5"/>
    </row>
    <row r="28" spans="1:7" ht="26.25">
      <c r="A28" s="7">
        <f t="shared" si="1"/>
        <v>22</v>
      </c>
      <c r="B28" s="19" t="s">
        <v>83</v>
      </c>
      <c r="C28" s="9">
        <v>31647886</v>
      </c>
      <c r="D28" s="9">
        <v>0</v>
      </c>
      <c r="E28" s="9">
        <v>41659964</v>
      </c>
      <c r="F28" s="9">
        <v>41302405</v>
      </c>
      <c r="G28" s="9">
        <f t="shared" si="0"/>
        <v>99.14172033369975</v>
      </c>
    </row>
    <row r="29" spans="1:7" ht="26.25">
      <c r="A29" s="4">
        <f t="shared" si="1"/>
        <v>23</v>
      </c>
      <c r="B29" s="18" t="s">
        <v>84</v>
      </c>
      <c r="C29" s="5">
        <v>100000</v>
      </c>
      <c r="D29" s="5">
        <v>100000</v>
      </c>
      <c r="E29" s="5">
        <v>12833</v>
      </c>
      <c r="F29" s="5">
        <v>12833</v>
      </c>
      <c r="G29" s="5">
        <f t="shared" si="0"/>
        <v>100</v>
      </c>
    </row>
    <row r="30" spans="1:7" ht="12.75">
      <c r="A30" s="4">
        <f t="shared" si="1"/>
        <v>24</v>
      </c>
      <c r="B30" s="18" t="s">
        <v>85</v>
      </c>
      <c r="C30" s="5">
        <v>0</v>
      </c>
      <c r="D30" s="5"/>
      <c r="E30" s="5">
        <v>0</v>
      </c>
      <c r="F30" s="5">
        <v>12833</v>
      </c>
      <c r="G30" s="5"/>
    </row>
    <row r="31" spans="1:7" ht="26.25">
      <c r="A31" s="7">
        <f t="shared" si="1"/>
        <v>25</v>
      </c>
      <c r="B31" s="19" t="s">
        <v>86</v>
      </c>
      <c r="C31" s="9">
        <v>33222886</v>
      </c>
      <c r="D31" s="9">
        <f>SUM(D20:D29)</f>
        <v>33222886</v>
      </c>
      <c r="E31" s="9">
        <v>42880157</v>
      </c>
      <c r="F31" s="9">
        <v>42522598</v>
      </c>
      <c r="G31" s="9">
        <f t="shared" si="0"/>
        <v>99.16614344485725</v>
      </c>
    </row>
    <row r="32" spans="1:7" ht="12.75">
      <c r="A32" s="4">
        <f t="shared" si="1"/>
        <v>26</v>
      </c>
      <c r="B32" s="18" t="s">
        <v>87</v>
      </c>
      <c r="C32" s="5">
        <v>0</v>
      </c>
      <c r="D32" s="5">
        <v>11811</v>
      </c>
      <c r="E32" s="5">
        <v>55748</v>
      </c>
      <c r="F32" s="5">
        <v>55748</v>
      </c>
      <c r="G32" s="5">
        <f t="shared" si="0"/>
        <v>100</v>
      </c>
    </row>
    <row r="33" spans="1:7" ht="26.25">
      <c r="A33" s="4">
        <f t="shared" si="1"/>
        <v>27</v>
      </c>
      <c r="B33" s="18" t="s">
        <v>88</v>
      </c>
      <c r="C33" s="5">
        <v>0</v>
      </c>
      <c r="D33" s="5">
        <v>81102</v>
      </c>
      <c r="E33" s="5">
        <v>93701</v>
      </c>
      <c r="F33" s="5">
        <v>93701</v>
      </c>
      <c r="G33" s="5">
        <f t="shared" si="0"/>
        <v>100</v>
      </c>
    </row>
    <row r="34" spans="1:7" ht="26.25">
      <c r="A34" s="4">
        <f t="shared" si="1"/>
        <v>28</v>
      </c>
      <c r="B34" s="18" t="s">
        <v>89</v>
      </c>
      <c r="C34" s="5">
        <v>0</v>
      </c>
      <c r="D34" s="5"/>
      <c r="E34" s="5">
        <v>0</v>
      </c>
      <c r="F34" s="5">
        <v>68504</v>
      </c>
      <c r="G34" s="5"/>
    </row>
    <row r="35" spans="1:7" ht="26.25">
      <c r="A35" s="4">
        <f t="shared" si="1"/>
        <v>29</v>
      </c>
      <c r="B35" s="18" t="s">
        <v>90</v>
      </c>
      <c r="C35" s="5">
        <v>2000000</v>
      </c>
      <c r="D35" s="5">
        <v>4666448</v>
      </c>
      <c r="E35" s="5">
        <v>2763212</v>
      </c>
      <c r="F35" s="5">
        <v>2763212</v>
      </c>
      <c r="G35" s="5">
        <f t="shared" si="0"/>
        <v>100</v>
      </c>
    </row>
    <row r="36" spans="1:7" ht="39">
      <c r="A36" s="4">
        <f t="shared" si="1"/>
        <v>30</v>
      </c>
      <c r="B36" s="18" t="s">
        <v>91</v>
      </c>
      <c r="C36" s="5">
        <v>0</v>
      </c>
      <c r="D36" s="5"/>
      <c r="E36" s="5">
        <v>0</v>
      </c>
      <c r="F36" s="5">
        <v>2331392</v>
      </c>
      <c r="G36" s="5"/>
    </row>
    <row r="37" spans="1:7" ht="12.75">
      <c r="A37" s="4">
        <f t="shared" si="1"/>
        <v>31</v>
      </c>
      <c r="B37" s="18" t="s">
        <v>92</v>
      </c>
      <c r="C37" s="5">
        <v>540000</v>
      </c>
      <c r="D37" s="5">
        <v>2131226</v>
      </c>
      <c r="E37" s="5">
        <v>1632844</v>
      </c>
      <c r="F37" s="5">
        <v>1622848</v>
      </c>
      <c r="G37" s="5">
        <f t="shared" si="0"/>
        <v>99.38781659484923</v>
      </c>
    </row>
    <row r="38" spans="1:7" ht="26.25">
      <c r="A38" s="4">
        <f t="shared" si="1"/>
        <v>32</v>
      </c>
      <c r="B38" s="18" t="s">
        <v>93</v>
      </c>
      <c r="C38" s="5">
        <v>0</v>
      </c>
      <c r="D38" s="5">
        <v>4</v>
      </c>
      <c r="E38" s="5">
        <v>8</v>
      </c>
      <c r="F38" s="5">
        <v>8</v>
      </c>
      <c r="G38" s="5">
        <f t="shared" si="0"/>
        <v>100</v>
      </c>
    </row>
    <row r="39" spans="1:7" ht="26.25">
      <c r="A39" s="4">
        <f t="shared" si="1"/>
        <v>33</v>
      </c>
      <c r="B39" s="18" t="s">
        <v>94</v>
      </c>
      <c r="C39" s="9">
        <v>0</v>
      </c>
      <c r="D39" s="9"/>
      <c r="E39" s="5">
        <v>8</v>
      </c>
      <c r="F39" s="5">
        <v>8</v>
      </c>
      <c r="G39" s="5">
        <f t="shared" si="0"/>
        <v>100</v>
      </c>
    </row>
    <row r="40" spans="1:7" ht="26.25">
      <c r="A40" s="7">
        <f t="shared" si="1"/>
        <v>34</v>
      </c>
      <c r="B40" s="19" t="s">
        <v>95</v>
      </c>
      <c r="C40" s="9">
        <v>0</v>
      </c>
      <c r="D40" s="9">
        <v>400998</v>
      </c>
      <c r="E40" s="9">
        <v>630691</v>
      </c>
      <c r="F40" s="9">
        <v>630691</v>
      </c>
      <c r="G40" s="9">
        <f t="shared" si="0"/>
        <v>100</v>
      </c>
    </row>
    <row r="41" spans="1:7" ht="78.75">
      <c r="A41" s="4">
        <f t="shared" si="1"/>
        <v>35</v>
      </c>
      <c r="B41" s="18" t="s">
        <v>96</v>
      </c>
      <c r="C41" s="9">
        <v>0</v>
      </c>
      <c r="D41" s="9"/>
      <c r="E41" s="5">
        <v>0</v>
      </c>
      <c r="F41" s="5">
        <v>12000</v>
      </c>
      <c r="G41" s="5"/>
    </row>
    <row r="42" spans="1:7" ht="12.75">
      <c r="A42" s="4">
        <f t="shared" si="1"/>
        <v>36</v>
      </c>
      <c r="B42" s="18" t="s">
        <v>97</v>
      </c>
      <c r="C42" s="5">
        <v>0</v>
      </c>
      <c r="D42" s="5"/>
      <c r="E42" s="5">
        <v>0</v>
      </c>
      <c r="F42" s="5">
        <v>47020</v>
      </c>
      <c r="G42" s="5"/>
    </row>
    <row r="43" spans="1:7" ht="39">
      <c r="A43" s="7">
        <f t="shared" si="1"/>
        <v>37</v>
      </c>
      <c r="B43" s="19" t="s">
        <v>98</v>
      </c>
      <c r="C43" s="9">
        <v>2540000</v>
      </c>
      <c r="D43" s="9">
        <v>7291589</v>
      </c>
      <c r="E43" s="9">
        <v>5176204</v>
      </c>
      <c r="F43" s="9">
        <v>5166208</v>
      </c>
      <c r="G43" s="9">
        <f t="shared" si="0"/>
        <v>99.80688550914918</v>
      </c>
    </row>
    <row r="44" spans="1:7" ht="12.75">
      <c r="A44" s="4">
        <f t="shared" si="1"/>
        <v>38</v>
      </c>
      <c r="B44" s="18" t="s">
        <v>99</v>
      </c>
      <c r="C44" s="9">
        <v>0</v>
      </c>
      <c r="D44" s="5">
        <v>2755906</v>
      </c>
      <c r="E44" s="5">
        <v>2755906</v>
      </c>
      <c r="F44" s="5">
        <v>2755906</v>
      </c>
      <c r="G44" s="5">
        <f t="shared" si="0"/>
        <v>100</v>
      </c>
    </row>
    <row r="45" spans="1:7" ht="26.25">
      <c r="A45" s="7">
        <f t="shared" si="1"/>
        <v>39</v>
      </c>
      <c r="B45" s="19" t="s">
        <v>100</v>
      </c>
      <c r="C45" s="9">
        <v>0</v>
      </c>
      <c r="D45" s="9">
        <f>SUM(D44)</f>
        <v>2755906</v>
      </c>
      <c r="E45" s="9">
        <v>2755906</v>
      </c>
      <c r="F45" s="9">
        <v>2755906</v>
      </c>
      <c r="G45" s="9">
        <f t="shared" si="0"/>
        <v>100</v>
      </c>
    </row>
    <row r="46" spans="1:7" ht="39">
      <c r="A46" s="4">
        <f t="shared" si="1"/>
        <v>40</v>
      </c>
      <c r="B46" s="18" t="s">
        <v>101</v>
      </c>
      <c r="C46" s="5">
        <v>0</v>
      </c>
      <c r="D46" s="5">
        <v>50000</v>
      </c>
      <c r="E46" s="5">
        <v>40000</v>
      </c>
      <c r="F46" s="5">
        <v>40000</v>
      </c>
      <c r="G46" s="5">
        <f t="shared" si="0"/>
        <v>100</v>
      </c>
    </row>
    <row r="47" spans="1:7" ht="12.75">
      <c r="A47" s="4">
        <f t="shared" si="1"/>
        <v>41</v>
      </c>
      <c r="B47" s="18" t="s">
        <v>102</v>
      </c>
      <c r="C47" s="5">
        <v>0</v>
      </c>
      <c r="D47" s="5">
        <v>50000</v>
      </c>
      <c r="E47" s="5">
        <v>0</v>
      </c>
      <c r="F47" s="5">
        <v>40000</v>
      </c>
      <c r="G47" s="5"/>
    </row>
    <row r="48" spans="1:7" ht="26.25">
      <c r="A48" s="7">
        <f t="shared" si="1"/>
        <v>42</v>
      </c>
      <c r="B48" s="19" t="s">
        <v>103</v>
      </c>
      <c r="C48" s="9">
        <v>0</v>
      </c>
      <c r="D48" s="9"/>
      <c r="E48" s="9">
        <v>346421</v>
      </c>
      <c r="F48" s="9">
        <v>346421</v>
      </c>
      <c r="G48" s="9">
        <f t="shared" si="0"/>
        <v>100</v>
      </c>
    </row>
    <row r="49" spans="1:7" ht="12.75">
      <c r="A49" s="4">
        <f t="shared" si="1"/>
        <v>43</v>
      </c>
      <c r="B49" s="18" t="s">
        <v>104</v>
      </c>
      <c r="C49" s="5">
        <v>0</v>
      </c>
      <c r="D49" s="5"/>
      <c r="E49" s="5">
        <v>0</v>
      </c>
      <c r="F49" s="5">
        <v>50000</v>
      </c>
      <c r="G49" s="5"/>
    </row>
    <row r="50" spans="1:7" ht="26.25">
      <c r="A50" s="4">
        <f t="shared" si="1"/>
        <v>44</v>
      </c>
      <c r="B50" s="18" t="s">
        <v>105</v>
      </c>
      <c r="C50" s="5">
        <v>0</v>
      </c>
      <c r="D50" s="5"/>
      <c r="E50" s="5">
        <v>0</v>
      </c>
      <c r="F50" s="5">
        <v>296421</v>
      </c>
      <c r="G50" s="5"/>
    </row>
    <row r="51" spans="1:7" ht="26.25">
      <c r="A51" s="7">
        <f t="shared" si="1"/>
        <v>45</v>
      </c>
      <c r="B51" s="19" t="s">
        <v>106</v>
      </c>
      <c r="C51" s="9">
        <v>0</v>
      </c>
      <c r="D51" s="9"/>
      <c r="E51" s="9">
        <v>386421</v>
      </c>
      <c r="F51" s="9">
        <v>386421</v>
      </c>
      <c r="G51" s="9">
        <f t="shared" si="0"/>
        <v>100</v>
      </c>
    </row>
    <row r="52" spans="1:7" ht="26.25">
      <c r="A52" s="1">
        <f t="shared" si="1"/>
        <v>46</v>
      </c>
      <c r="B52" s="20" t="s">
        <v>107</v>
      </c>
      <c r="C52" s="21">
        <v>163111545</v>
      </c>
      <c r="D52" s="21">
        <v>177983091</v>
      </c>
      <c r="E52" s="21">
        <v>191126752</v>
      </c>
      <c r="F52" s="21">
        <v>190759197</v>
      </c>
      <c r="G52" s="21">
        <f t="shared" si="0"/>
        <v>99.80769044827382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view="pageLayout" workbookViewId="0" topLeftCell="A1">
      <selection activeCell="K14" sqref="K14"/>
    </sheetView>
  </sheetViews>
  <sheetFormatPr defaultColWidth="9.00390625" defaultRowHeight="12.75"/>
  <cols>
    <col min="1" max="1" width="5.00390625" style="0" customWidth="1"/>
    <col min="2" max="2" width="38.875" style="0" customWidth="1"/>
    <col min="3" max="3" width="11.125" style="0" customWidth="1"/>
    <col min="4" max="4" width="12.125" style="0" customWidth="1"/>
    <col min="5" max="5" width="10.625" style="0" customWidth="1"/>
    <col min="6" max="6" width="8.625" style="0" customWidth="1"/>
    <col min="7" max="7" width="3.875" style="0" customWidth="1"/>
    <col min="13" max="13" width="10.00390625" style="0" bestFit="1" customWidth="1"/>
  </cols>
  <sheetData>
    <row r="1" ht="12.75">
      <c r="F1" t="s">
        <v>276</v>
      </c>
    </row>
    <row r="2" ht="15">
      <c r="B2" s="15" t="s">
        <v>262</v>
      </c>
    </row>
    <row r="3" ht="15">
      <c r="B3" s="15"/>
    </row>
    <row r="4" ht="15">
      <c r="B4" s="15" t="s">
        <v>264</v>
      </c>
    </row>
    <row r="6" spans="1:7" ht="48.75" customHeight="1">
      <c r="A6" s="1" t="s">
        <v>260</v>
      </c>
      <c r="B6" s="1" t="s">
        <v>1</v>
      </c>
      <c r="C6" s="1" t="s">
        <v>256</v>
      </c>
      <c r="D6" s="1" t="s">
        <v>257</v>
      </c>
      <c r="E6" s="1" t="s">
        <v>257</v>
      </c>
      <c r="F6" s="1" t="s">
        <v>2</v>
      </c>
      <c r="G6" s="1" t="s">
        <v>258</v>
      </c>
    </row>
    <row r="7" spans="1:7" ht="26.25">
      <c r="A7" s="4">
        <v>1</v>
      </c>
      <c r="B7" s="6" t="s">
        <v>108</v>
      </c>
      <c r="C7" s="2">
        <v>91033</v>
      </c>
      <c r="D7" s="2">
        <v>83478</v>
      </c>
      <c r="E7" s="5">
        <v>83478</v>
      </c>
      <c r="F7" s="6">
        <v>83478</v>
      </c>
      <c r="G7" s="6">
        <v>100</v>
      </c>
    </row>
    <row r="8" spans="1:7" ht="26.25">
      <c r="A8" s="4">
        <v>2</v>
      </c>
      <c r="B8" s="6" t="s">
        <v>109</v>
      </c>
      <c r="C8" s="2">
        <v>91033</v>
      </c>
      <c r="D8" s="2">
        <v>83478</v>
      </c>
      <c r="E8" s="5">
        <v>83478</v>
      </c>
      <c r="F8" s="6">
        <v>83478</v>
      </c>
      <c r="G8" s="6">
        <v>100</v>
      </c>
    </row>
    <row r="9" spans="1:7" ht="18.75" customHeight="1">
      <c r="A9" s="1">
        <v>3</v>
      </c>
      <c r="B9" s="22" t="s">
        <v>110</v>
      </c>
      <c r="C9" s="23">
        <v>91033</v>
      </c>
      <c r="D9" s="23">
        <v>83478</v>
      </c>
      <c r="E9" s="21">
        <v>83478</v>
      </c>
      <c r="F9" s="22">
        <v>83478</v>
      </c>
      <c r="G9" s="22">
        <v>100</v>
      </c>
    </row>
  </sheetData>
  <sheetProtection/>
  <printOptions/>
  <pageMargins left="0.75" right="0.75" top="1" bottom="1" header="0.5" footer="0.5"/>
  <pageSetup fitToHeight="0" fitToWidth="1" horizontalDpi="300" verticalDpi="300" orientation="portrait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44">
      <selection activeCell="K14" sqref="K14"/>
    </sheetView>
  </sheetViews>
  <sheetFormatPr defaultColWidth="9.00390625" defaultRowHeight="12.75"/>
  <cols>
    <col min="1" max="1" width="5.375" style="0" customWidth="1"/>
    <col min="2" max="2" width="38.50390625" style="0" customWidth="1"/>
    <col min="3" max="3" width="10.00390625" style="0" customWidth="1"/>
    <col min="4" max="4" width="11.125" style="0" customWidth="1"/>
    <col min="5" max="5" width="10.50390625" style="0" customWidth="1"/>
    <col min="6" max="6" width="10.375" style="0" customWidth="1"/>
    <col min="7" max="7" width="4.50390625" style="0" customWidth="1"/>
  </cols>
  <sheetData>
    <row r="1" ht="12.75">
      <c r="F1" t="s">
        <v>277</v>
      </c>
    </row>
    <row r="2" ht="15">
      <c r="B2" s="15" t="s">
        <v>262</v>
      </c>
    </row>
    <row r="3" ht="15">
      <c r="B3" s="15"/>
    </row>
    <row r="4" ht="15">
      <c r="B4" s="15" t="s">
        <v>265</v>
      </c>
    </row>
    <row r="6" spans="1:7" ht="39">
      <c r="A6" s="1" t="s">
        <v>260</v>
      </c>
      <c r="B6" s="1" t="s">
        <v>1</v>
      </c>
      <c r="C6" s="1" t="s">
        <v>256</v>
      </c>
      <c r="D6" s="1" t="s">
        <v>257</v>
      </c>
      <c r="E6" s="1" t="s">
        <v>257</v>
      </c>
      <c r="F6" s="1" t="s">
        <v>2</v>
      </c>
      <c r="G6" s="1" t="s">
        <v>258</v>
      </c>
    </row>
    <row r="7" spans="1:7" ht="26.25">
      <c r="A7" s="4">
        <v>1</v>
      </c>
      <c r="B7" s="6" t="s">
        <v>111</v>
      </c>
      <c r="C7" s="2">
        <v>50000000</v>
      </c>
      <c r="D7" s="2">
        <v>9990000</v>
      </c>
      <c r="E7" s="5">
        <v>9990000</v>
      </c>
      <c r="F7" s="6">
        <v>9990000</v>
      </c>
      <c r="G7" s="16">
        <v>100</v>
      </c>
    </row>
    <row r="8" spans="1:7" ht="26.25">
      <c r="A8" s="7">
        <v>2</v>
      </c>
      <c r="B8" s="10" t="s">
        <v>112</v>
      </c>
      <c r="C8" s="8">
        <v>50000000</v>
      </c>
      <c r="D8" s="8">
        <v>9990000</v>
      </c>
      <c r="E8" s="9">
        <v>9990000</v>
      </c>
      <c r="F8" s="10">
        <v>9990000</v>
      </c>
      <c r="G8" s="17">
        <v>100</v>
      </c>
    </row>
    <row r="9" spans="1:7" ht="26.25">
      <c r="A9" s="4">
        <v>3</v>
      </c>
      <c r="B9" s="6" t="s">
        <v>113</v>
      </c>
      <c r="C9" s="2">
        <v>46238247</v>
      </c>
      <c r="D9" s="2">
        <v>41197944</v>
      </c>
      <c r="E9" s="5">
        <v>41197944</v>
      </c>
      <c r="F9" s="6">
        <v>41197944</v>
      </c>
      <c r="G9" s="16">
        <v>100</v>
      </c>
    </row>
    <row r="10" spans="1:7" ht="12.75">
      <c r="A10" s="7">
        <v>4</v>
      </c>
      <c r="B10" s="10" t="s">
        <v>114</v>
      </c>
      <c r="C10" s="8">
        <v>46238247</v>
      </c>
      <c r="D10" s="8">
        <v>41197944</v>
      </c>
      <c r="E10" s="9">
        <v>41197944</v>
      </c>
      <c r="F10" s="10">
        <v>41197944</v>
      </c>
      <c r="G10" s="17">
        <v>100</v>
      </c>
    </row>
    <row r="11" spans="1:7" ht="26.25">
      <c r="A11" s="4">
        <v>5</v>
      </c>
      <c r="B11" s="6" t="s">
        <v>115</v>
      </c>
      <c r="C11" s="2">
        <v>0</v>
      </c>
      <c r="D11" s="2">
        <v>137432</v>
      </c>
      <c r="E11" s="5">
        <v>137432</v>
      </c>
      <c r="F11" s="6">
        <v>137432</v>
      </c>
      <c r="G11" s="16">
        <v>100</v>
      </c>
    </row>
    <row r="12" spans="1:7" ht="26.25">
      <c r="A12" s="7">
        <v>6</v>
      </c>
      <c r="B12" s="10" t="s">
        <v>116</v>
      </c>
      <c r="C12" s="8">
        <v>96238247</v>
      </c>
      <c r="D12" s="8">
        <v>51325376</v>
      </c>
      <c r="E12" s="9">
        <v>51325376</v>
      </c>
      <c r="F12" s="10">
        <v>51325376</v>
      </c>
      <c r="G12" s="17">
        <v>100</v>
      </c>
    </row>
    <row r="13" spans="1:7" ht="24" customHeight="1">
      <c r="A13" s="1">
        <v>7</v>
      </c>
      <c r="B13" s="22" t="s">
        <v>117</v>
      </c>
      <c r="C13" s="23">
        <v>96238247</v>
      </c>
      <c r="D13" s="23">
        <v>51325376</v>
      </c>
      <c r="E13" s="21">
        <v>51325376</v>
      </c>
      <c r="F13" s="22">
        <v>51325376</v>
      </c>
      <c r="G13" s="24">
        <v>100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45">
      <selection activeCell="I12" sqref="I12"/>
    </sheetView>
  </sheetViews>
  <sheetFormatPr defaultColWidth="9.00390625" defaultRowHeight="12.75"/>
  <cols>
    <col min="1" max="1" width="8.125" style="0" customWidth="1"/>
    <col min="2" max="2" width="37.875" style="0" customWidth="1"/>
    <col min="3" max="3" width="15.125" style="0" customWidth="1"/>
  </cols>
  <sheetData>
    <row r="1" ht="12.75">
      <c r="F1" t="s">
        <v>278</v>
      </c>
    </row>
    <row r="2" ht="15">
      <c r="B2" s="15" t="s">
        <v>262</v>
      </c>
    </row>
    <row r="3" ht="15">
      <c r="B3" s="15"/>
    </row>
    <row r="4" ht="15">
      <c r="B4" s="15" t="s">
        <v>267</v>
      </c>
    </row>
    <row r="6" spans="1:3" ht="31.5" customHeight="1">
      <c r="A6" s="1" t="s">
        <v>266</v>
      </c>
      <c r="B6" s="1" t="s">
        <v>1</v>
      </c>
      <c r="C6" s="1" t="s">
        <v>118</v>
      </c>
    </row>
    <row r="7" spans="1:3" ht="12.75">
      <c r="A7" s="16">
        <v>1</v>
      </c>
      <c r="B7" s="6" t="s">
        <v>119</v>
      </c>
      <c r="C7" s="2">
        <v>190759197</v>
      </c>
    </row>
    <row r="8" spans="1:3" ht="12.75">
      <c r="A8" s="16">
        <v>2</v>
      </c>
      <c r="B8" s="6" t="s">
        <v>120</v>
      </c>
      <c r="C8" s="2">
        <v>110712674</v>
      </c>
    </row>
    <row r="9" spans="1:3" ht="26.25">
      <c r="A9" s="16">
        <v>3</v>
      </c>
      <c r="B9" s="6" t="s">
        <v>121</v>
      </c>
      <c r="C9" s="2">
        <v>80046523</v>
      </c>
    </row>
    <row r="10" spans="1:8" ht="26.25">
      <c r="A10" s="16">
        <v>4</v>
      </c>
      <c r="B10" s="6" t="s">
        <v>122</v>
      </c>
      <c r="C10" s="2">
        <v>51325376</v>
      </c>
      <c r="F10" s="49"/>
      <c r="G10" s="49"/>
      <c r="H10" s="49"/>
    </row>
    <row r="11" spans="1:8" ht="12.75">
      <c r="A11" s="16">
        <v>5</v>
      </c>
      <c r="B11" s="6" t="s">
        <v>123</v>
      </c>
      <c r="C11" s="2">
        <v>83478</v>
      </c>
      <c r="F11" s="50"/>
      <c r="G11" s="51"/>
      <c r="H11" s="52"/>
    </row>
    <row r="12" spans="1:8" ht="26.25">
      <c r="A12" s="16">
        <v>6</v>
      </c>
      <c r="B12" s="6" t="s">
        <v>124</v>
      </c>
      <c r="C12" s="2">
        <v>51241898</v>
      </c>
      <c r="F12" s="53"/>
      <c r="G12" s="53"/>
      <c r="H12" s="53"/>
    </row>
    <row r="13" spans="1:3" ht="12.75">
      <c r="A13" s="16">
        <v>7</v>
      </c>
      <c r="B13" s="6" t="s">
        <v>125</v>
      </c>
      <c r="C13" s="2">
        <v>131288421</v>
      </c>
    </row>
    <row r="14" spans="1:3" ht="12.75">
      <c r="A14" s="16">
        <v>8</v>
      </c>
      <c r="B14" s="6" t="s">
        <v>126</v>
      </c>
      <c r="C14" s="2">
        <v>131288421</v>
      </c>
    </row>
    <row r="15" spans="1:3" ht="26.25">
      <c r="A15" s="24">
        <v>9</v>
      </c>
      <c r="B15" s="22" t="s">
        <v>127</v>
      </c>
      <c r="C15" s="23">
        <v>131288421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view="pageLayout" workbookViewId="0" topLeftCell="F31">
      <selection activeCell="G30" sqref="G30"/>
    </sheetView>
  </sheetViews>
  <sheetFormatPr defaultColWidth="9.00390625" defaultRowHeight="12.75"/>
  <cols>
    <col min="1" max="1" width="3.625" style="0" customWidth="1"/>
    <col min="2" max="2" width="41.00390625" style="0" customWidth="1"/>
    <col min="3" max="3" width="13.625" style="0" customWidth="1"/>
    <col min="4" max="4" width="14.875" style="0" customWidth="1"/>
    <col min="5" max="5" width="15.125" style="0" customWidth="1"/>
  </cols>
  <sheetData>
    <row r="1" ht="12.75">
      <c r="F1" t="s">
        <v>279</v>
      </c>
    </row>
    <row r="2" ht="15">
      <c r="B2" s="15" t="s">
        <v>262</v>
      </c>
    </row>
    <row r="3" ht="15">
      <c r="B3" s="15"/>
    </row>
    <row r="4" ht="15">
      <c r="B4" s="15" t="s">
        <v>268</v>
      </c>
    </row>
    <row r="6" spans="1:5" ht="35.25" customHeight="1">
      <c r="A6" s="25" t="s">
        <v>0</v>
      </c>
      <c r="B6" s="25" t="s">
        <v>1</v>
      </c>
      <c r="C6" s="25" t="s">
        <v>128</v>
      </c>
      <c r="D6" s="25" t="s">
        <v>129</v>
      </c>
      <c r="E6" s="25" t="s">
        <v>130</v>
      </c>
    </row>
    <row r="7" spans="1:5" ht="26.25">
      <c r="A7" s="16">
        <v>1</v>
      </c>
      <c r="B7" s="18" t="s">
        <v>131</v>
      </c>
      <c r="C7" s="5">
        <v>380555679</v>
      </c>
      <c r="D7" s="5">
        <v>0</v>
      </c>
      <c r="E7" s="5">
        <v>408087747</v>
      </c>
    </row>
    <row r="8" spans="1:5" ht="26.25">
      <c r="A8" s="16">
        <f>A7+1</f>
        <v>2</v>
      </c>
      <c r="B8" s="18" t="s">
        <v>132</v>
      </c>
      <c r="C8" s="5">
        <v>9411128</v>
      </c>
      <c r="D8" s="5">
        <v>0</v>
      </c>
      <c r="E8" s="5">
        <v>7609674</v>
      </c>
    </row>
    <row r="9" spans="1:5" ht="12.75">
      <c r="A9" s="16">
        <f aca="true" t="shared" si="0" ref="A9:A72">A8+1</f>
        <v>3</v>
      </c>
      <c r="B9" s="18" t="s">
        <v>133</v>
      </c>
      <c r="C9" s="5">
        <v>389966807</v>
      </c>
      <c r="D9" s="5">
        <v>0</v>
      </c>
      <c r="E9" s="5">
        <v>415697421</v>
      </c>
    </row>
    <row r="10" spans="1:5" ht="26.25">
      <c r="A10" s="16">
        <f t="shared" si="0"/>
        <v>4</v>
      </c>
      <c r="B10" s="18" t="s">
        <v>134</v>
      </c>
      <c r="C10" s="5">
        <v>100000</v>
      </c>
      <c r="D10" s="5">
        <v>0</v>
      </c>
      <c r="E10" s="5">
        <v>100000</v>
      </c>
    </row>
    <row r="11" spans="1:5" ht="12.75">
      <c r="A11" s="16">
        <f t="shared" si="0"/>
        <v>5</v>
      </c>
      <c r="B11" s="18" t="s">
        <v>135</v>
      </c>
      <c r="C11" s="5">
        <v>100000</v>
      </c>
      <c r="D11" s="5">
        <v>0</v>
      </c>
      <c r="E11" s="5">
        <v>100000</v>
      </c>
    </row>
    <row r="12" spans="1:5" ht="26.25">
      <c r="A12" s="16">
        <f t="shared" si="0"/>
        <v>6</v>
      </c>
      <c r="B12" s="18" t="s">
        <v>136</v>
      </c>
      <c r="C12" s="5">
        <v>100000</v>
      </c>
      <c r="D12" s="5">
        <v>0</v>
      </c>
      <c r="E12" s="5">
        <v>100000</v>
      </c>
    </row>
    <row r="13" spans="1:5" ht="26.25">
      <c r="A13" s="16">
        <f t="shared" si="0"/>
        <v>7</v>
      </c>
      <c r="B13" s="18" t="s">
        <v>137</v>
      </c>
      <c r="C13" s="5">
        <v>20997574</v>
      </c>
      <c r="D13" s="5">
        <v>0</v>
      </c>
      <c r="E13" s="5">
        <v>22140735</v>
      </c>
    </row>
    <row r="14" spans="1:5" ht="12.75">
      <c r="A14" s="16">
        <f t="shared" si="0"/>
        <v>8</v>
      </c>
      <c r="B14" s="18" t="s">
        <v>138</v>
      </c>
      <c r="C14" s="5">
        <v>20997574</v>
      </c>
      <c r="D14" s="5">
        <v>0</v>
      </c>
      <c r="E14" s="5">
        <v>22140735</v>
      </c>
    </row>
    <row r="15" spans="1:5" ht="26.25">
      <c r="A15" s="16">
        <f t="shared" si="0"/>
        <v>9</v>
      </c>
      <c r="B15" s="18" t="s">
        <v>139</v>
      </c>
      <c r="C15" s="5">
        <v>20997574</v>
      </c>
      <c r="D15" s="5">
        <v>0</v>
      </c>
      <c r="E15" s="5">
        <v>22140735</v>
      </c>
    </row>
    <row r="16" spans="1:5" ht="39">
      <c r="A16" s="17">
        <f t="shared" si="0"/>
        <v>10</v>
      </c>
      <c r="B16" s="19" t="s">
        <v>140</v>
      </c>
      <c r="C16" s="9">
        <v>411064381</v>
      </c>
      <c r="D16" s="9">
        <v>0</v>
      </c>
      <c r="E16" s="9">
        <v>437938156</v>
      </c>
    </row>
    <row r="17" spans="1:5" ht="26.25">
      <c r="A17" s="16">
        <f t="shared" si="0"/>
        <v>11</v>
      </c>
      <c r="B17" s="18" t="s">
        <v>141</v>
      </c>
      <c r="C17" s="5">
        <v>50000000</v>
      </c>
      <c r="D17" s="5">
        <v>0</v>
      </c>
      <c r="E17" s="5">
        <v>40010000</v>
      </c>
    </row>
    <row r="18" spans="1:5" ht="12.75">
      <c r="A18" s="16">
        <f t="shared" si="0"/>
        <v>12</v>
      </c>
      <c r="B18" s="18" t="s">
        <v>142</v>
      </c>
      <c r="C18" s="5">
        <v>50000000</v>
      </c>
      <c r="D18" s="5">
        <v>0</v>
      </c>
      <c r="E18" s="5">
        <v>40010000</v>
      </c>
    </row>
    <row r="19" spans="1:5" ht="12.75">
      <c r="A19" s="16">
        <f t="shared" si="0"/>
        <v>13</v>
      </c>
      <c r="B19" s="18" t="s">
        <v>143</v>
      </c>
      <c r="C19" s="5">
        <v>50000000</v>
      </c>
      <c r="D19" s="5">
        <v>0</v>
      </c>
      <c r="E19" s="5">
        <v>40010000</v>
      </c>
    </row>
    <row r="20" spans="1:5" ht="26.25">
      <c r="A20" s="17">
        <f t="shared" si="0"/>
        <v>14</v>
      </c>
      <c r="B20" s="19" t="s">
        <v>144</v>
      </c>
      <c r="C20" s="9">
        <v>50000000</v>
      </c>
      <c r="D20" s="9">
        <v>0</v>
      </c>
      <c r="E20" s="9">
        <v>40010000</v>
      </c>
    </row>
    <row r="21" spans="1:5" ht="12.75">
      <c r="A21" s="16">
        <f t="shared" si="0"/>
        <v>15</v>
      </c>
      <c r="B21" s="18" t="s">
        <v>145</v>
      </c>
      <c r="C21" s="5">
        <v>162385</v>
      </c>
      <c r="D21" s="5">
        <v>0</v>
      </c>
      <c r="E21" s="5">
        <v>154590</v>
      </c>
    </row>
    <row r="22" spans="1:5" ht="26.25">
      <c r="A22" s="16">
        <f t="shared" si="0"/>
        <v>16</v>
      </c>
      <c r="B22" s="18" t="s">
        <v>146</v>
      </c>
      <c r="C22" s="5">
        <v>162385</v>
      </c>
      <c r="D22" s="5">
        <v>0</v>
      </c>
      <c r="E22" s="5">
        <v>154590</v>
      </c>
    </row>
    <row r="23" spans="1:5" ht="12.75">
      <c r="A23" s="16">
        <f t="shared" si="0"/>
        <v>17</v>
      </c>
      <c r="B23" s="18" t="s">
        <v>147</v>
      </c>
      <c r="C23" s="5">
        <v>11426902</v>
      </c>
      <c r="D23" s="5">
        <v>0</v>
      </c>
      <c r="E23" s="5">
        <v>13745398</v>
      </c>
    </row>
    <row r="24" spans="1:5" ht="12.75">
      <c r="A24" s="16">
        <f t="shared" si="0"/>
        <v>18</v>
      </c>
      <c r="B24" s="18" t="s">
        <v>148</v>
      </c>
      <c r="C24" s="5">
        <v>29233543</v>
      </c>
      <c r="D24" s="5">
        <v>0</v>
      </c>
      <c r="E24" s="5">
        <v>117254930</v>
      </c>
    </row>
    <row r="25" spans="1:5" ht="12.75">
      <c r="A25" s="16">
        <f t="shared" si="0"/>
        <v>19</v>
      </c>
      <c r="B25" s="18" t="s">
        <v>149</v>
      </c>
      <c r="C25" s="5">
        <v>40660445</v>
      </c>
      <c r="D25" s="5">
        <v>0</v>
      </c>
      <c r="E25" s="5">
        <v>131000328</v>
      </c>
    </row>
    <row r="26" spans="1:5" ht="12.75">
      <c r="A26" s="17">
        <f t="shared" si="0"/>
        <v>20</v>
      </c>
      <c r="B26" s="19" t="s">
        <v>150</v>
      </c>
      <c r="C26" s="9">
        <v>40822830</v>
      </c>
      <c r="D26" s="9">
        <v>0</v>
      </c>
      <c r="E26" s="9">
        <v>131154918</v>
      </c>
    </row>
    <row r="27" spans="1:5" ht="26.25">
      <c r="A27" s="16">
        <f t="shared" si="0"/>
        <v>21</v>
      </c>
      <c r="B27" s="18" t="s">
        <v>151</v>
      </c>
      <c r="C27" s="5">
        <v>3236695</v>
      </c>
      <c r="D27" s="5">
        <v>0</v>
      </c>
      <c r="E27" s="5">
        <v>5615811</v>
      </c>
    </row>
    <row r="28" spans="1:5" ht="26.25">
      <c r="A28" s="16">
        <f t="shared" si="0"/>
        <v>22</v>
      </c>
      <c r="B28" s="18" t="s">
        <v>152</v>
      </c>
      <c r="C28" s="5">
        <v>229752</v>
      </c>
      <c r="D28" s="5">
        <v>0</v>
      </c>
      <c r="E28" s="5">
        <v>397127</v>
      </c>
    </row>
    <row r="29" spans="1:5" ht="26.25">
      <c r="A29" s="16">
        <f t="shared" si="0"/>
        <v>23</v>
      </c>
      <c r="B29" s="18" t="s">
        <v>153</v>
      </c>
      <c r="C29" s="5">
        <v>2923022</v>
      </c>
      <c r="D29" s="5">
        <v>0</v>
      </c>
      <c r="E29" s="5">
        <v>5000011</v>
      </c>
    </row>
    <row r="30" spans="1:5" ht="26.25">
      <c r="A30" s="16">
        <f t="shared" si="0"/>
        <v>24</v>
      </c>
      <c r="B30" s="18" t="s">
        <v>154</v>
      </c>
      <c r="C30" s="5">
        <v>83921</v>
      </c>
      <c r="D30" s="5">
        <v>0</v>
      </c>
      <c r="E30" s="5">
        <v>218673</v>
      </c>
    </row>
    <row r="31" spans="1:5" ht="26.25">
      <c r="A31" s="16">
        <f t="shared" si="0"/>
        <v>25</v>
      </c>
      <c r="B31" s="18" t="s">
        <v>155</v>
      </c>
      <c r="C31" s="5">
        <v>3987821</v>
      </c>
      <c r="D31" s="5">
        <v>0</v>
      </c>
      <c r="E31" s="5">
        <v>3688793</v>
      </c>
    </row>
    <row r="32" spans="1:5" ht="52.5">
      <c r="A32" s="16">
        <f t="shared" si="0"/>
        <v>26</v>
      </c>
      <c r="B32" s="18" t="s">
        <v>156</v>
      </c>
      <c r="C32" s="5">
        <v>15748</v>
      </c>
      <c r="D32" s="5">
        <v>0</v>
      </c>
      <c r="E32" s="5">
        <v>15748</v>
      </c>
    </row>
    <row r="33" spans="1:5" ht="26.25">
      <c r="A33" s="16">
        <f t="shared" si="0"/>
        <v>27</v>
      </c>
      <c r="B33" s="18" t="s">
        <v>157</v>
      </c>
      <c r="C33" s="5">
        <v>3107288</v>
      </c>
      <c r="D33" s="5">
        <v>0</v>
      </c>
      <c r="E33" s="5">
        <v>2862006</v>
      </c>
    </row>
    <row r="34" spans="1:5" ht="26.25">
      <c r="A34" s="16">
        <f t="shared" si="0"/>
        <v>28</v>
      </c>
      <c r="B34" s="18" t="s">
        <v>158</v>
      </c>
      <c r="C34" s="5">
        <v>864785</v>
      </c>
      <c r="D34" s="5">
        <v>0</v>
      </c>
      <c r="E34" s="5">
        <v>798559</v>
      </c>
    </row>
    <row r="35" spans="1:5" ht="26.25">
      <c r="A35" s="16">
        <f t="shared" si="0"/>
        <v>29</v>
      </c>
      <c r="B35" s="18" t="s">
        <v>159</v>
      </c>
      <c r="C35" s="5">
        <v>0</v>
      </c>
      <c r="D35" s="5">
        <v>0</v>
      </c>
      <c r="E35" s="5">
        <v>12480</v>
      </c>
    </row>
    <row r="36" spans="1:5" ht="39">
      <c r="A36" s="16">
        <f t="shared" si="0"/>
        <v>30</v>
      </c>
      <c r="B36" s="18" t="s">
        <v>160</v>
      </c>
      <c r="C36" s="5">
        <v>0</v>
      </c>
      <c r="D36" s="5">
        <v>0</v>
      </c>
      <c r="E36" s="5">
        <v>45500</v>
      </c>
    </row>
    <row r="37" spans="1:5" ht="52.5">
      <c r="A37" s="16">
        <f t="shared" si="0"/>
        <v>31</v>
      </c>
      <c r="B37" s="18" t="s">
        <v>161</v>
      </c>
      <c r="C37" s="5">
        <v>0</v>
      </c>
      <c r="D37" s="5">
        <v>0</v>
      </c>
      <c r="E37" s="5">
        <v>45500</v>
      </c>
    </row>
    <row r="38" spans="1:5" ht="26.25">
      <c r="A38" s="16">
        <f t="shared" si="0"/>
        <v>32</v>
      </c>
      <c r="B38" s="18" t="s">
        <v>162</v>
      </c>
      <c r="C38" s="5">
        <v>7224516</v>
      </c>
      <c r="D38" s="5">
        <v>0</v>
      </c>
      <c r="E38" s="5">
        <v>9350104</v>
      </c>
    </row>
    <row r="39" spans="1:5" ht="39">
      <c r="A39" s="16">
        <f t="shared" si="0"/>
        <v>33</v>
      </c>
      <c r="B39" s="18" t="s">
        <v>163</v>
      </c>
      <c r="C39" s="5">
        <v>17203745</v>
      </c>
      <c r="D39" s="5">
        <v>0</v>
      </c>
      <c r="E39" s="5">
        <v>16045806</v>
      </c>
    </row>
    <row r="40" spans="1:5" ht="39">
      <c r="A40" s="16">
        <f t="shared" si="0"/>
        <v>34</v>
      </c>
      <c r="B40" s="18" t="s">
        <v>164</v>
      </c>
      <c r="C40" s="5">
        <v>17203745</v>
      </c>
      <c r="D40" s="5">
        <v>0</v>
      </c>
      <c r="E40" s="5">
        <v>16045806</v>
      </c>
    </row>
    <row r="41" spans="1:5" ht="26.25">
      <c r="A41" s="16">
        <f t="shared" si="0"/>
        <v>35</v>
      </c>
      <c r="B41" s="18" t="s">
        <v>165</v>
      </c>
      <c r="C41" s="5">
        <v>17203745</v>
      </c>
      <c r="D41" s="5">
        <v>0</v>
      </c>
      <c r="E41" s="5">
        <v>16045806</v>
      </c>
    </row>
    <row r="42" spans="1:5" ht="12.75">
      <c r="A42" s="16">
        <f t="shared" si="0"/>
        <v>36</v>
      </c>
      <c r="B42" s="18" t="s">
        <v>166</v>
      </c>
      <c r="C42" s="5">
        <v>30000</v>
      </c>
      <c r="D42" s="5">
        <v>0</v>
      </c>
      <c r="E42" s="5">
        <v>30000</v>
      </c>
    </row>
    <row r="43" spans="1:5" ht="26.25">
      <c r="A43" s="16">
        <f t="shared" si="0"/>
        <v>37</v>
      </c>
      <c r="B43" s="18" t="s">
        <v>167</v>
      </c>
      <c r="C43" s="5">
        <v>30000</v>
      </c>
      <c r="D43" s="5">
        <v>0</v>
      </c>
      <c r="E43" s="5">
        <v>30000</v>
      </c>
    </row>
    <row r="44" spans="1:5" ht="12.75">
      <c r="A44" s="17">
        <f t="shared" si="0"/>
        <v>38</v>
      </c>
      <c r="B44" s="19" t="s">
        <v>168</v>
      </c>
      <c r="C44" s="9">
        <v>24458261</v>
      </c>
      <c r="D44" s="9">
        <v>0</v>
      </c>
      <c r="E44" s="9">
        <v>25425910</v>
      </c>
    </row>
    <row r="45" spans="1:5" ht="12.75">
      <c r="A45" s="16">
        <f t="shared" si="0"/>
        <v>39</v>
      </c>
      <c r="B45" s="18" t="s">
        <v>169</v>
      </c>
      <c r="C45" s="5">
        <v>-270836</v>
      </c>
      <c r="D45" s="5">
        <v>0</v>
      </c>
      <c r="E45" s="5">
        <v>-148458</v>
      </c>
    </row>
    <row r="46" spans="1:5" ht="26.25">
      <c r="A46" s="16">
        <f t="shared" si="0"/>
        <v>40</v>
      </c>
      <c r="B46" s="18" t="s">
        <v>170</v>
      </c>
      <c r="C46" s="5">
        <v>-270836</v>
      </c>
      <c r="D46" s="5">
        <v>0</v>
      </c>
      <c r="E46" s="5">
        <v>-148458</v>
      </c>
    </row>
    <row r="47" spans="1:5" ht="26.25">
      <c r="A47" s="16">
        <f t="shared" si="0"/>
        <v>41</v>
      </c>
      <c r="B47" s="18" t="s">
        <v>171</v>
      </c>
      <c r="C47" s="5">
        <v>51094</v>
      </c>
      <c r="D47" s="5">
        <v>0</v>
      </c>
      <c r="E47" s="5">
        <v>0</v>
      </c>
    </row>
    <row r="48" spans="1:5" ht="39">
      <c r="A48" s="16">
        <f t="shared" si="0"/>
        <v>42</v>
      </c>
      <c r="B48" s="18" t="s">
        <v>172</v>
      </c>
      <c r="C48" s="5">
        <v>297258</v>
      </c>
      <c r="D48" s="5">
        <v>0</v>
      </c>
      <c r="E48" s="5">
        <v>101758</v>
      </c>
    </row>
    <row r="49" spans="1:5" ht="26.25">
      <c r="A49" s="16">
        <f t="shared" si="0"/>
        <v>43</v>
      </c>
      <c r="B49" s="18" t="s">
        <v>173</v>
      </c>
      <c r="C49" s="5">
        <v>348352</v>
      </c>
      <c r="D49" s="5">
        <v>0</v>
      </c>
      <c r="E49" s="5">
        <v>101758</v>
      </c>
    </row>
    <row r="50" spans="1:5" ht="26.25">
      <c r="A50" s="17">
        <f t="shared" si="0"/>
        <v>44</v>
      </c>
      <c r="B50" s="19" t="s">
        <v>174</v>
      </c>
      <c r="C50" s="9">
        <v>77516</v>
      </c>
      <c r="D50" s="9">
        <v>0</v>
      </c>
      <c r="E50" s="9">
        <v>-46700</v>
      </c>
    </row>
    <row r="51" spans="1:5" ht="21.75" customHeight="1">
      <c r="A51" s="24">
        <f t="shared" si="0"/>
        <v>45</v>
      </c>
      <c r="B51" s="20" t="s">
        <v>175</v>
      </c>
      <c r="C51" s="21">
        <v>526422988</v>
      </c>
      <c r="D51" s="21">
        <v>0</v>
      </c>
      <c r="E51" s="21">
        <v>634482284</v>
      </c>
    </row>
    <row r="52" spans="1:5" ht="12.75">
      <c r="A52" s="16">
        <f t="shared" si="0"/>
        <v>46</v>
      </c>
      <c r="B52" s="18" t="s">
        <v>176</v>
      </c>
      <c r="C52" s="5">
        <v>404579000</v>
      </c>
      <c r="D52" s="5">
        <v>0</v>
      </c>
      <c r="E52" s="5">
        <v>404579000</v>
      </c>
    </row>
    <row r="53" spans="1:5" ht="12.75">
      <c r="A53" s="16">
        <f t="shared" si="0"/>
        <v>47</v>
      </c>
      <c r="B53" s="18" t="s">
        <v>177</v>
      </c>
      <c r="C53" s="5">
        <v>8131000</v>
      </c>
      <c r="D53" s="5">
        <v>0</v>
      </c>
      <c r="E53" s="5">
        <v>8131000</v>
      </c>
    </row>
    <row r="54" spans="1:5" ht="26.25">
      <c r="A54" s="16">
        <f t="shared" si="0"/>
        <v>48</v>
      </c>
      <c r="B54" s="18" t="s">
        <v>178</v>
      </c>
      <c r="C54" s="5">
        <v>126219000</v>
      </c>
      <c r="D54" s="5">
        <v>0</v>
      </c>
      <c r="E54" s="5">
        <v>126219000</v>
      </c>
    </row>
    <row r="55" spans="1:5" ht="12.75">
      <c r="A55" s="16">
        <f t="shared" si="0"/>
        <v>49</v>
      </c>
      <c r="B55" s="18" t="s">
        <v>179</v>
      </c>
      <c r="C55" s="5">
        <v>-58418428</v>
      </c>
      <c r="D55" s="5">
        <v>0</v>
      </c>
      <c r="E55" s="5">
        <v>-55633243</v>
      </c>
    </row>
    <row r="56" spans="1:5" ht="12.75">
      <c r="A56" s="16">
        <f t="shared" si="0"/>
        <v>50</v>
      </c>
      <c r="B56" s="18" t="s">
        <v>180</v>
      </c>
      <c r="C56" s="5">
        <v>2785185</v>
      </c>
      <c r="D56" s="5">
        <v>0</v>
      </c>
      <c r="E56" s="5">
        <v>-11813040</v>
      </c>
    </row>
    <row r="57" spans="1:5" ht="12.75">
      <c r="A57" s="17">
        <f t="shared" si="0"/>
        <v>51</v>
      </c>
      <c r="B57" s="19" t="s">
        <v>181</v>
      </c>
      <c r="C57" s="9">
        <v>483295757</v>
      </c>
      <c r="D57" s="9">
        <v>0</v>
      </c>
      <c r="E57" s="9">
        <v>471482717</v>
      </c>
    </row>
    <row r="58" spans="1:5" ht="26.25">
      <c r="A58" s="16">
        <f t="shared" si="0"/>
        <v>52</v>
      </c>
      <c r="B58" s="18" t="s">
        <v>182</v>
      </c>
      <c r="C58" s="5">
        <v>0</v>
      </c>
      <c r="D58" s="5">
        <v>0</v>
      </c>
      <c r="E58" s="5">
        <v>146169</v>
      </c>
    </row>
    <row r="59" spans="1:5" ht="39">
      <c r="A59" s="16">
        <f t="shared" si="0"/>
        <v>53</v>
      </c>
      <c r="B59" s="18" t="s">
        <v>183</v>
      </c>
      <c r="C59" s="5">
        <v>0</v>
      </c>
      <c r="D59" s="5">
        <v>0</v>
      </c>
      <c r="E59" s="5">
        <v>65792</v>
      </c>
    </row>
    <row r="60" spans="1:5" ht="26.25">
      <c r="A60" s="16">
        <f t="shared" si="0"/>
        <v>54</v>
      </c>
      <c r="B60" s="18" t="s">
        <v>184</v>
      </c>
      <c r="C60" s="5">
        <v>22610</v>
      </c>
      <c r="D60" s="5">
        <v>0</v>
      </c>
      <c r="E60" s="5">
        <v>22610</v>
      </c>
    </row>
    <row r="61" spans="1:5" ht="26.25">
      <c r="A61" s="16">
        <f t="shared" si="0"/>
        <v>55</v>
      </c>
      <c r="B61" s="18" t="s">
        <v>185</v>
      </c>
      <c r="C61" s="5">
        <v>22610</v>
      </c>
      <c r="D61" s="5">
        <v>0</v>
      </c>
      <c r="E61" s="5">
        <v>234571</v>
      </c>
    </row>
    <row r="62" spans="1:5" ht="39">
      <c r="A62" s="16">
        <f t="shared" si="0"/>
        <v>56</v>
      </c>
      <c r="B62" s="18" t="s">
        <v>186</v>
      </c>
      <c r="C62" s="5">
        <v>83478</v>
      </c>
      <c r="D62" s="5">
        <v>0</v>
      </c>
      <c r="E62" s="5">
        <v>137432</v>
      </c>
    </row>
    <row r="63" spans="1:5" ht="39">
      <c r="A63" s="16">
        <f t="shared" si="0"/>
        <v>57</v>
      </c>
      <c r="B63" s="18" t="s">
        <v>187</v>
      </c>
      <c r="C63" s="5">
        <v>83478</v>
      </c>
      <c r="D63" s="5">
        <v>0</v>
      </c>
      <c r="E63" s="5">
        <v>137432</v>
      </c>
    </row>
    <row r="64" spans="1:5" ht="26.25">
      <c r="A64" s="16">
        <f t="shared" si="0"/>
        <v>58</v>
      </c>
      <c r="B64" s="18" t="s">
        <v>188</v>
      </c>
      <c r="C64" s="5">
        <v>83478</v>
      </c>
      <c r="D64" s="5">
        <v>0</v>
      </c>
      <c r="E64" s="5">
        <v>137432</v>
      </c>
    </row>
    <row r="65" spans="1:5" ht="12.75">
      <c r="A65" s="16">
        <f t="shared" si="0"/>
        <v>59</v>
      </c>
      <c r="B65" s="18" t="s">
        <v>189</v>
      </c>
      <c r="C65" s="5">
        <v>761931</v>
      </c>
      <c r="D65" s="5">
        <v>0</v>
      </c>
      <c r="E65" s="5">
        <v>749451</v>
      </c>
    </row>
    <row r="66" spans="1:5" ht="26.25">
      <c r="A66" s="16">
        <f t="shared" si="0"/>
        <v>60</v>
      </c>
      <c r="B66" s="18" t="s">
        <v>190</v>
      </c>
      <c r="C66" s="5">
        <v>14735</v>
      </c>
      <c r="D66" s="5">
        <v>0</v>
      </c>
      <c r="E66" s="5">
        <v>22232</v>
      </c>
    </row>
    <row r="67" spans="1:5" ht="26.25">
      <c r="A67" s="16">
        <f t="shared" si="0"/>
        <v>61</v>
      </c>
      <c r="B67" s="18" t="s">
        <v>191</v>
      </c>
      <c r="C67" s="5">
        <v>776666</v>
      </c>
      <c r="D67" s="5">
        <v>0</v>
      </c>
      <c r="E67" s="5">
        <v>771683</v>
      </c>
    </row>
    <row r="68" spans="1:5" ht="12.75">
      <c r="A68" s="17">
        <f t="shared" si="0"/>
        <v>62</v>
      </c>
      <c r="B68" s="19" t="s">
        <v>192</v>
      </c>
      <c r="C68" s="9">
        <v>882754</v>
      </c>
      <c r="D68" s="9">
        <v>0</v>
      </c>
      <c r="E68" s="9">
        <v>1143686</v>
      </c>
    </row>
    <row r="69" spans="1:5" ht="26.25">
      <c r="A69" s="16">
        <f t="shared" si="0"/>
        <v>63</v>
      </c>
      <c r="B69" s="18" t="s">
        <v>193</v>
      </c>
      <c r="C69" s="5">
        <v>1478391</v>
      </c>
      <c r="D69" s="5">
        <v>0</v>
      </c>
      <c r="E69" s="5">
        <v>3304418</v>
      </c>
    </row>
    <row r="70" spans="1:5" ht="12.75">
      <c r="A70" s="16">
        <f t="shared" si="0"/>
        <v>64</v>
      </c>
      <c r="B70" s="18" t="s">
        <v>194</v>
      </c>
      <c r="C70" s="5">
        <v>40766086</v>
      </c>
      <c r="D70" s="5">
        <v>0</v>
      </c>
      <c r="E70" s="5">
        <v>158551463</v>
      </c>
    </row>
    <row r="71" spans="1:5" ht="26.25">
      <c r="A71" s="17">
        <f t="shared" si="0"/>
        <v>65</v>
      </c>
      <c r="B71" s="19" t="s">
        <v>195</v>
      </c>
      <c r="C71" s="9">
        <v>42244477</v>
      </c>
      <c r="D71" s="9">
        <v>0</v>
      </c>
      <c r="E71" s="9">
        <v>161855881</v>
      </c>
    </row>
    <row r="72" spans="1:5" ht="18.75" customHeight="1">
      <c r="A72" s="24">
        <f t="shared" si="0"/>
        <v>66</v>
      </c>
      <c r="B72" s="20" t="s">
        <v>196</v>
      </c>
      <c r="C72" s="21">
        <v>526422988</v>
      </c>
      <c r="D72" s="21">
        <v>0</v>
      </c>
      <c r="E72" s="21">
        <v>634482284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Layout" workbookViewId="0" topLeftCell="A1">
      <selection activeCell="A10" sqref="A10"/>
    </sheetView>
  </sheetViews>
  <sheetFormatPr defaultColWidth="9.00390625" defaultRowHeight="12.75"/>
  <cols>
    <col min="1" max="1" width="4.375" style="0" customWidth="1"/>
    <col min="2" max="2" width="41.00390625" style="0" customWidth="1"/>
    <col min="3" max="3" width="15.50390625" style="0" customWidth="1"/>
    <col min="4" max="4" width="13.375" style="0" customWidth="1"/>
    <col min="5" max="5" width="16.00390625" style="0" customWidth="1"/>
  </cols>
  <sheetData>
    <row r="1" ht="12.75">
      <c r="F1" t="s">
        <v>280</v>
      </c>
    </row>
    <row r="2" ht="15">
      <c r="B2" s="15" t="s">
        <v>262</v>
      </c>
    </row>
    <row r="3" ht="15">
      <c r="B3" s="15"/>
    </row>
    <row r="4" ht="15">
      <c r="B4" s="15" t="s">
        <v>269</v>
      </c>
    </row>
    <row r="6" spans="1:5" ht="33.75" customHeight="1">
      <c r="A6" s="25" t="s">
        <v>0</v>
      </c>
      <c r="B6" s="25" t="s">
        <v>1</v>
      </c>
      <c r="C6" s="25" t="s">
        <v>128</v>
      </c>
      <c r="D6" s="25" t="s">
        <v>129</v>
      </c>
      <c r="E6" s="25" t="s">
        <v>130</v>
      </c>
    </row>
    <row r="7" spans="1:5" ht="12.75">
      <c r="A7" s="16">
        <v>1</v>
      </c>
      <c r="B7" s="18" t="s">
        <v>197</v>
      </c>
      <c r="C7" s="5">
        <v>41320635</v>
      </c>
      <c r="D7" s="5">
        <v>0</v>
      </c>
      <c r="E7" s="5">
        <v>43002788</v>
      </c>
    </row>
    <row r="8" spans="1:5" ht="26.25">
      <c r="A8" s="16">
        <f>A7+1</f>
        <v>2</v>
      </c>
      <c r="B8" s="18" t="s">
        <v>198</v>
      </c>
      <c r="C8" s="5">
        <v>584720</v>
      </c>
      <c r="D8" s="5">
        <v>0</v>
      </c>
      <c r="E8" s="5">
        <v>149449</v>
      </c>
    </row>
    <row r="9" spans="1:5" ht="26.25">
      <c r="A9" s="16">
        <f aca="true" t="shared" si="0" ref="A9:A28">A8+1</f>
        <v>3</v>
      </c>
      <c r="B9" s="18" t="s">
        <v>199</v>
      </c>
      <c r="C9" s="5">
        <v>2520990</v>
      </c>
      <c r="D9" s="5">
        <v>0</v>
      </c>
      <c r="E9" s="5">
        <v>2517930</v>
      </c>
    </row>
    <row r="10" spans="1:5" ht="158.25">
      <c r="A10" s="17" t="s">
        <v>282</v>
      </c>
      <c r="B10" s="19" t="s">
        <v>200</v>
      </c>
      <c r="C10" s="9">
        <v>44426345</v>
      </c>
      <c r="D10" s="9">
        <v>0</v>
      </c>
      <c r="E10" s="9">
        <v>45670167</v>
      </c>
    </row>
    <row r="11" spans="1:5" ht="26.25">
      <c r="A11" s="16" t="e">
        <f t="shared" si="0"/>
        <v>#VALUE!</v>
      </c>
      <c r="B11" s="18" t="s">
        <v>201</v>
      </c>
      <c r="C11" s="5">
        <v>3315743</v>
      </c>
      <c r="D11" s="5">
        <v>0</v>
      </c>
      <c r="E11" s="5">
        <v>3173235</v>
      </c>
    </row>
    <row r="12" spans="1:5" ht="26.25">
      <c r="A12" s="16" t="e">
        <f t="shared" si="0"/>
        <v>#VALUE!</v>
      </c>
      <c r="B12" s="18" t="s">
        <v>202</v>
      </c>
      <c r="C12" s="5">
        <v>17635482</v>
      </c>
      <c r="D12" s="5">
        <v>0</v>
      </c>
      <c r="E12" s="5">
        <v>17897456</v>
      </c>
    </row>
    <row r="13" spans="1:5" ht="12.75">
      <c r="A13" s="16" t="e">
        <f t="shared" si="0"/>
        <v>#VALUE!</v>
      </c>
      <c r="B13" s="18" t="s">
        <v>203</v>
      </c>
      <c r="C13" s="5">
        <v>16382446</v>
      </c>
      <c r="D13" s="5">
        <v>0</v>
      </c>
      <c r="E13" s="5">
        <v>5612535</v>
      </c>
    </row>
    <row r="14" spans="1:5" ht="26.25">
      <c r="A14" s="17" t="e">
        <f t="shared" si="0"/>
        <v>#VALUE!</v>
      </c>
      <c r="B14" s="19" t="s">
        <v>204</v>
      </c>
      <c r="C14" s="9">
        <v>37333671</v>
      </c>
      <c r="D14" s="9">
        <v>0</v>
      </c>
      <c r="E14" s="9">
        <v>26683226</v>
      </c>
    </row>
    <row r="15" spans="1:5" ht="12.75">
      <c r="A15" s="16" t="e">
        <f t="shared" si="0"/>
        <v>#VALUE!</v>
      </c>
      <c r="B15" s="18" t="s">
        <v>205</v>
      </c>
      <c r="C15" s="5">
        <v>4883590</v>
      </c>
      <c r="D15" s="5">
        <v>0</v>
      </c>
      <c r="E15" s="5">
        <v>4419302</v>
      </c>
    </row>
    <row r="16" spans="1:5" ht="12.75">
      <c r="A16" s="16" t="e">
        <f t="shared" si="0"/>
        <v>#VALUE!</v>
      </c>
      <c r="B16" s="18" t="s">
        <v>206</v>
      </c>
      <c r="C16" s="5">
        <v>13545413</v>
      </c>
      <c r="D16" s="5">
        <v>0</v>
      </c>
      <c r="E16" s="5">
        <v>17483377</v>
      </c>
    </row>
    <row r="17" spans="1:5" ht="12.75">
      <c r="A17" s="17" t="e">
        <f t="shared" si="0"/>
        <v>#VALUE!</v>
      </c>
      <c r="B17" s="19" t="s">
        <v>207</v>
      </c>
      <c r="C17" s="9">
        <v>18429003</v>
      </c>
      <c r="D17" s="9">
        <v>0</v>
      </c>
      <c r="E17" s="9">
        <v>21902679</v>
      </c>
    </row>
    <row r="18" spans="1:5" ht="12.75">
      <c r="A18" s="16" t="e">
        <f t="shared" si="0"/>
        <v>#VALUE!</v>
      </c>
      <c r="B18" s="18" t="s">
        <v>208</v>
      </c>
      <c r="C18" s="5">
        <v>13443698</v>
      </c>
      <c r="D18" s="5">
        <v>0</v>
      </c>
      <c r="E18" s="5">
        <v>15287055</v>
      </c>
    </row>
    <row r="19" spans="1:5" ht="12.75">
      <c r="A19" s="16" t="e">
        <f t="shared" si="0"/>
        <v>#VALUE!</v>
      </c>
      <c r="B19" s="18" t="s">
        <v>209</v>
      </c>
      <c r="C19" s="5">
        <v>9881688</v>
      </c>
      <c r="D19" s="5">
        <v>0</v>
      </c>
      <c r="E19" s="5">
        <v>10242056</v>
      </c>
    </row>
    <row r="20" spans="1:5" ht="12.75">
      <c r="A20" s="16" t="e">
        <f t="shared" si="0"/>
        <v>#VALUE!</v>
      </c>
      <c r="B20" s="18" t="s">
        <v>210</v>
      </c>
      <c r="C20" s="5">
        <v>3980190</v>
      </c>
      <c r="D20" s="5">
        <v>0</v>
      </c>
      <c r="E20" s="5">
        <v>4739899</v>
      </c>
    </row>
    <row r="21" spans="1:5" ht="12.75">
      <c r="A21" s="17" t="e">
        <f t="shared" si="0"/>
        <v>#VALUE!</v>
      </c>
      <c r="B21" s="19" t="s">
        <v>211</v>
      </c>
      <c r="C21" s="9">
        <v>27305576</v>
      </c>
      <c r="D21" s="9">
        <v>0</v>
      </c>
      <c r="E21" s="9">
        <v>30269010</v>
      </c>
    </row>
    <row r="22" spans="1:5" ht="12.75">
      <c r="A22" s="17" t="e">
        <f t="shared" si="0"/>
        <v>#VALUE!</v>
      </c>
      <c r="B22" s="19" t="s">
        <v>212</v>
      </c>
      <c r="C22" s="9">
        <v>12271572</v>
      </c>
      <c r="D22" s="9">
        <v>0</v>
      </c>
      <c r="E22" s="9">
        <v>12825815</v>
      </c>
    </row>
    <row r="23" spans="1:5" ht="12.75">
      <c r="A23" s="17" t="e">
        <f t="shared" si="0"/>
        <v>#VALUE!</v>
      </c>
      <c r="B23" s="19" t="s">
        <v>213</v>
      </c>
      <c r="C23" s="9">
        <v>20968759</v>
      </c>
      <c r="D23" s="9">
        <v>0</v>
      </c>
      <c r="E23" s="9">
        <v>19168937</v>
      </c>
    </row>
    <row r="24" spans="1:5" ht="26.25">
      <c r="A24" s="17" t="e">
        <f t="shared" si="0"/>
        <v>#VALUE!</v>
      </c>
      <c r="B24" s="19" t="s">
        <v>214</v>
      </c>
      <c r="C24" s="9">
        <v>2785106</v>
      </c>
      <c r="D24" s="9">
        <v>0</v>
      </c>
      <c r="E24" s="9">
        <v>-11813048</v>
      </c>
    </row>
    <row r="25" spans="1:5" ht="26.25">
      <c r="A25" s="16" t="e">
        <f t="shared" si="0"/>
        <v>#VALUE!</v>
      </c>
      <c r="B25" s="18" t="s">
        <v>215</v>
      </c>
      <c r="C25" s="5">
        <v>79</v>
      </c>
      <c r="D25" s="5">
        <v>0</v>
      </c>
      <c r="E25" s="5">
        <v>8</v>
      </c>
    </row>
    <row r="26" spans="1:5" ht="26.25">
      <c r="A26" s="17" t="e">
        <f t="shared" si="0"/>
        <v>#VALUE!</v>
      </c>
      <c r="B26" s="19" t="s">
        <v>216</v>
      </c>
      <c r="C26" s="9">
        <v>79</v>
      </c>
      <c r="D26" s="9">
        <v>0</v>
      </c>
      <c r="E26" s="9">
        <v>8</v>
      </c>
    </row>
    <row r="27" spans="1:5" ht="26.25">
      <c r="A27" s="17" t="e">
        <f t="shared" si="0"/>
        <v>#VALUE!</v>
      </c>
      <c r="B27" s="19" t="s">
        <v>217</v>
      </c>
      <c r="C27" s="9">
        <v>79</v>
      </c>
      <c r="D27" s="9">
        <v>0</v>
      </c>
      <c r="E27" s="9">
        <v>8</v>
      </c>
    </row>
    <row r="28" spans="1:5" ht="18.75" customHeight="1">
      <c r="A28" s="24" t="e">
        <f t="shared" si="0"/>
        <v>#VALUE!</v>
      </c>
      <c r="B28" s="20" t="s">
        <v>218</v>
      </c>
      <c r="C28" s="21">
        <v>2785185</v>
      </c>
      <c r="D28" s="21">
        <v>0</v>
      </c>
      <c r="E28" s="21">
        <v>-11813040</v>
      </c>
    </row>
  </sheetData>
  <sheetProtection/>
  <printOptions/>
  <pageMargins left="0.75" right="0.75" top="1" bottom="1" header="0.5" footer="0.5"/>
  <pageSetup fitToHeight="0" fitToWidth="1" horizontalDpi="300" verticalDpi="300" orientation="portrait" scale="84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view="pageLayout" workbookViewId="0" topLeftCell="A1">
      <selection activeCell="I8" sqref="I8"/>
    </sheetView>
  </sheetViews>
  <sheetFormatPr defaultColWidth="9.00390625" defaultRowHeight="12.75"/>
  <cols>
    <col min="1" max="1" width="4.375" style="0" customWidth="1"/>
    <col min="2" max="2" width="41.00390625" style="0" customWidth="1"/>
    <col min="3" max="3" width="10.875" style="0" customWidth="1"/>
    <col min="4" max="4" width="13.50390625" style="0" customWidth="1"/>
    <col min="5" max="5" width="14.125" style="0" customWidth="1"/>
    <col min="6" max="6" width="32.875" style="0" hidden="1" customWidth="1"/>
    <col min="7" max="7" width="11.875" style="0" customWidth="1"/>
    <col min="8" max="8" width="13.875" style="0" customWidth="1"/>
    <col min="9" max="9" width="12.50390625" style="0" customWidth="1"/>
  </cols>
  <sheetData>
    <row r="1" ht="12.75">
      <c r="I1" t="s">
        <v>281</v>
      </c>
    </row>
    <row r="4" spans="1:9" ht="16.5" customHeight="1">
      <c r="A4" s="54" t="s">
        <v>270</v>
      </c>
      <c r="B4" s="55"/>
      <c r="C4" s="55"/>
      <c r="D4" s="55"/>
      <c r="E4" s="55"/>
      <c r="F4" s="55"/>
      <c r="G4" s="55"/>
      <c r="H4" s="55"/>
      <c r="I4" s="55"/>
    </row>
    <row r="5" spans="1:9" ht="16.5" customHeight="1">
      <c r="A5" s="27"/>
      <c r="B5" s="26"/>
      <c r="C5" s="26"/>
      <c r="D5" s="26"/>
      <c r="E5" s="26"/>
      <c r="F5" s="26"/>
      <c r="G5" s="26"/>
      <c r="H5" s="26"/>
      <c r="I5" s="26"/>
    </row>
    <row r="6" spans="1:9" ht="16.5" customHeight="1">
      <c r="A6" s="27"/>
      <c r="B6" s="26"/>
      <c r="C6" s="26"/>
      <c r="D6" s="26"/>
      <c r="E6" s="26"/>
      <c r="F6" s="26"/>
      <c r="G6" s="26"/>
      <c r="H6" s="26"/>
      <c r="I6" s="26"/>
    </row>
    <row r="7" spans="1:9" ht="52.5" customHeight="1">
      <c r="A7" s="28" t="s">
        <v>0</v>
      </c>
      <c r="B7" s="28" t="s">
        <v>1</v>
      </c>
      <c r="C7" s="28" t="s">
        <v>219</v>
      </c>
      <c r="D7" s="28" t="s">
        <v>220</v>
      </c>
      <c r="E7" s="28" t="s">
        <v>221</v>
      </c>
      <c r="F7" s="28" t="s">
        <v>222</v>
      </c>
      <c r="G7" s="28" t="s">
        <v>223</v>
      </c>
      <c r="H7" s="28" t="s">
        <v>224</v>
      </c>
      <c r="I7" s="28" t="s">
        <v>225</v>
      </c>
    </row>
    <row r="8" spans="1:9" ht="12.75">
      <c r="A8" s="29">
        <v>1</v>
      </c>
      <c r="B8" s="30" t="s">
        <v>226</v>
      </c>
      <c r="C8" s="31">
        <v>7631155</v>
      </c>
      <c r="D8" s="31">
        <v>460137894</v>
      </c>
      <c r="E8" s="31">
        <v>25628372</v>
      </c>
      <c r="F8" s="31">
        <v>0</v>
      </c>
      <c r="G8" s="31">
        <v>0</v>
      </c>
      <c r="H8" s="31">
        <v>37753718</v>
      </c>
      <c r="I8" s="31">
        <v>531151139</v>
      </c>
    </row>
    <row r="9" spans="1:9" ht="12.75">
      <c r="A9" s="32">
        <v>2</v>
      </c>
      <c r="B9" s="33" t="s">
        <v>227</v>
      </c>
      <c r="C9" s="34">
        <v>0</v>
      </c>
      <c r="D9" s="34">
        <v>0</v>
      </c>
      <c r="E9" s="34">
        <v>0</v>
      </c>
      <c r="F9" s="34">
        <v>0</v>
      </c>
      <c r="G9" s="34">
        <v>531321</v>
      </c>
      <c r="H9" s="34">
        <v>0</v>
      </c>
      <c r="I9" s="34">
        <v>531321</v>
      </c>
    </row>
    <row r="10" spans="1:9" ht="12.75">
      <c r="A10" s="32">
        <v>3</v>
      </c>
      <c r="B10" s="33" t="s">
        <v>228</v>
      </c>
      <c r="C10" s="34">
        <v>0</v>
      </c>
      <c r="D10" s="34">
        <v>0</v>
      </c>
      <c r="E10" s="34">
        <v>0</v>
      </c>
      <c r="F10" s="34">
        <v>0</v>
      </c>
      <c r="G10" s="34">
        <v>39168269</v>
      </c>
      <c r="H10" s="34">
        <v>0</v>
      </c>
      <c r="I10" s="34">
        <v>39168269</v>
      </c>
    </row>
    <row r="11" spans="1:9" ht="12.75">
      <c r="A11" s="32">
        <v>4</v>
      </c>
      <c r="B11" s="33" t="s">
        <v>229</v>
      </c>
      <c r="C11" s="34">
        <v>0</v>
      </c>
      <c r="D11" s="34">
        <v>36939377</v>
      </c>
      <c r="E11" s="34">
        <v>531321</v>
      </c>
      <c r="F11" s="34">
        <v>0</v>
      </c>
      <c r="G11" s="34">
        <v>0</v>
      </c>
      <c r="H11" s="34">
        <v>0</v>
      </c>
      <c r="I11" s="34">
        <v>37470698</v>
      </c>
    </row>
    <row r="12" spans="1:9" ht="12.75">
      <c r="A12" s="32">
        <v>5</v>
      </c>
      <c r="B12" s="33" t="s">
        <v>230</v>
      </c>
      <c r="C12" s="34">
        <v>0</v>
      </c>
      <c r="D12" s="34">
        <v>0</v>
      </c>
      <c r="E12" s="34">
        <v>3740212</v>
      </c>
      <c r="F12" s="34">
        <v>0</v>
      </c>
      <c r="G12" s="34">
        <v>0</v>
      </c>
      <c r="H12" s="34">
        <v>2228892</v>
      </c>
      <c r="I12" s="34">
        <v>5969104</v>
      </c>
    </row>
    <row r="13" spans="1:9" ht="12.75">
      <c r="A13" s="29">
        <v>6</v>
      </c>
      <c r="B13" s="30" t="s">
        <v>231</v>
      </c>
      <c r="C13" s="31">
        <v>0</v>
      </c>
      <c r="D13" s="31">
        <v>36939377</v>
      </c>
      <c r="E13" s="31">
        <v>4271533</v>
      </c>
      <c r="F13" s="31">
        <v>0</v>
      </c>
      <c r="G13" s="31">
        <v>39699590</v>
      </c>
      <c r="H13" s="31">
        <v>2228892</v>
      </c>
      <c r="I13" s="31">
        <v>83139392</v>
      </c>
    </row>
    <row r="14" spans="1:9" ht="12.75">
      <c r="A14" s="32">
        <v>7</v>
      </c>
      <c r="B14" s="33" t="s">
        <v>232</v>
      </c>
      <c r="C14" s="34">
        <v>0</v>
      </c>
      <c r="D14" s="34">
        <v>0</v>
      </c>
      <c r="E14" s="34">
        <v>354757</v>
      </c>
      <c r="F14" s="34">
        <v>0</v>
      </c>
      <c r="G14" s="34">
        <v>39699590</v>
      </c>
      <c r="H14" s="34">
        <v>0</v>
      </c>
      <c r="I14" s="34">
        <v>40054347</v>
      </c>
    </row>
    <row r="15" spans="1:9" ht="12.75">
      <c r="A15" s="29">
        <v>8</v>
      </c>
      <c r="B15" s="30" t="s">
        <v>233</v>
      </c>
      <c r="C15" s="31">
        <v>0</v>
      </c>
      <c r="D15" s="31">
        <v>0</v>
      </c>
      <c r="E15" s="31">
        <v>354757</v>
      </c>
      <c r="F15" s="31">
        <v>0</v>
      </c>
      <c r="G15" s="31">
        <v>39699590</v>
      </c>
      <c r="H15" s="31">
        <v>0</v>
      </c>
      <c r="I15" s="31">
        <v>40054347</v>
      </c>
    </row>
    <row r="16" spans="1:9" ht="12.75">
      <c r="A16" s="29">
        <v>9</v>
      </c>
      <c r="B16" s="30" t="s">
        <v>234</v>
      </c>
      <c r="C16" s="31">
        <v>7631155</v>
      </c>
      <c r="D16" s="31">
        <v>497077271</v>
      </c>
      <c r="E16" s="31">
        <v>29545148</v>
      </c>
      <c r="F16" s="31">
        <v>0</v>
      </c>
      <c r="G16" s="31">
        <v>0</v>
      </c>
      <c r="H16" s="31">
        <v>39982610</v>
      </c>
      <c r="I16" s="31">
        <v>574236184</v>
      </c>
    </row>
    <row r="17" spans="1:9" ht="12.75">
      <c r="A17" s="29">
        <v>10</v>
      </c>
      <c r="B17" s="30" t="s">
        <v>235</v>
      </c>
      <c r="C17" s="31">
        <v>7631155</v>
      </c>
      <c r="D17" s="31">
        <v>79582215</v>
      </c>
      <c r="E17" s="31">
        <v>16217244</v>
      </c>
      <c r="F17" s="31">
        <v>0</v>
      </c>
      <c r="G17" s="31">
        <v>0</v>
      </c>
      <c r="H17" s="31">
        <v>16756144</v>
      </c>
      <c r="I17" s="31">
        <v>120186758</v>
      </c>
    </row>
    <row r="18" spans="1:9" ht="12.75">
      <c r="A18" s="32">
        <v>11</v>
      </c>
      <c r="B18" s="33" t="s">
        <v>236</v>
      </c>
      <c r="C18" s="34">
        <v>0</v>
      </c>
      <c r="D18" s="34">
        <v>9407309</v>
      </c>
      <c r="E18" s="34">
        <v>9458442</v>
      </c>
      <c r="F18" s="34">
        <v>0</v>
      </c>
      <c r="G18" s="34">
        <v>0</v>
      </c>
      <c r="H18" s="34">
        <v>1085731</v>
      </c>
      <c r="I18" s="34">
        <v>19951482</v>
      </c>
    </row>
    <row r="19" spans="1:9" ht="12.75">
      <c r="A19" s="32">
        <v>12</v>
      </c>
      <c r="B19" s="33" t="s">
        <v>237</v>
      </c>
      <c r="C19" s="34">
        <v>0</v>
      </c>
      <c r="D19" s="34">
        <v>0</v>
      </c>
      <c r="E19" s="34">
        <v>3740212</v>
      </c>
      <c r="F19" s="34">
        <v>0</v>
      </c>
      <c r="G19" s="34">
        <v>0</v>
      </c>
      <c r="H19" s="34">
        <v>0</v>
      </c>
      <c r="I19" s="34">
        <v>3740212</v>
      </c>
    </row>
    <row r="20" spans="1:9" ht="12.75">
      <c r="A20" s="29">
        <v>13</v>
      </c>
      <c r="B20" s="30" t="s">
        <v>238</v>
      </c>
      <c r="C20" s="31">
        <v>7631155</v>
      </c>
      <c r="D20" s="31">
        <v>88989524</v>
      </c>
      <c r="E20" s="31">
        <v>21935474</v>
      </c>
      <c r="F20" s="31">
        <v>0</v>
      </c>
      <c r="G20" s="31">
        <v>0</v>
      </c>
      <c r="H20" s="31">
        <v>17841875</v>
      </c>
      <c r="I20" s="31">
        <v>136398028</v>
      </c>
    </row>
    <row r="21" spans="1:9" ht="12.75">
      <c r="A21" s="29">
        <v>14</v>
      </c>
      <c r="B21" s="30" t="s">
        <v>239</v>
      </c>
      <c r="C21" s="31">
        <v>7631155</v>
      </c>
      <c r="D21" s="31">
        <v>88989524</v>
      </c>
      <c r="E21" s="31">
        <v>21935474</v>
      </c>
      <c r="F21" s="31">
        <v>0</v>
      </c>
      <c r="G21" s="31">
        <v>0</v>
      </c>
      <c r="H21" s="31">
        <v>17841875</v>
      </c>
      <c r="I21" s="31">
        <v>136398028</v>
      </c>
    </row>
    <row r="22" spans="1:9" ht="12.75">
      <c r="A22" s="29">
        <v>15</v>
      </c>
      <c r="B22" s="30" t="s">
        <v>240</v>
      </c>
      <c r="C22" s="31">
        <v>0</v>
      </c>
      <c r="D22" s="31">
        <v>408087747</v>
      </c>
      <c r="E22" s="31">
        <v>7609674</v>
      </c>
      <c r="F22" s="31">
        <v>0</v>
      </c>
      <c r="G22" s="31">
        <v>0</v>
      </c>
      <c r="H22" s="31">
        <v>22140735</v>
      </c>
      <c r="I22" s="31">
        <v>437838156</v>
      </c>
    </row>
    <row r="23" spans="1:9" ht="12.75">
      <c r="A23" s="32">
        <v>16</v>
      </c>
      <c r="B23" s="33" t="s">
        <v>241</v>
      </c>
      <c r="C23" s="34">
        <v>7631155</v>
      </c>
      <c r="D23" s="34">
        <v>136091</v>
      </c>
      <c r="E23" s="34">
        <v>16106467</v>
      </c>
      <c r="F23" s="34">
        <v>0</v>
      </c>
      <c r="G23" s="34">
        <v>0</v>
      </c>
      <c r="H23" s="34">
        <v>0</v>
      </c>
      <c r="I23" s="34">
        <v>23873713</v>
      </c>
    </row>
  </sheetData>
  <sheetProtection/>
  <mergeCells count="1">
    <mergeCell ref="A4:I4"/>
  </mergeCells>
  <printOptions/>
  <pageMargins left="0.75" right="0.75" top="1" bottom="1" header="0.5" footer="0.5"/>
  <pageSetup fitToHeight="0" fitToWidth="1" horizontalDpi="300" verticalDpi="300" orientation="landscape" r:id="rId1"/>
  <headerFooter alignWithMargins="0">
    <oddHeader>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Layout" workbookViewId="0" topLeftCell="A1">
      <selection activeCell="G12" sqref="G12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27.50390625" style="0" customWidth="1"/>
  </cols>
  <sheetData>
    <row r="1" ht="15">
      <c r="A1" s="35" t="s">
        <v>272</v>
      </c>
    </row>
    <row r="3" ht="15">
      <c r="A3" s="36" t="s">
        <v>273</v>
      </c>
    </row>
    <row r="6" spans="1:3" ht="24.75" customHeight="1">
      <c r="A6" s="25" t="s">
        <v>0</v>
      </c>
      <c r="B6" s="25" t="s">
        <v>1</v>
      </c>
      <c r="C6" s="25" t="s">
        <v>271</v>
      </c>
    </row>
    <row r="7" spans="1:3" ht="26.25">
      <c r="A7" s="37">
        <v>1</v>
      </c>
      <c r="B7" s="38" t="s">
        <v>242</v>
      </c>
      <c r="C7" s="17">
        <v>40822830</v>
      </c>
    </row>
    <row r="8" spans="1:3" ht="26.25">
      <c r="A8" s="39">
        <f>A7+1</f>
        <v>2</v>
      </c>
      <c r="B8" s="40" t="s">
        <v>243</v>
      </c>
      <c r="C8" s="16">
        <v>162385</v>
      </c>
    </row>
    <row r="9" spans="1:3" ht="26.25">
      <c r="A9" s="39">
        <f aca="true" t="shared" si="0" ref="A9:A20">A8+1</f>
        <v>3</v>
      </c>
      <c r="B9" s="40" t="s">
        <v>244</v>
      </c>
      <c r="C9" s="16">
        <v>40660445</v>
      </c>
    </row>
    <row r="10" spans="1:3" ht="26.25">
      <c r="A10" s="39">
        <f t="shared" si="0"/>
        <v>4</v>
      </c>
      <c r="B10" s="38" t="s">
        <v>245</v>
      </c>
      <c r="C10" s="17">
        <v>90332088</v>
      </c>
    </row>
    <row r="11" spans="1:3" ht="26.25">
      <c r="A11" s="39">
        <f t="shared" si="0"/>
        <v>5</v>
      </c>
      <c r="B11" s="40" t="s">
        <v>246</v>
      </c>
      <c r="C11" s="16">
        <v>-110796152</v>
      </c>
    </row>
    <row r="12" spans="1:3" ht="26.25">
      <c r="A12" s="39">
        <f t="shared" si="0"/>
        <v>6</v>
      </c>
      <c r="B12" s="40" t="s">
        <v>247</v>
      </c>
      <c r="C12" s="16">
        <v>242084573</v>
      </c>
    </row>
    <row r="13" spans="1:3" ht="39">
      <c r="A13" s="39">
        <f t="shared" si="0"/>
        <v>7</v>
      </c>
      <c r="B13" s="40" t="s">
        <v>248</v>
      </c>
      <c r="C13" s="16">
        <v>-41197944</v>
      </c>
    </row>
    <row r="14" spans="1:3" ht="26.25">
      <c r="A14" s="39">
        <f t="shared" si="0"/>
        <v>8</v>
      </c>
      <c r="B14" s="40" t="s">
        <v>249</v>
      </c>
      <c r="C14" s="16">
        <v>-246594</v>
      </c>
    </row>
    <row r="15" spans="1:3" ht="39">
      <c r="A15" s="39">
        <f t="shared" si="0"/>
        <v>9</v>
      </c>
      <c r="B15" s="40" t="s">
        <v>250</v>
      </c>
      <c r="C15" s="16">
        <v>-51094</v>
      </c>
    </row>
    <row r="16" spans="1:3" ht="52.5">
      <c r="A16" s="39">
        <f t="shared" si="0"/>
        <v>10</v>
      </c>
      <c r="B16" s="40" t="s">
        <v>251</v>
      </c>
      <c r="C16" s="16">
        <v>-195500</v>
      </c>
    </row>
    <row r="17" spans="1:3" ht="26.25">
      <c r="A17" s="39">
        <f t="shared" si="0"/>
        <v>11</v>
      </c>
      <c r="B17" s="40" t="s">
        <v>252</v>
      </c>
      <c r="C17" s="16">
        <v>12480</v>
      </c>
    </row>
    <row r="18" spans="1:3" ht="39">
      <c r="A18" s="39">
        <f t="shared" si="0"/>
        <v>12</v>
      </c>
      <c r="B18" s="40" t="s">
        <v>253</v>
      </c>
      <c r="C18" s="16">
        <v>-7497</v>
      </c>
    </row>
    <row r="19" spans="1:3" ht="26.25">
      <c r="A19" s="41">
        <f t="shared" si="0"/>
        <v>13</v>
      </c>
      <c r="B19" s="42" t="s">
        <v>254</v>
      </c>
      <c r="C19" s="43">
        <v>131154918</v>
      </c>
    </row>
    <row r="20" spans="1:3" ht="39">
      <c r="A20" s="41">
        <f t="shared" si="0"/>
        <v>14</v>
      </c>
      <c r="B20" s="42" t="s">
        <v>255</v>
      </c>
      <c r="C20" s="43">
        <v>131154918</v>
      </c>
    </row>
  </sheetData>
  <sheetProtection/>
  <printOptions/>
  <pageMargins left="0.75" right="0.75" top="1" bottom="1" header="0.5" footer="0.5"/>
  <pageSetup fitToHeight="0" fitToWidth="1" horizontalDpi="300" verticalDpi="300" orientation="portrait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2020-07-01T06:57:59Z</cp:lastPrinted>
  <dcterms:created xsi:type="dcterms:W3CDTF">2010-05-29T08:47:41Z</dcterms:created>
  <dcterms:modified xsi:type="dcterms:W3CDTF">2020-07-01T06:58:05Z</dcterms:modified>
  <cp:category/>
  <cp:version/>
  <cp:contentType/>
  <cp:contentStatus/>
</cp:coreProperties>
</file>