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3" activeTab="15"/>
  </bookViews>
  <sheets>
    <sheet name="ÖSSZEFÜGGÉSEK" sheetId="1" r:id="rId1"/>
    <sheet name="1 sz. tábla " sheetId="2" r:id="rId2"/>
    <sheet name="1.1 sz. tábla " sheetId="3" r:id="rId3"/>
    <sheet name="1.2 sz. tábla   " sheetId="4" r:id="rId4"/>
    <sheet name="2.1.sz.mell   " sheetId="5" r:id="rId5"/>
    <sheet name="2.2.sz.mell   " sheetId="6" r:id="rId6"/>
    <sheet name="ELLENŐRZÉS-1.sz.2.a.sz.2.b.sz." sheetId="7" r:id="rId7"/>
    <sheet name="9.1." sheetId="8" r:id="rId8"/>
    <sheet name="9.1.1" sheetId="9" r:id="rId9"/>
    <sheet name="9.2." sheetId="10" r:id="rId10"/>
    <sheet name="9.2.1" sheetId="11" r:id="rId11"/>
    <sheet name="9.3" sheetId="12" r:id="rId12"/>
    <sheet name="9.3.1" sheetId="13" r:id="rId13"/>
    <sheet name="9.4" sheetId="14" r:id="rId14"/>
    <sheet name="9.4.1" sheetId="15" r:id="rId15"/>
    <sheet name="Munka1" sheetId="16" r:id="rId16"/>
  </sheets>
  <definedNames>
    <definedName name="_xlfn.IFERROR" hidden="1">#NAME?</definedName>
    <definedName name="_xlnm.Print_Area" localSheetId="1">'1 sz. tábla '!$A$2:$D$146</definedName>
    <definedName name="_xlnm.Print_Area" localSheetId="2">'1.1 sz. tábla '!#REF!</definedName>
    <definedName name="_xlnm.Print_Area" localSheetId="3">'1.2 sz. tábla   '!$A$1:$C$145</definedName>
    <definedName name="_xlnm.Print_Area" localSheetId="7">'9.1.'!$A$2:$H$148</definedName>
    <definedName name="_xlnm.Print_Area" localSheetId="8">'9.1.1'!$A$2:$H$148</definedName>
    <definedName name="_xlnm.Print_Area" localSheetId="9">'9.2.'!$A$2:$D$148</definedName>
    <definedName name="_xlnm.Print_Area" localSheetId="10">'9.2.1'!$A$1:$D$148</definedName>
    <definedName name="_xlnm.Print_Area" localSheetId="11">'9.3'!$A$2:$D$148</definedName>
    <definedName name="_xlnm.Print_Area" localSheetId="12">'9.3.1'!$A$2:$D$148</definedName>
    <definedName name="_xlnm.Print_Area" localSheetId="13">'9.4'!$A$2:$D$148</definedName>
    <definedName name="_xlnm.Print_Area" localSheetId="14">'9.4.1'!$A$2:$D$148</definedName>
  </definedNames>
  <calcPr fullCalcOnLoad="1"/>
</workbook>
</file>

<file path=xl/sharedStrings.xml><?xml version="1.0" encoding="utf-8"?>
<sst xmlns="http://schemas.openxmlformats.org/spreadsheetml/2006/main" count="3252" uniqueCount="360">
  <si>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</si>
  <si>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</si>
  <si>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</si>
  <si>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</si>
  <si>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</si>
  <si>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</si>
  <si>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</si>
  <si>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</si>
  <si>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</si>
  <si>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</si>
  <si>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</si>
  <si>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</si>
  <si>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</si>
  <si>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</si>
  <si>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</si>
  <si>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</si>
  <si>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</si>
  <si>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</si>
  <si>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</si>
  <si>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</si>
  <si>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</si>
  <si>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</si>
  <si>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</si>
  <si>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</si>
  <si>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</si>
  <si>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</si>
  <si>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</si>
  <si>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</si>
  <si>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</si>
  <si>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</si>
  <si>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</si>
  <si>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</si>
  <si>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</si>
  <si>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</si>
  <si>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</si>
  <si>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</si>
  <si>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</si>
  <si>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</si>
  <si>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</si>
  <si>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</si>
  <si>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</si>
  <si>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</si>
  <si>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</si>
  <si>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</si>
  <si>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</si>
  <si>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</si>
  <si>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</si>
  <si>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</si>
  <si>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</si>
  <si>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</si>
  <si>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</si>
  <si>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</si>
  <si>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</si>
  <si>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</si>
  <si>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</si>
  <si>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</si>
  <si>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</si>
  <si>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</si>
  <si>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</si>
  <si>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</si>
  <si>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</si>
  <si>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</si>
  <si>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</si>
  <si>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</si>
  <si>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</si>
  <si>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</si>
  <si>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</si>
  <si>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</si>
  <si>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</si>
  <si>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</si>
  <si>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</si>
  <si>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</si>
  <si>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</si>
  <si>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</si>
  <si>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</si>
  <si>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</si>
  <si>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</si>
  <si>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</si>
  <si>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</si>
  <si>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</si>
  <si>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</si>
  <si>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</si>
  <si>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</si>
  <si>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</si>
  <si>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</si>
  <si>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</si>
  <si>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</si>
  <si>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</si>
  <si>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</si>
  <si>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</si>
  <si>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</si>
  <si>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</si>
  <si>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</si>
  <si>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</si>
  <si>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</si>
  <si>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</si>
  <si>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</si>
  <si>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</si>
  <si>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</si>
  <si>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</si>
  <si>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</si>
  <si>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</si>
  <si>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</si>
  <si>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</si>
  <si>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</si>
  <si>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</si>
  <si>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</si>
  <si>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</si>
  <si>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</si>
  <si>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</si>
  <si>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</si>
  <si>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</si>
  <si>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</si>
  <si>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</si>
  <si>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</si>
  <si>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</si>
  <si>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</si>
  <si>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</si>
  <si>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</si>
  <si>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</si>
  <si>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</si>
  <si>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</si>
  <si>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</si>
  <si>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</si>
  <si>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</si>
  <si>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</si>
  <si>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</si>
  <si>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</si>
  <si>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</si>
  <si>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</si>
  <si>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</si>
  <si>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</si>
  <si>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</si>
  <si>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</si>
  <si>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</si>
  <si>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</si>
  <si>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</si>
  <si>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</si>
  <si>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</si>
  <si>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</si>
  <si>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</si>
  <si>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</si>
  <si>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</si>
  <si>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</si>
  <si>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</si>
  <si>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</si>
  <si>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</si>
  <si>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</si>
  <si>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</si>
  <si>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</si>
  <si>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</si>
  <si>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</si>
  <si>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</si>
  <si>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</si>
  <si>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</si>
  <si>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</si>
  <si>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</si>
  <si>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</si>
  <si>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</si>
  <si>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</si>
  <si>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</si>
  <si>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</si>
  <si>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</si>
  <si>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</si>
  <si>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</si>
  <si>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</si>
  <si>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</si>
  <si>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</si>
  <si>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</si>
  <si>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</si>
  <si>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</si>
  <si>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</si>
  <si>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</si>
  <si>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</si>
  <si>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</si>
  <si>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</si>
  <si>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</si>
  <si>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</si>
  <si>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</si>
  <si>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</si>
  <si>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</si>
  <si>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</si>
  <si>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</si>
  <si>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</si>
  <si>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</si>
  <si>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</si>
  <si>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</si>
  <si>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</si>
  <si>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</si>
  <si>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</si>
  <si>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</si>
  <si>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</si>
  <si>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</si>
  <si>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</si>
  <si>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</si>
  <si>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</si>
  <si>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</si>
  <si>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</si>
  <si>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</si>
  <si>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</si>
  <si>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</si>
  <si>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</si>
  <si>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</si>
  <si>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</si>
  <si>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</si>
  <si>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</si>
  <si>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</si>
  <si>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</si>
  <si>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</si>
  <si>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</si>
  <si>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</si>
  <si>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</si>
  <si>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</si>
  <si>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</si>
  <si>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</si>
  <si>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</si>
  <si>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</si>
  <si>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</si>
  <si>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</si>
  <si>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</si>
  <si>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</si>
  <si>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</si>
  <si>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</si>
  <si>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</si>
  <si>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</si>
  <si>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</si>
  <si>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</si>
  <si>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</si>
  <si>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</si>
  <si>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</si>
  <si>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</si>
  <si>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</si>
  <si>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</si>
  <si>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</si>
  <si>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</si>
  <si>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</si>
  <si>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</si>
  <si>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</si>
  <si>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</si>
  <si>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</si>
  <si>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</si>
  <si>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</si>
  <si>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</si>
  <si>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</si>
  <si>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</si>
  <si>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</si>
  <si>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</si>
  <si>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</si>
  <si>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</si>
  <si>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</si>
  <si>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</si>
  <si>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</si>
  <si>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</si>
  <si>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</si>
  <si>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</si>
  <si>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</si>
  <si>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</si>
  <si>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</si>
  <si>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</si>
  <si>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</si>
  <si>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</si>
  <si>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</si>
  <si>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</si>
  <si>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</si>
  <si>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</si>
  <si>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</si>
  <si>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</si>
  <si>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</si>
  <si>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</si>
  <si>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</si>
  <si>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</si>
  <si>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</si>
  <si>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</si>
  <si>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</si>
  <si>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</si>
  <si>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</si>
  <si>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</si>
  <si>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</si>
  <si>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</si>
  <si>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</si>
  <si>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</si>
  <si>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</si>
  <si>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</si>
  <si>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</si>
  <si>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</si>
  <si>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</si>
  <si>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</si>
  <si>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</si>
  <si>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</si>
  <si>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</si>
  <si>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BEVÉTELEK ÖSSZESEN: (9+16)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</si>
  <si>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</si>
  <si>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</si>
  <si>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</si>
  <si>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</si>
  <si>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</si>
  <si>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</si>
  <si>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</si>
  <si>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</si>
  <si>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</si>
  <si>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</si>
  <si>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</si>
  <si>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</si>
  <si>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</si>
  <si>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</si>
  <si>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</si>
  <si>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</si>
  <si>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</si>
  <si>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</si>
  <si>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</si>
  <si>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</si>
  <si>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</si>
  <si>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</si>
  <si>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</si>
  <si>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</si>
  <si>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</si>
  <si>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</si>
  <si>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</si>
  <si>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</si>
  <si>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</si>
  <si>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</si>
  <si>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</si>
  <si>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</si>
  <si>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</si>
  <si>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</si>
  <si>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</si>
  <si>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 xml:space="preserve"> forintban </t>
  </si>
  <si>
    <t>forintban</t>
  </si>
  <si>
    <t xml:space="preserve">Államháztartáson belüli megelőlegezések </t>
  </si>
  <si>
    <t>NAGYMÁNYOKI KÖZMŰVELŐDÉSI KÖZPONT</t>
  </si>
  <si>
    <t>NAGYMÁNYOKI POLGÁRMESTERI HIVATAL</t>
  </si>
  <si>
    <t>2018. évi költségvetése előirányzat-csoportonként és kiemelt előriányzatonként</t>
  </si>
  <si>
    <t>2018. évi kötelező feladatainak költségvetése előirányzat-csoportonként és kiemelt előriányzatonként</t>
  </si>
  <si>
    <t>ÖNKORMÁNYZATI SZINTŰ</t>
  </si>
  <si>
    <t>2018. évi kötelező feladatok költségvetése előirányzat-csoportonként és kiemelt előriányzatonként</t>
  </si>
  <si>
    <t>3.1.-ből EU-s támogatás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</si>
  <si>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</si>
  <si>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</si>
  <si>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</si>
  <si>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</si>
  <si>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</si>
  <si>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</si>
  <si>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</si>
  <si>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</si>
  <si>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</si>
  <si>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</si>
  <si>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</si>
  <si>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</si>
  <si>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</si>
  <si>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6. t</t>
  </si>
  <si>
    <t>2.1 melléklet az 1/2018. (III.6.) önkormányzati rendeletéhez</t>
  </si>
  <si>
    <t xml:space="preserve">2.2. melléklet az 1/2018. (III.6.) önkormányzati rendelethez     </t>
  </si>
  <si>
    <t>NAGYMÁNYOKI PITYPANG ÓVODA ÉS BÖLCSŐDE</t>
  </si>
  <si>
    <t>Módosított ei.</t>
  </si>
  <si>
    <t>Módosított ei</t>
  </si>
  <si>
    <t>Mód.ei</t>
  </si>
  <si>
    <t xml:space="preserve">Egyéb felhalmozási célú támogatások bevételei </t>
  </si>
  <si>
    <t xml:space="preserve"> 1. melléklet az 1/2018. (III.6.)  önkormányzati rendelethez</t>
  </si>
  <si>
    <t xml:space="preserve"> 9.1. melléklet az 1/2018. (III.6.)  önkormányzati rendelethez</t>
  </si>
  <si>
    <t xml:space="preserve"> 9.1.1. melléklet az 1/2018. (III.6.)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</si>
</sst>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  <numFmt numFmtId="174" formatCode="#,##0.0"/>
    <numFmt numFmtId="175" formatCode="[$¥€-2]\ #\ ##,000_);[Red]\([$€-2]\ #\ ##,000\)"/>
  </numFmts>
  <fonts count="63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9" fillId="0" borderId="0" xfId="0" applyFont="1" applyFill="1" applyAlignment="1">
      <alignment horizontal="right" inden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" fillId="0" borderId="0" xfId="59" applyFont="1" applyFill="1" applyProtection="1">
      <alignment/>
      <protection/>
    </xf>
    <xf numFmtId="0" fontId="1" fillId="0" borderId="0" xfId="59" applyFont="1" applyFill="1" applyAlignment="1" applyProtection="1">
      <alignment horizontal="right" vertical="center" indent="1"/>
      <protection/>
    </xf>
    <xf numFmtId="0" fontId="1" fillId="0" borderId="0" xfId="59" applyFill="1" applyProtection="1">
      <alignment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59" applyFont="1" applyFill="1" applyProtection="1">
      <alignment/>
      <protection/>
    </xf>
    <xf numFmtId="0" fontId="14" fillId="0" borderId="10" xfId="0" applyFont="1" applyFill="1" applyBorder="1" applyAlignment="1" applyProtection="1">
      <alignment horizontal="right" vertical="center"/>
      <protection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2" xfId="59" applyFont="1" applyFill="1" applyBorder="1" applyAlignment="1" applyProtection="1">
      <alignment horizontal="center" vertical="center" wrapText="1"/>
      <protection/>
    </xf>
    <xf numFmtId="0" fontId="8" fillId="0" borderId="13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13" fillId="0" borderId="0" xfId="59" applyFont="1" applyFill="1" applyProtection="1">
      <alignment/>
      <protection/>
    </xf>
    <xf numFmtId="0" fontId="13" fillId="0" borderId="0" xfId="59" applyFont="1" applyFill="1" applyAlignment="1" applyProtection="1">
      <alignment/>
      <protection/>
    </xf>
    <xf numFmtId="0" fontId="8" fillId="0" borderId="0" xfId="59" applyFont="1" applyFill="1" applyProtection="1">
      <alignment/>
      <protection/>
    </xf>
    <xf numFmtId="0" fontId="13" fillId="0" borderId="0" xfId="59" applyFont="1" applyFill="1" applyAlignment="1" applyProtection="1">
      <alignment horizontal="right" vertical="center" inden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horizontal="left" vertical="top" wrapText="1"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33" borderId="16" xfId="59" applyNumberFormat="1" applyFont="1" applyFill="1" applyBorder="1" applyAlignment="1" applyProtection="1">
      <alignment horizontal="right" vertical="center" wrapText="1" indent="1"/>
      <protection/>
    </xf>
    <xf numFmtId="164" fontId="16" fillId="33" borderId="1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9" applyFont="1" applyFill="1" applyBorder="1" applyAlignment="1" applyProtection="1">
      <alignment horizontal="center" vertical="center" wrapText="1"/>
      <protection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164" fontId="16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7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vertical="center" shrinkToFit="1"/>
      <protection/>
    </xf>
    <xf numFmtId="0" fontId="17" fillId="0" borderId="13" xfId="59" applyFont="1" applyFill="1" applyBorder="1" applyAlignment="1" applyProtection="1">
      <alignment horizontal="center" vertical="center" wrapText="1"/>
      <protection/>
    </xf>
    <xf numFmtId="164" fontId="17" fillId="0" borderId="14" xfId="59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9" applyNumberFormat="1" applyFont="1" applyFill="1" applyBorder="1" applyAlignment="1" applyProtection="1">
      <alignment horizontal="center" vertical="center" wrapText="1"/>
      <protection/>
    </xf>
    <xf numFmtId="164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6" xfId="59" applyNumberFormat="1" applyFont="1" applyFill="1" applyBorder="1" applyAlignment="1" applyProtection="1">
      <alignment horizontal="center" vertical="center" wrapText="1"/>
      <protection/>
    </xf>
    <xf numFmtId="49" fontId="16" fillId="0" borderId="27" xfId="59" applyNumberFormat="1" applyFont="1" applyFill="1" applyBorder="1" applyAlignment="1" applyProtection="1">
      <alignment horizontal="center" vertical="center" wrapText="1"/>
      <protection/>
    </xf>
    <xf numFmtId="164" fontId="16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3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0" xfId="0" applyFont="1" applyBorder="1" applyAlignment="1" applyProtection="1">
      <alignment horizontal="left" wrapText="1"/>
      <protection/>
    </xf>
    <xf numFmtId="164" fontId="15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0" xfId="59" applyFont="1" applyFill="1" applyBorder="1" applyAlignment="1" applyProtection="1">
      <alignment horizontal="left" vertical="center" wrapText="1"/>
      <protection/>
    </xf>
    <xf numFmtId="164" fontId="15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0" xfId="59" applyFont="1" applyFill="1" applyBorder="1" applyAlignment="1" applyProtection="1">
      <alignment horizontal="left" wrapText="1"/>
      <protection/>
    </xf>
    <xf numFmtId="0" fontId="15" fillId="0" borderId="31" xfId="59" applyFont="1" applyFill="1" applyBorder="1" applyAlignment="1" applyProtection="1">
      <alignment horizontal="left" vertical="center" wrapText="1"/>
      <protection/>
    </xf>
    <xf numFmtId="0" fontId="15" fillId="0" borderId="32" xfId="59" applyFont="1" applyFill="1" applyBorder="1" applyAlignment="1" applyProtection="1">
      <alignment horizontal="left" vertical="center" wrapText="1"/>
      <protection/>
    </xf>
    <xf numFmtId="164" fontId="15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4" xfId="59" applyFont="1" applyFill="1" applyBorder="1" applyAlignment="1" applyProtection="1">
      <alignment horizontal="left"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17" fillId="0" borderId="0" xfId="0" applyNumberFormat="1" applyFont="1" applyFill="1" applyAlignment="1" applyProtection="1">
      <alignment horizontal="centerContinuous" vertical="center" wrapText="1"/>
      <protection/>
    </xf>
    <xf numFmtId="164" fontId="16" fillId="0" borderId="0" xfId="0" applyNumberFormat="1" applyFont="1" applyFill="1" applyAlignment="1" applyProtection="1">
      <alignment horizontal="centerContinuous" vertical="center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centerContinuous" vertical="center" wrapText="1"/>
      <protection/>
    </xf>
    <xf numFmtId="164" fontId="19" fillId="0" borderId="0" xfId="0" applyNumberFormat="1" applyFont="1" applyFill="1" applyAlignment="1" applyProtection="1">
      <alignment horizontal="right" vertical="center" wrapText="1"/>
      <protection/>
    </xf>
    <xf numFmtId="164" fontId="17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15" fillId="0" borderId="0" xfId="0" applyNumberFormat="1" applyFont="1" applyFill="1" applyAlignment="1" applyProtection="1">
      <alignment horizontal="centerContinuous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left" wrapText="1"/>
      <protection/>
    </xf>
    <xf numFmtId="164" fontId="8" fillId="0" borderId="0" xfId="59" applyNumberFormat="1" applyFont="1" applyFill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vertical="center" shrinkToFit="1"/>
      <protection/>
    </xf>
    <xf numFmtId="0" fontId="17" fillId="0" borderId="37" xfId="0" applyFont="1" applyFill="1" applyBorder="1" applyAlignment="1" applyProtection="1">
      <alignment vertical="center" shrinkToFit="1"/>
      <protection/>
    </xf>
    <xf numFmtId="164" fontId="17" fillId="0" borderId="3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38" xfId="59" applyFont="1" applyFill="1" applyBorder="1" applyAlignment="1" applyProtection="1">
      <alignment horizontal="left" vertical="center" wrapText="1" indent="1"/>
      <protection/>
    </xf>
    <xf numFmtId="0" fontId="15" fillId="0" borderId="30" xfId="0" applyFont="1" applyBorder="1" applyAlignment="1">
      <alignment horizontal="left" vertical="top" wrapText="1"/>
    </xf>
    <xf numFmtId="0" fontId="18" fillId="0" borderId="38" xfId="0" applyFont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wrapText="1"/>
      <protection/>
    </xf>
    <xf numFmtId="0" fontId="18" fillId="0" borderId="38" xfId="59" applyFont="1" applyFill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wrapText="1"/>
      <protection/>
    </xf>
    <xf numFmtId="0" fontId="18" fillId="0" borderId="38" xfId="0" applyFont="1" applyBorder="1" applyAlignment="1" applyProtection="1">
      <alignment wrapText="1"/>
      <protection/>
    </xf>
    <xf numFmtId="0" fontId="18" fillId="0" borderId="39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18" fillId="0" borderId="23" xfId="0" applyFont="1" applyFill="1" applyBorder="1" applyAlignment="1" applyProtection="1">
      <alignment vertical="center" shrinkToFit="1"/>
      <protection/>
    </xf>
    <xf numFmtId="0" fontId="18" fillId="0" borderId="40" xfId="59" applyFont="1" applyFill="1" applyBorder="1" applyAlignment="1" applyProtection="1">
      <alignment vertical="center" shrinkToFit="1"/>
      <protection/>
    </xf>
    <xf numFmtId="0" fontId="15" fillId="0" borderId="41" xfId="59" applyFont="1" applyFill="1" applyBorder="1" applyAlignment="1" applyProtection="1">
      <alignment horizontal="left" vertical="center" wrapText="1"/>
      <protection/>
    </xf>
    <xf numFmtId="0" fontId="15" fillId="0" borderId="42" xfId="59" applyFont="1" applyFill="1" applyBorder="1" applyAlignment="1" applyProtection="1">
      <alignment horizontal="left" vertical="center" wrapText="1"/>
      <protection/>
    </xf>
    <xf numFmtId="0" fontId="15" fillId="0" borderId="0" xfId="59" applyFont="1" applyFill="1" applyBorder="1" applyAlignment="1" applyProtection="1">
      <alignment horizontal="left" vertical="center" wrapText="1"/>
      <protection/>
    </xf>
    <xf numFmtId="0" fontId="18" fillId="0" borderId="38" xfId="59" applyFont="1" applyFill="1" applyBorder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0" fontId="15" fillId="0" borderId="30" xfId="0" applyFont="1" applyBorder="1" applyAlignment="1" applyProtection="1">
      <alignment horizontal="left" vertical="center" wrapText="1"/>
      <protection/>
    </xf>
    <xf numFmtId="0" fontId="15" fillId="0" borderId="43" xfId="59" applyFont="1" applyFill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left" vertical="center" shrinkToFit="1"/>
      <protection/>
    </xf>
    <xf numFmtId="0" fontId="21" fillId="0" borderId="38" xfId="59" applyFont="1" applyFill="1" applyBorder="1" applyAlignment="1" applyProtection="1">
      <alignment horizontal="center" vertical="center" wrapText="1"/>
      <protection/>
    </xf>
    <xf numFmtId="0" fontId="21" fillId="0" borderId="40" xfId="59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8" fillId="0" borderId="29" xfId="0" applyFont="1" applyFill="1" applyBorder="1" applyAlignment="1" applyProtection="1">
      <alignment vertical="center" wrapText="1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4" fontId="16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6" xfId="59" applyFont="1" applyFill="1" applyBorder="1" applyAlignment="1" applyProtection="1">
      <alignment horizontal="left" vertical="center" wrapText="1"/>
      <protection/>
    </xf>
    <xf numFmtId="164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59" applyNumberFormat="1" applyFont="1" applyFill="1" applyBorder="1" applyAlignment="1" applyProtection="1">
      <alignment vertical="center"/>
      <protection/>
    </xf>
    <xf numFmtId="0" fontId="13" fillId="0" borderId="0" xfId="59" applyFont="1" applyFill="1" applyAlignment="1" applyProtection="1">
      <alignment wrapText="1"/>
      <protection/>
    </xf>
    <xf numFmtId="164" fontId="16" fillId="34" borderId="16" xfId="59" applyNumberFormat="1" applyFont="1" applyFill="1" applyBorder="1" applyAlignment="1" applyProtection="1">
      <alignment horizontal="right" vertical="center" wrapText="1" indent="1"/>
      <protection/>
    </xf>
    <xf numFmtId="41" fontId="16" fillId="35" borderId="16" xfId="59" applyNumberFormat="1" applyFont="1" applyFill="1" applyBorder="1" applyAlignment="1" applyProtection="1">
      <alignment horizontal="right" vertical="center" wrapText="1" indent="1"/>
      <protection/>
    </xf>
    <xf numFmtId="164" fontId="16" fillId="34" borderId="17" xfId="59" applyNumberFormat="1" applyFont="1" applyFill="1" applyBorder="1" applyAlignment="1" applyProtection="1">
      <alignment horizontal="right" vertical="center" wrapText="1" indent="1"/>
      <protection/>
    </xf>
    <xf numFmtId="164" fontId="2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38" xfId="0" applyNumberFormat="1" applyFont="1" applyFill="1" applyBorder="1" applyAlignment="1" applyProtection="1">
      <alignment horizontal="right" vertical="center" wrapText="1"/>
      <protection/>
    </xf>
    <xf numFmtId="164" fontId="22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/>
      <protection/>
    </xf>
    <xf numFmtId="164" fontId="23" fillId="0" borderId="48" xfId="0" applyNumberFormat="1" applyFont="1" applyFill="1" applyBorder="1" applyAlignment="1" applyProtection="1">
      <alignment horizontal="right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44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8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51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20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Alignment="1" applyProtection="1">
      <alignment vertical="center" wrapText="1"/>
      <protection/>
    </xf>
    <xf numFmtId="164" fontId="23" fillId="0" borderId="11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26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43" xfId="0" applyNumberFormat="1" applyFont="1" applyFill="1" applyBorder="1" applyAlignment="1" applyProtection="1">
      <alignment horizontal="right" vertical="center" wrapText="1"/>
      <protection/>
    </xf>
    <xf numFmtId="164" fontId="24" fillId="0" borderId="30" xfId="0" applyNumberFormat="1" applyFont="1" applyFill="1" applyBorder="1" applyAlignment="1" applyProtection="1">
      <alignment horizontal="right" vertical="center" wrapText="1"/>
      <protection/>
    </xf>
    <xf numFmtId="164" fontId="22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34" xfId="0" applyFont="1" applyBorder="1" applyAlignment="1" applyProtection="1">
      <alignment horizontal="left" wrapText="1"/>
      <protection/>
    </xf>
    <xf numFmtId="164" fontId="22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64" fontId="23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49" xfId="0" applyNumberFormat="1" applyFont="1" applyFill="1" applyBorder="1" applyAlignment="1" applyProtection="1">
      <alignment horizontal="left" vertical="center" wrapText="1"/>
      <protection/>
    </xf>
    <xf numFmtId="164" fontId="22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54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5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left" wrapTex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42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55" xfId="0" applyNumberFormat="1" applyFont="1" applyFill="1" applyBorder="1" applyAlignment="1" applyProtection="1">
      <alignment horizontal="left" vertical="center" wrapText="1" shrinkToFit="1"/>
      <protection/>
    </xf>
    <xf numFmtId="0" fontId="22" fillId="0" borderId="31" xfId="0" applyFont="1" applyBorder="1" applyAlignment="1" applyProtection="1">
      <alignment horizontal="left" wrapText="1"/>
      <protection/>
    </xf>
    <xf numFmtId="164" fontId="22" fillId="0" borderId="56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55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55" xfId="0" applyNumberFormat="1" applyFont="1" applyFill="1" applyBorder="1" applyAlignment="1" applyProtection="1">
      <alignment horizontal="left" vertical="center" wrapText="1" shrinkToFit="1"/>
      <protection locked="0"/>
    </xf>
    <xf numFmtId="164" fontId="23" fillId="0" borderId="44" xfId="0" applyNumberFormat="1" applyFont="1" applyFill="1" applyBorder="1" applyAlignment="1" applyProtection="1">
      <alignment horizontal="left" vertical="center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26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53" xfId="0" applyNumberFormat="1" applyFont="1" applyFill="1" applyBorder="1" applyAlignment="1" applyProtection="1">
      <alignment horizontal="right" vertical="center" wrapText="1" shrinkToFit="1"/>
      <protection/>
    </xf>
    <xf numFmtId="164" fontId="22" fillId="0" borderId="57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0" xfId="0" applyNumberFormat="1" applyFont="1" applyFill="1" applyBorder="1" applyAlignment="1" applyProtection="1">
      <alignment horizontal="left" vertical="center" wrapText="1" shrinkToFit="1"/>
      <protection/>
    </xf>
    <xf numFmtId="164" fontId="22" fillId="0" borderId="30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30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shrinkToFit="1"/>
      <protection/>
    </xf>
    <xf numFmtId="164" fontId="22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54" xfId="0" applyNumberFormat="1" applyFont="1" applyFill="1" applyBorder="1" applyAlignment="1" applyProtection="1">
      <alignment horizontal="left" vertical="center" wrapText="1" shrinkToFi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shrinkToFit="1"/>
      <protection/>
    </xf>
    <xf numFmtId="164" fontId="23" fillId="0" borderId="48" xfId="0" applyNumberFormat="1" applyFont="1" applyFill="1" applyBorder="1" applyAlignment="1" applyProtection="1">
      <alignment horizontal="right" vertical="center" wrapText="1" shrinkToFit="1"/>
      <protection/>
    </xf>
    <xf numFmtId="164" fontId="23" fillId="0" borderId="23" xfId="0" applyNumberFormat="1" applyFont="1" applyFill="1" applyBorder="1" applyAlignment="1" applyProtection="1">
      <alignment horizontal="right" vertical="center" wrapText="1" shrinkToFit="1"/>
      <protection/>
    </xf>
    <xf numFmtId="164" fontId="14" fillId="0" borderId="10" xfId="59" applyNumberFormat="1" applyFont="1" applyFill="1" applyBorder="1" applyAlignment="1" applyProtection="1">
      <alignment horizontal="left" vertical="center"/>
      <protection/>
    </xf>
    <xf numFmtId="164" fontId="8" fillId="0" borderId="0" xfId="59" applyNumberFormat="1" applyFont="1" applyFill="1" applyBorder="1" applyAlignment="1" applyProtection="1">
      <alignment horizontal="center" vertical="center"/>
      <protection/>
    </xf>
    <xf numFmtId="164" fontId="14" fillId="0" borderId="10" xfId="59" applyNumberFormat="1" applyFont="1" applyFill="1" applyBorder="1" applyAlignment="1" applyProtection="1">
      <alignment horizontal="left" vertical="center"/>
      <protection/>
    </xf>
    <xf numFmtId="164" fontId="23" fillId="0" borderId="58" xfId="0" applyNumberFormat="1" applyFont="1" applyFill="1" applyBorder="1" applyAlignment="1" applyProtection="1">
      <alignment horizontal="center" vertical="center" wrapText="1"/>
      <protection/>
    </xf>
    <xf numFmtId="164" fontId="23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horizontal="center" vertical="center" textRotation="180" wrapText="1"/>
      <protection/>
    </xf>
    <xf numFmtId="164" fontId="20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59" xfId="0" applyNumberFormat="1" applyFont="1" applyFill="1" applyBorder="1" applyAlignment="1" applyProtection="1">
      <alignment horizontal="center" vertical="center" wrapText="1"/>
      <protection/>
    </xf>
    <xf numFmtId="164" fontId="23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Alignment="1" applyProtection="1">
      <alignment horizontal="center"/>
      <protection/>
    </xf>
    <xf numFmtId="164" fontId="8" fillId="0" borderId="0" xfId="59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Alignment="1" applyProtection="1">
      <alignment wrapText="1"/>
      <protection/>
    </xf>
    <xf numFmtId="0" fontId="21" fillId="0" borderId="0" xfId="0" applyFont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71</v>
      </c>
    </row>
    <row r="4" spans="1:2" ht="12.75">
      <c r="A4" s="7"/>
      <c r="B4" s="7"/>
    </row>
    <row r="5" spans="1:2" s="12" customFormat="1" ht="15.75">
      <c r="A5" s="2" t="s">
        <v>272</v>
      </c>
      <c r="B5" s="11"/>
    </row>
    <row r="6" spans="1:2" ht="12.75">
      <c r="A6" s="7"/>
      <c r="B6" s="7"/>
    </row>
    <row r="7" spans="1:2" ht="12.75">
      <c r="A7" s="7" t="s">
        <v>274</v>
      </c>
      <c r="B7" s="7" t="s">
        <v>275</v>
      </c>
    </row>
    <row r="8" spans="1:2" ht="12.75">
      <c r="A8" s="7" t="s">
        <v>276</v>
      </c>
      <c r="B8" s="7" t="s">
        <v>277</v>
      </c>
    </row>
    <row r="9" spans="1:2" ht="12.75">
      <c r="A9" s="7" t="s">
        <v>278</v>
      </c>
      <c r="B9" s="7" t="s">
        <v>279</v>
      </c>
    </row>
    <row r="10" spans="1:2" ht="12.75">
      <c r="A10" s="7"/>
      <c r="B10" s="7"/>
    </row>
    <row r="11" spans="1:2" ht="12.75">
      <c r="A11" s="7"/>
      <c r="B11" s="7"/>
    </row>
    <row r="12" spans="1:2" s="12" customFormat="1" ht="15.75">
      <c r="A12" s="2" t="s">
        <v>273</v>
      </c>
      <c r="B12" s="11"/>
    </row>
    <row r="13" spans="1:2" ht="12.75">
      <c r="A13" s="7"/>
      <c r="B13" s="7"/>
    </row>
    <row r="14" spans="1:2" ht="12.75">
      <c r="A14" s="7" t="s">
        <v>283</v>
      </c>
      <c r="B14" s="7" t="s">
        <v>282</v>
      </c>
    </row>
    <row r="15" spans="1:2" ht="12.75">
      <c r="A15" s="7" t="s">
        <v>129</v>
      </c>
      <c r="B15" s="7" t="s">
        <v>281</v>
      </c>
    </row>
    <row r="16" spans="1:2" ht="12.75">
      <c r="A16" s="7" t="s">
        <v>284</v>
      </c>
      <c r="B16" s="7" t="s">
        <v>280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F198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19.00390625" style="15" customWidth="1"/>
    <col min="4" max="4" width="19.00390625" style="16" customWidth="1"/>
    <col min="5" max="16384" width="9.375" style="16" customWidth="1"/>
  </cols>
  <sheetData>
    <row r="2" spans="1:3" s="18" customFormat="1" ht="39" customHeight="1">
      <c r="A2" s="130"/>
      <c r="B2" s="209" t="s">
        <v>331</v>
      </c>
      <c r="C2" s="209"/>
    </row>
    <row r="3" spans="1:3" s="18" customFormat="1" ht="18" customHeight="1">
      <c r="A3" s="96"/>
      <c r="B3" s="208" t="s">
        <v>330</v>
      </c>
      <c r="C3" s="208"/>
    </row>
    <row r="4" spans="1:3" s="18" customFormat="1" ht="18" customHeight="1">
      <c r="A4" s="199" t="s">
        <v>0</v>
      </c>
      <c r="B4" s="199"/>
      <c r="C4" s="199"/>
    </row>
    <row r="5" spans="1:3" s="18" customFormat="1" ht="18" customHeight="1" thickBot="1">
      <c r="A5" s="200" t="s">
        <v>72</v>
      </c>
      <c r="B5" s="200"/>
      <c r="C5" s="19" t="s">
        <v>327</v>
      </c>
    </row>
    <row r="6" spans="1:4" s="18" customFormat="1" ht="36.75" customHeight="1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8" customHeight="1" thickBot="1">
      <c r="A7" s="22">
        <v>1</v>
      </c>
      <c r="B7" s="120">
        <v>2</v>
      </c>
      <c r="C7" s="23">
        <v>3</v>
      </c>
      <c r="D7" s="23">
        <v>3</v>
      </c>
    </row>
    <row r="8" spans="1:4" s="24" customFormat="1" ht="18" customHeight="1" thickBot="1">
      <c r="A8" s="30" t="s">
        <v>2</v>
      </c>
      <c r="B8" s="100" t="s">
        <v>130</v>
      </c>
      <c r="C8" s="31">
        <f>SUM(C9:C12)</f>
        <v>0</v>
      </c>
      <c r="D8" s="31">
        <f>SUM(D9:D12)</f>
        <v>0</v>
      </c>
    </row>
    <row r="9" spans="1:4" s="24" customFormat="1" ht="27">
      <c r="A9" s="37" t="s">
        <v>49</v>
      </c>
      <c r="B9" s="95" t="s">
        <v>307</v>
      </c>
      <c r="C9" s="32"/>
      <c r="D9" s="32"/>
    </row>
    <row r="10" spans="1:4" s="24" customFormat="1" ht="27">
      <c r="A10" s="38" t="s">
        <v>50</v>
      </c>
      <c r="B10" s="68" t="s">
        <v>308</v>
      </c>
      <c r="C10" s="33"/>
      <c r="D10" s="33"/>
    </row>
    <row r="11" spans="1:4" s="24" customFormat="1" ht="27">
      <c r="A11" s="38" t="s">
        <v>51</v>
      </c>
      <c r="B11" s="68" t="s">
        <v>309</v>
      </c>
      <c r="C11" s="33"/>
      <c r="D11" s="33"/>
    </row>
    <row r="12" spans="1:4" s="24" customFormat="1" ht="18.75">
      <c r="A12" s="38" t="s">
        <v>303</v>
      </c>
      <c r="B12" s="68" t="s">
        <v>310</v>
      </c>
      <c r="C12" s="33"/>
      <c r="D12" s="33"/>
    </row>
    <row r="13" spans="1:4" s="24" customFormat="1" ht="25.5">
      <c r="A13" s="38" t="s">
        <v>60</v>
      </c>
      <c r="B13" s="101" t="s">
        <v>312</v>
      </c>
      <c r="C13" s="34"/>
      <c r="D13" s="34"/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8" customHeight="1" thickBot="1">
      <c r="A15" s="36" t="s">
        <v>3</v>
      </c>
      <c r="B15" s="102" t="s">
        <v>340</v>
      </c>
      <c r="C15" s="31">
        <f>+C16+C17+C18+C19+C20</f>
        <v>0</v>
      </c>
      <c r="D15" s="31">
        <f>+D16+D17+D18+D19+D20</f>
        <v>0</v>
      </c>
    </row>
    <row r="16" spans="1:4" s="24" customFormat="1" ht="18" customHeight="1">
      <c r="A16" s="37" t="s">
        <v>55</v>
      </c>
      <c r="B16" s="95" t="s">
        <v>131</v>
      </c>
      <c r="C16" s="32"/>
      <c r="D16" s="32"/>
    </row>
    <row r="17" spans="1:4" s="24" customFormat="1" ht="27">
      <c r="A17" s="38" t="s">
        <v>56</v>
      </c>
      <c r="B17" s="68" t="s">
        <v>132</v>
      </c>
      <c r="C17" s="33"/>
      <c r="D17" s="33"/>
    </row>
    <row r="18" spans="1:4" s="24" customFormat="1" ht="27">
      <c r="A18" s="38" t="s">
        <v>57</v>
      </c>
      <c r="B18" s="68" t="s">
        <v>292</v>
      </c>
      <c r="C18" s="33"/>
      <c r="D18" s="33"/>
    </row>
    <row r="19" spans="1:4" s="24" customFormat="1" ht="27">
      <c r="A19" s="38" t="s">
        <v>58</v>
      </c>
      <c r="B19" s="68" t="s">
        <v>293</v>
      </c>
      <c r="C19" s="33"/>
      <c r="D19" s="33"/>
    </row>
    <row r="20" spans="1:4" s="24" customFormat="1" ht="25.5">
      <c r="A20" s="38" t="s">
        <v>59</v>
      </c>
      <c r="B20" s="29" t="s">
        <v>313</v>
      </c>
      <c r="C20" s="33"/>
      <c r="D20" s="33"/>
    </row>
    <row r="21" spans="1:4" s="24" customFormat="1" ht="19.5" thickBot="1">
      <c r="A21" s="39" t="s">
        <v>65</v>
      </c>
      <c r="B21" s="103" t="s">
        <v>133</v>
      </c>
      <c r="C21" s="40"/>
      <c r="D21" s="40"/>
    </row>
    <row r="22" spans="1:4" s="24" customFormat="1" ht="18" customHeight="1" thickBot="1">
      <c r="A22" s="36" t="s">
        <v>4</v>
      </c>
      <c r="B22" s="104" t="s">
        <v>341</v>
      </c>
      <c r="C22" s="31">
        <f>+C23+C24+C25+C26+C27</f>
        <v>0</v>
      </c>
      <c r="D22" s="31">
        <f>+D23+D24+D25+D26+D27</f>
        <v>0</v>
      </c>
    </row>
    <row r="23" spans="1:4" s="24" customFormat="1" ht="18.75">
      <c r="A23" s="37" t="s">
        <v>38</v>
      </c>
      <c r="B23" s="95" t="s">
        <v>305</v>
      </c>
      <c r="C23" s="32"/>
      <c r="D23" s="32"/>
    </row>
    <row r="24" spans="1:4" s="24" customFormat="1" ht="27">
      <c r="A24" s="38" t="s">
        <v>39</v>
      </c>
      <c r="B24" s="68" t="s">
        <v>134</v>
      </c>
      <c r="C24" s="33"/>
      <c r="D24" s="33"/>
    </row>
    <row r="25" spans="1:4" s="24" customFormat="1" ht="27">
      <c r="A25" s="38" t="s">
        <v>40</v>
      </c>
      <c r="B25" s="68" t="s">
        <v>294</v>
      </c>
      <c r="C25" s="33"/>
      <c r="D25" s="33"/>
    </row>
    <row r="26" spans="1:4" s="24" customFormat="1" ht="27">
      <c r="A26" s="38" t="s">
        <v>41</v>
      </c>
      <c r="B26" s="68" t="s">
        <v>295</v>
      </c>
      <c r="C26" s="33"/>
      <c r="D26" s="33"/>
    </row>
    <row r="27" spans="1:4" s="24" customFormat="1" ht="18.75">
      <c r="A27" s="38" t="s">
        <v>80</v>
      </c>
      <c r="B27" s="68" t="s">
        <v>135</v>
      </c>
      <c r="C27" s="33"/>
      <c r="D27" s="33"/>
    </row>
    <row r="28" spans="1:4" s="24" customFormat="1" ht="18" customHeight="1" thickBot="1">
      <c r="A28" s="39" t="s">
        <v>81</v>
      </c>
      <c r="B28" s="103" t="s">
        <v>136</v>
      </c>
      <c r="C28" s="40"/>
      <c r="D28" s="40"/>
    </row>
    <row r="29" spans="1:4" s="24" customFormat="1" ht="18" customHeight="1" thickBot="1">
      <c r="A29" s="36" t="s">
        <v>82</v>
      </c>
      <c r="B29" s="104" t="s">
        <v>137</v>
      </c>
      <c r="C29" s="31">
        <f>SUM(C30,C33:C35)</f>
        <v>0</v>
      </c>
      <c r="D29" s="31">
        <f>SUM(D30,D33:D35)</f>
        <v>0</v>
      </c>
    </row>
    <row r="30" spans="1:4" s="24" customFormat="1" ht="18" customHeight="1">
      <c r="A30" s="37" t="s">
        <v>138</v>
      </c>
      <c r="B30" s="95" t="s">
        <v>144</v>
      </c>
      <c r="C30" s="41">
        <f>SUM(C31:C32)</f>
        <v>0</v>
      </c>
      <c r="D30" s="41">
        <f>SUM(D31:D32)</f>
        <v>0</v>
      </c>
    </row>
    <row r="31" spans="1:4" s="24" customFormat="1" ht="18" customHeight="1">
      <c r="A31" s="38" t="s">
        <v>139</v>
      </c>
      <c r="B31" s="68" t="s">
        <v>315</v>
      </c>
      <c r="C31" s="69"/>
      <c r="D31" s="69"/>
    </row>
    <row r="32" spans="1:4" s="24" customFormat="1" ht="18" customHeight="1">
      <c r="A32" s="38" t="s">
        <v>140</v>
      </c>
      <c r="B32" s="68" t="s">
        <v>316</v>
      </c>
      <c r="C32" s="69"/>
      <c r="D32" s="69"/>
    </row>
    <row r="33" spans="1:4" s="24" customFormat="1" ht="18" customHeight="1">
      <c r="A33" s="38" t="s">
        <v>141</v>
      </c>
      <c r="B33" s="68" t="s">
        <v>317</v>
      </c>
      <c r="C33" s="33"/>
      <c r="D33" s="33"/>
    </row>
    <row r="34" spans="1:4" s="24" customFormat="1" ht="18.75">
      <c r="A34" s="38" t="s">
        <v>142</v>
      </c>
      <c r="B34" s="68" t="s">
        <v>145</v>
      </c>
      <c r="C34" s="33"/>
      <c r="D34" s="33"/>
    </row>
    <row r="35" spans="1:4" s="24" customFormat="1" ht="18" customHeight="1" thickBot="1">
      <c r="A35" s="39" t="s">
        <v>143</v>
      </c>
      <c r="B35" s="103" t="s">
        <v>146</v>
      </c>
      <c r="C35" s="40"/>
      <c r="D35" s="40"/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0</v>
      </c>
      <c r="D36" s="31">
        <f>SUM(D37:D46)</f>
        <v>0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3"/>
      <c r="D38" s="33"/>
    </row>
    <row r="39" spans="1:4" s="24" customFormat="1" ht="18" customHeight="1">
      <c r="A39" s="38" t="s">
        <v>44</v>
      </c>
      <c r="B39" s="68" t="s">
        <v>319</v>
      </c>
      <c r="C39" s="33"/>
      <c r="D39" s="33"/>
    </row>
    <row r="40" spans="1:4" s="24" customFormat="1" ht="18" customHeight="1">
      <c r="A40" s="38" t="s">
        <v>84</v>
      </c>
      <c r="B40" s="68" t="s">
        <v>320</v>
      </c>
      <c r="C40" s="33"/>
      <c r="D40" s="33"/>
    </row>
    <row r="41" spans="1:4" s="24" customFormat="1" ht="18" customHeight="1">
      <c r="A41" s="38" t="s">
        <v>85</v>
      </c>
      <c r="B41" s="68" t="s">
        <v>321</v>
      </c>
      <c r="C41" s="33"/>
      <c r="D41" s="33"/>
    </row>
    <row r="42" spans="1:4" s="24" customFormat="1" ht="18" customHeight="1">
      <c r="A42" s="38" t="s">
        <v>86</v>
      </c>
      <c r="B42" s="68" t="s">
        <v>322</v>
      </c>
      <c r="C42" s="33"/>
      <c r="D42" s="33"/>
    </row>
    <row r="43" spans="1:4" s="24" customFormat="1" ht="18" customHeight="1">
      <c r="A43" s="38" t="s">
        <v>87</v>
      </c>
      <c r="B43" s="68" t="s">
        <v>151</v>
      </c>
      <c r="C43" s="33"/>
      <c r="D43" s="33"/>
    </row>
    <row r="44" spans="1:4" s="24" customFormat="1" ht="18" customHeight="1">
      <c r="A44" s="38" t="s">
        <v>88</v>
      </c>
      <c r="B44" s="68" t="s">
        <v>152</v>
      </c>
      <c r="C44" s="33"/>
      <c r="D44" s="33"/>
    </row>
    <row r="45" spans="1:4" s="24" customFormat="1" ht="18" customHeight="1">
      <c r="A45" s="38" t="s">
        <v>148</v>
      </c>
      <c r="B45" s="68" t="s">
        <v>153</v>
      </c>
      <c r="C45" s="33"/>
      <c r="D45" s="33"/>
    </row>
    <row r="46" spans="1:4" s="24" customFormat="1" ht="18" customHeight="1" thickBot="1">
      <c r="A46" s="39" t="s">
        <v>149</v>
      </c>
      <c r="B46" s="103" t="s">
        <v>323</v>
      </c>
      <c r="C46" s="40"/>
      <c r="D46" s="40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3"/>
      <c r="D49" s="33"/>
    </row>
    <row r="50" spans="1:4" s="24" customFormat="1" ht="18" customHeight="1">
      <c r="A50" s="38" t="s">
        <v>155</v>
      </c>
      <c r="B50" s="68" t="s">
        <v>160</v>
      </c>
      <c r="C50" s="33"/>
      <c r="D50" s="33"/>
    </row>
    <row r="51" spans="1:4" s="24" customFormat="1" ht="18" customHeight="1">
      <c r="A51" s="38" t="s">
        <v>156</v>
      </c>
      <c r="B51" s="68" t="s">
        <v>161</v>
      </c>
      <c r="C51" s="33"/>
      <c r="D51" s="33"/>
    </row>
    <row r="52" spans="1:4" s="24" customFormat="1" ht="18" customHeight="1" thickBot="1">
      <c r="A52" s="39" t="s">
        <v>157</v>
      </c>
      <c r="B52" s="103" t="s">
        <v>162</v>
      </c>
      <c r="C52" s="40"/>
      <c r="D52" s="40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27">
      <c r="A55" s="38" t="s">
        <v>48</v>
      </c>
      <c r="B55" s="68" t="s">
        <v>298</v>
      </c>
      <c r="C55" s="33"/>
      <c r="D55" s="33"/>
    </row>
    <row r="56" spans="1:4" s="24" customFormat="1" ht="18.75">
      <c r="A56" s="38" t="s">
        <v>165</v>
      </c>
      <c r="B56" s="68" t="s">
        <v>163</v>
      </c>
      <c r="C56" s="33"/>
      <c r="D56" s="33"/>
    </row>
    <row r="57" spans="1:4" s="24" customFormat="1" ht="19.5" thickBot="1">
      <c r="A57" s="39" t="s">
        <v>166</v>
      </c>
      <c r="B57" s="103" t="s">
        <v>164</v>
      </c>
      <c r="C57" s="40"/>
      <c r="D57" s="40"/>
    </row>
    <row r="58" spans="1:4" s="24" customFormat="1" ht="18" customHeight="1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3"/>
      <c r="D59" s="33"/>
    </row>
    <row r="60" spans="1:4" s="24" customFormat="1" ht="27">
      <c r="A60" s="38" t="s">
        <v>91</v>
      </c>
      <c r="B60" s="68" t="s">
        <v>300</v>
      </c>
      <c r="C60" s="33"/>
      <c r="D60" s="33"/>
    </row>
    <row r="61" spans="1:4" s="24" customFormat="1" ht="18.75">
      <c r="A61" s="38" t="s">
        <v>109</v>
      </c>
      <c r="B61" s="68" t="s">
        <v>169</v>
      </c>
      <c r="C61" s="33"/>
      <c r="D61" s="33"/>
    </row>
    <row r="62" spans="1:4" s="24" customFormat="1" ht="19.5" thickBot="1">
      <c r="A62" s="39" t="s">
        <v>168</v>
      </c>
      <c r="B62" s="103" t="s">
        <v>170</v>
      </c>
      <c r="C62" s="33"/>
      <c r="D62" s="33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0</v>
      </c>
      <c r="D63" s="31">
        <f>+D8+D15+D22+D29+D36+D47+D53+D58</f>
        <v>0</v>
      </c>
    </row>
    <row r="64" spans="1:4" s="24" customFormat="1" ht="18" customHeight="1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3"/>
      <c r="D65" s="33"/>
    </row>
    <row r="66" spans="1:4" s="24" customFormat="1" ht="27">
      <c r="A66" s="38" t="s">
        <v>209</v>
      </c>
      <c r="B66" s="68" t="s">
        <v>173</v>
      </c>
      <c r="C66" s="33"/>
      <c r="D66" s="33"/>
    </row>
    <row r="67" spans="1:4" s="24" customFormat="1" ht="19.5" thickBot="1">
      <c r="A67" s="39" t="s">
        <v>210</v>
      </c>
      <c r="B67" s="105" t="s">
        <v>174</v>
      </c>
      <c r="C67" s="33"/>
      <c r="D67" s="33"/>
    </row>
    <row r="68" spans="1:4" s="24" customFormat="1" ht="18" customHeight="1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3"/>
      <c r="D69" s="33"/>
    </row>
    <row r="70" spans="1:4" s="24" customFormat="1" ht="18.75">
      <c r="A70" s="38" t="s">
        <v>70</v>
      </c>
      <c r="B70" s="68" t="s">
        <v>178</v>
      </c>
      <c r="C70" s="33"/>
      <c r="D70" s="33"/>
    </row>
    <row r="71" spans="1:4" s="24" customFormat="1" ht="18.75">
      <c r="A71" s="38" t="s">
        <v>201</v>
      </c>
      <c r="B71" s="68" t="s">
        <v>179</v>
      </c>
      <c r="C71" s="33"/>
      <c r="D71" s="33"/>
    </row>
    <row r="72" spans="1:4" s="24" customFormat="1" ht="19.5" thickBot="1">
      <c r="A72" s="39" t="s">
        <v>202</v>
      </c>
      <c r="B72" s="103" t="s">
        <v>180</v>
      </c>
      <c r="C72" s="33"/>
      <c r="D72" s="33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149567</v>
      </c>
      <c r="D73" s="31">
        <f>SUM(D74:D75)</f>
        <v>149467</v>
      </c>
    </row>
    <row r="74" spans="1:4" s="24" customFormat="1" ht="18" customHeight="1">
      <c r="A74" s="37" t="s">
        <v>203</v>
      </c>
      <c r="B74" s="95" t="s">
        <v>183</v>
      </c>
      <c r="C74" s="33">
        <v>149567</v>
      </c>
      <c r="D74" s="33">
        <v>149467</v>
      </c>
    </row>
    <row r="75" spans="1:4" s="24" customFormat="1" ht="18" customHeight="1" thickBot="1">
      <c r="A75" s="39" t="s">
        <v>204</v>
      </c>
      <c r="B75" s="95" t="s">
        <v>347</v>
      </c>
      <c r="C75" s="33">
        <v>0</v>
      </c>
      <c r="D75" s="33">
        <v>0</v>
      </c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63297673</v>
      </c>
      <c r="D76" s="31">
        <f>SUM(D77:D79)</f>
        <v>63297673</v>
      </c>
    </row>
    <row r="77" spans="1:2" s="24" customFormat="1" ht="18" customHeight="1">
      <c r="A77" s="37" t="s">
        <v>205</v>
      </c>
      <c r="B77" s="95" t="s">
        <v>328</v>
      </c>
    </row>
    <row r="78" spans="1:4" s="24" customFormat="1" ht="18" customHeight="1">
      <c r="A78" s="38" t="s">
        <v>206</v>
      </c>
      <c r="B78" s="68" t="s">
        <v>186</v>
      </c>
      <c r="C78" s="33"/>
      <c r="D78" s="33"/>
    </row>
    <row r="79" spans="1:4" s="24" customFormat="1" ht="18" customHeight="1" thickBot="1">
      <c r="A79" s="39" t="s">
        <v>207</v>
      </c>
      <c r="B79" s="103" t="s">
        <v>339</v>
      </c>
      <c r="C79" s="33">
        <v>63297673</v>
      </c>
      <c r="D79" s="33">
        <v>63297673</v>
      </c>
    </row>
    <row r="80" spans="1:4" s="24" customFormat="1" ht="18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3"/>
      <c r="D81" s="33"/>
    </row>
    <row r="82" spans="1:4" s="24" customFormat="1" ht="30">
      <c r="A82" s="44" t="s">
        <v>191</v>
      </c>
      <c r="B82" s="68" t="s">
        <v>192</v>
      </c>
      <c r="C82" s="33"/>
      <c r="D82" s="33"/>
    </row>
    <row r="83" spans="1:4" s="24" customFormat="1" ht="20.25" customHeight="1">
      <c r="A83" s="44" t="s">
        <v>193</v>
      </c>
      <c r="B83" s="68" t="s">
        <v>194</v>
      </c>
      <c r="C83" s="33"/>
      <c r="D83" s="33"/>
    </row>
    <row r="84" spans="1:4" s="24" customFormat="1" ht="18" customHeight="1" thickBot="1">
      <c r="A84" s="45" t="s">
        <v>195</v>
      </c>
      <c r="B84" s="103" t="s">
        <v>196</v>
      </c>
      <c r="C84" s="33"/>
      <c r="D84" s="33"/>
    </row>
    <row r="85" spans="1:4" s="24" customFormat="1" ht="26.25" thickBot="1">
      <c r="A85" s="42" t="s">
        <v>197</v>
      </c>
      <c r="B85" s="102" t="s">
        <v>338</v>
      </c>
      <c r="C85" s="46"/>
      <c r="D85" s="46"/>
    </row>
    <row r="86" spans="1:4" s="24" customFormat="1" ht="19.5" thickBot="1">
      <c r="A86" s="42" t="s">
        <v>198</v>
      </c>
      <c r="B86" s="106" t="s">
        <v>199</v>
      </c>
      <c r="C86" s="31">
        <f>+C64+C68+C73+C76+C80+C85</f>
        <v>63447240</v>
      </c>
      <c r="D86" s="31">
        <f>+D64+D68+D73+D76+D80+D85</f>
        <v>63447140</v>
      </c>
    </row>
    <row r="87" spans="1:4" s="24" customFormat="1" ht="18" customHeight="1" thickBot="1">
      <c r="A87" s="47" t="s">
        <v>211</v>
      </c>
      <c r="B87" s="107" t="s">
        <v>290</v>
      </c>
      <c r="C87" s="31">
        <f>+C63+C86</f>
        <v>63447240</v>
      </c>
      <c r="D87" s="31">
        <f>+D63+D86</f>
        <v>63447140</v>
      </c>
    </row>
    <row r="88" spans="1:3" s="24" customFormat="1" ht="19.5" thickBot="1">
      <c r="A88" s="48"/>
      <c r="B88" s="108"/>
      <c r="C88" s="49"/>
    </row>
    <row r="89" spans="1:3" s="18" customFormat="1" ht="18" customHeight="1" thickBot="1">
      <c r="A89" s="97" t="s">
        <v>32</v>
      </c>
      <c r="B89" s="109"/>
      <c r="C89" s="98"/>
    </row>
    <row r="90" spans="1:4" s="25" customFormat="1" ht="18" customHeight="1" thickBot="1">
      <c r="A90" s="36" t="s">
        <v>2</v>
      </c>
      <c r="B90" s="110" t="s">
        <v>336</v>
      </c>
      <c r="C90" s="99">
        <f>SUM(C91:C95)</f>
        <v>62447750</v>
      </c>
      <c r="D90" s="99">
        <f>SUM(D91:D95)</f>
        <v>62447650</v>
      </c>
    </row>
    <row r="91" spans="1:4" s="18" customFormat="1" ht="18" customHeight="1">
      <c r="A91" s="37" t="s">
        <v>49</v>
      </c>
      <c r="B91" s="111" t="s">
        <v>29</v>
      </c>
      <c r="C91" s="32">
        <v>45797960</v>
      </c>
      <c r="D91" s="32">
        <v>46109960</v>
      </c>
    </row>
    <row r="92" spans="1:4" s="24" customFormat="1" ht="18" customHeight="1">
      <c r="A92" s="38" t="s">
        <v>50</v>
      </c>
      <c r="B92" s="70" t="s">
        <v>92</v>
      </c>
      <c r="C92" s="32">
        <v>8786933</v>
      </c>
      <c r="D92" s="32">
        <v>8786933</v>
      </c>
    </row>
    <row r="93" spans="1:4" s="18" customFormat="1" ht="18" customHeight="1">
      <c r="A93" s="38" t="s">
        <v>51</v>
      </c>
      <c r="B93" s="70" t="s">
        <v>68</v>
      </c>
      <c r="C93" s="32">
        <v>7862857</v>
      </c>
      <c r="D93" s="32">
        <v>7550757</v>
      </c>
    </row>
    <row r="94" spans="1:4" s="18" customFormat="1" ht="18" customHeight="1">
      <c r="A94" s="38" t="s">
        <v>52</v>
      </c>
      <c r="B94" s="112" t="s">
        <v>93</v>
      </c>
      <c r="C94" s="32"/>
      <c r="D94" s="32"/>
    </row>
    <row r="95" spans="1:4" s="18" customFormat="1" ht="18" customHeight="1">
      <c r="A95" s="38" t="s">
        <v>60</v>
      </c>
      <c r="B95" s="113" t="s">
        <v>94</v>
      </c>
      <c r="C95" s="40">
        <f>SUM(C96:C105)</f>
        <v>0</v>
      </c>
      <c r="D95" s="40">
        <f>SUM(D96:D105)</f>
        <v>0</v>
      </c>
    </row>
    <row r="96" spans="1:4" s="18" customFormat="1" ht="18" customHeight="1">
      <c r="A96" s="38" t="s">
        <v>53</v>
      </c>
      <c r="B96" s="70" t="s">
        <v>214</v>
      </c>
      <c r="C96" s="32"/>
      <c r="D96" s="32"/>
    </row>
    <row r="97" spans="1:4" s="18" customFormat="1" ht="18" customHeight="1">
      <c r="A97" s="38" t="s">
        <v>54</v>
      </c>
      <c r="B97" s="72" t="s">
        <v>215</v>
      </c>
      <c r="C97" s="32"/>
      <c r="D97" s="32"/>
    </row>
    <row r="98" spans="1:4" s="18" customFormat="1" ht="18" customHeight="1">
      <c r="A98" s="38" t="s">
        <v>61</v>
      </c>
      <c r="B98" s="70" t="s">
        <v>216</v>
      </c>
      <c r="C98" s="32"/>
      <c r="D98" s="32"/>
    </row>
    <row r="99" spans="1:4" s="18" customFormat="1" ht="18" customHeight="1">
      <c r="A99" s="38" t="s">
        <v>62</v>
      </c>
      <c r="B99" s="70" t="s">
        <v>343</v>
      </c>
      <c r="C99" s="32"/>
      <c r="D99" s="32"/>
    </row>
    <row r="100" spans="1:4" s="18" customFormat="1" ht="18" customHeight="1">
      <c r="A100" s="38" t="s">
        <v>63</v>
      </c>
      <c r="B100" s="72" t="s">
        <v>218</v>
      </c>
      <c r="C100" s="32"/>
      <c r="D100" s="32"/>
    </row>
    <row r="101" spans="1:4" s="18" customFormat="1" ht="18" customHeight="1">
      <c r="A101" s="38" t="s">
        <v>64</v>
      </c>
      <c r="B101" s="72" t="s">
        <v>219</v>
      </c>
      <c r="C101" s="32"/>
      <c r="D101" s="32"/>
    </row>
    <row r="102" spans="1:4" s="18" customFormat="1" ht="18" customHeight="1">
      <c r="A102" s="38" t="s">
        <v>66</v>
      </c>
      <c r="B102" s="70" t="s">
        <v>344</v>
      </c>
      <c r="C102" s="32"/>
      <c r="D102" s="32"/>
    </row>
    <row r="103" spans="1:4" s="18" customFormat="1" ht="18" customHeight="1">
      <c r="A103" s="57" t="s">
        <v>95</v>
      </c>
      <c r="B103" s="73" t="s">
        <v>221</v>
      </c>
      <c r="C103" s="32"/>
      <c r="D103" s="32"/>
    </row>
    <row r="104" spans="1:4" s="18" customFormat="1" ht="18" customHeight="1">
      <c r="A104" s="38" t="s">
        <v>212</v>
      </c>
      <c r="B104" s="73" t="s">
        <v>222</v>
      </c>
      <c r="C104" s="32"/>
      <c r="D104" s="32"/>
    </row>
    <row r="105" spans="1:4" s="18" customFormat="1" ht="18" customHeight="1" thickBot="1">
      <c r="A105" s="58" t="s">
        <v>213</v>
      </c>
      <c r="B105" s="74" t="s">
        <v>223</v>
      </c>
      <c r="C105" s="32"/>
      <c r="D105" s="32"/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999490</v>
      </c>
      <c r="D106" s="31">
        <f>+D107+D109+D111</f>
        <v>999490</v>
      </c>
    </row>
    <row r="107" spans="1:4" s="18" customFormat="1" ht="18" customHeight="1">
      <c r="A107" s="37" t="s">
        <v>55</v>
      </c>
      <c r="B107" s="70" t="s">
        <v>108</v>
      </c>
      <c r="C107" s="32">
        <v>999490</v>
      </c>
      <c r="D107" s="32">
        <v>999490</v>
      </c>
    </row>
    <row r="108" spans="1:4" s="18" customFormat="1" ht="18" customHeight="1">
      <c r="A108" s="37" t="s">
        <v>56</v>
      </c>
      <c r="B108" s="73" t="s">
        <v>227</v>
      </c>
      <c r="C108" s="32"/>
      <c r="D108" s="32"/>
    </row>
    <row r="109" spans="1:4" s="18" customFormat="1" ht="18" customHeight="1">
      <c r="A109" s="37" t="s">
        <v>57</v>
      </c>
      <c r="B109" s="73" t="s">
        <v>96</v>
      </c>
      <c r="C109" s="32"/>
      <c r="D109" s="32"/>
    </row>
    <row r="110" spans="1:4" s="18" customFormat="1" ht="18" customHeight="1">
      <c r="A110" s="37" t="s">
        <v>58</v>
      </c>
      <c r="B110" s="73" t="s">
        <v>228</v>
      </c>
      <c r="C110" s="32"/>
      <c r="D110" s="32"/>
    </row>
    <row r="111" spans="1:4" s="18" customFormat="1" ht="18" customHeight="1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32"/>
      <c r="D112" s="32"/>
    </row>
    <row r="113" spans="1:4" s="18" customFormat="1" ht="25.5">
      <c r="A113" s="37" t="s">
        <v>67</v>
      </c>
      <c r="B113" s="77" t="s">
        <v>233</v>
      </c>
      <c r="C113" s="32"/>
      <c r="D113" s="32"/>
    </row>
    <row r="114" spans="1:4" s="18" customFormat="1" ht="25.5">
      <c r="A114" s="37" t="s">
        <v>97</v>
      </c>
      <c r="B114" s="70" t="s">
        <v>217</v>
      </c>
      <c r="C114" s="32"/>
      <c r="D114" s="32"/>
    </row>
    <row r="115" spans="1:4" s="18" customFormat="1" ht="18.75">
      <c r="A115" s="37" t="s">
        <v>98</v>
      </c>
      <c r="B115" s="70" t="s">
        <v>232</v>
      </c>
      <c r="C115" s="32"/>
      <c r="D115" s="32"/>
    </row>
    <row r="116" spans="1:4" s="18" customFormat="1" ht="18.75">
      <c r="A116" s="37" t="s">
        <v>99</v>
      </c>
      <c r="B116" s="70" t="s">
        <v>231</v>
      </c>
      <c r="C116" s="32"/>
      <c r="D116" s="32"/>
    </row>
    <row r="117" spans="1:4" s="18" customFormat="1" ht="25.5">
      <c r="A117" s="37" t="s">
        <v>224</v>
      </c>
      <c r="B117" s="70" t="s">
        <v>220</v>
      </c>
      <c r="C117" s="32"/>
      <c r="D117" s="32"/>
    </row>
    <row r="118" spans="1:4" s="18" customFormat="1" ht="18.75">
      <c r="A118" s="37" t="s">
        <v>225</v>
      </c>
      <c r="B118" s="70" t="s">
        <v>230</v>
      </c>
      <c r="C118" s="32"/>
      <c r="D118" s="32"/>
    </row>
    <row r="119" spans="1:4" s="18" customFormat="1" ht="26.25" thickBot="1">
      <c r="A119" s="57" t="s">
        <v>226</v>
      </c>
      <c r="B119" s="70" t="s">
        <v>229</v>
      </c>
      <c r="C119" s="32"/>
      <c r="D119" s="32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0</v>
      </c>
      <c r="D120" s="31">
        <f>+D121+D122</f>
        <v>0</v>
      </c>
    </row>
    <row r="121" spans="1:4" s="18" customFormat="1" ht="18" customHeight="1">
      <c r="A121" s="37" t="s">
        <v>38</v>
      </c>
      <c r="B121" s="77" t="s">
        <v>33</v>
      </c>
      <c r="C121" s="32"/>
      <c r="D121" s="32"/>
    </row>
    <row r="122" spans="1:4" s="18" customFormat="1" ht="18" customHeight="1" thickBot="1">
      <c r="A122" s="39" t="s">
        <v>39</v>
      </c>
      <c r="B122" s="73" t="s">
        <v>34</v>
      </c>
      <c r="C122" s="32"/>
      <c r="D122" s="32"/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63447240</v>
      </c>
      <c r="D123" s="31">
        <f>+D90+D106+D120</f>
        <v>63447140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32"/>
      <c r="D125" s="32"/>
    </row>
    <row r="126" spans="1:4" s="18" customFormat="1" ht="18" customHeight="1">
      <c r="A126" s="37" t="s">
        <v>43</v>
      </c>
      <c r="B126" s="77" t="s">
        <v>346</v>
      </c>
      <c r="C126" s="32"/>
      <c r="D126" s="32"/>
    </row>
    <row r="127" spans="1:4" s="18" customFormat="1" ht="18" customHeight="1" thickBot="1">
      <c r="A127" s="57" t="s">
        <v>44</v>
      </c>
      <c r="B127" s="117" t="s">
        <v>237</v>
      </c>
      <c r="C127" s="32"/>
      <c r="D127" s="32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32"/>
      <c r="D129" s="32"/>
    </row>
    <row r="130" spans="1:4" s="18" customFormat="1" ht="18" customHeight="1">
      <c r="A130" s="37" t="s">
        <v>46</v>
      </c>
      <c r="B130" s="77" t="s">
        <v>239</v>
      </c>
      <c r="C130" s="32"/>
      <c r="D130" s="32"/>
    </row>
    <row r="131" spans="1:4" s="18" customFormat="1" ht="18" customHeight="1">
      <c r="A131" s="37" t="s">
        <v>155</v>
      </c>
      <c r="B131" s="77" t="s">
        <v>240</v>
      </c>
      <c r="C131" s="32"/>
      <c r="D131" s="32"/>
    </row>
    <row r="132" spans="1:4" s="18" customFormat="1" ht="18" customHeight="1" thickBot="1">
      <c r="A132" s="57" t="s">
        <v>156</v>
      </c>
      <c r="B132" s="117" t="s">
        <v>241</v>
      </c>
      <c r="C132" s="32"/>
      <c r="D132" s="32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0</v>
      </c>
      <c r="D133" s="31">
        <f>SUM(D134:D137)</f>
        <v>0</v>
      </c>
    </row>
    <row r="134" spans="1:4" s="18" customFormat="1" ht="18" customHeight="1">
      <c r="A134" s="37" t="s">
        <v>47</v>
      </c>
      <c r="B134" s="77" t="s">
        <v>243</v>
      </c>
      <c r="C134" s="32"/>
      <c r="D134" s="32"/>
    </row>
    <row r="135" spans="1:4" s="18" customFormat="1" ht="18" customHeight="1">
      <c r="A135" s="37" t="s">
        <v>48</v>
      </c>
      <c r="B135" s="77" t="s">
        <v>252</v>
      </c>
      <c r="C135" s="32"/>
      <c r="D135" s="32"/>
    </row>
    <row r="136" spans="1:4" s="18" customFormat="1" ht="18" customHeight="1">
      <c r="A136" s="37" t="s">
        <v>165</v>
      </c>
      <c r="B136" s="77" t="s">
        <v>244</v>
      </c>
      <c r="C136" s="32"/>
      <c r="D136" s="32"/>
    </row>
    <row r="137" spans="1:4" s="18" customFormat="1" ht="18" customHeight="1" thickBot="1">
      <c r="A137" s="57" t="s">
        <v>166</v>
      </c>
      <c r="B137" s="117" t="s">
        <v>306</v>
      </c>
      <c r="C137" s="32"/>
      <c r="D137" s="32"/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32"/>
      <c r="D139" s="32"/>
    </row>
    <row r="140" spans="1:4" s="18" customFormat="1" ht="18" customHeight="1">
      <c r="A140" s="37" t="s">
        <v>91</v>
      </c>
      <c r="B140" s="77" t="s">
        <v>247</v>
      </c>
      <c r="C140" s="32"/>
      <c r="D140" s="32"/>
    </row>
    <row r="141" spans="1:4" s="18" customFormat="1" ht="18" customHeight="1">
      <c r="A141" s="37" t="s">
        <v>109</v>
      </c>
      <c r="B141" s="77" t="s">
        <v>248</v>
      </c>
      <c r="C141" s="32"/>
      <c r="D141" s="32"/>
    </row>
    <row r="142" spans="1:4" s="18" customFormat="1" ht="18" customHeight="1" thickBot="1">
      <c r="A142" s="37" t="s">
        <v>168</v>
      </c>
      <c r="B142" s="77" t="s">
        <v>249</v>
      </c>
      <c r="C142" s="32"/>
      <c r="D142" s="32"/>
    </row>
    <row r="143" spans="1:4" s="18" customFormat="1" ht="18" customHeight="1" thickBot="1">
      <c r="A143" s="36" t="s">
        <v>10</v>
      </c>
      <c r="B143" s="104" t="s">
        <v>250</v>
      </c>
      <c r="C143" s="61">
        <f>+C124+C128+C133+C138</f>
        <v>0</v>
      </c>
      <c r="D143" s="61">
        <f>+D124+D128+D133+D138</f>
        <v>0</v>
      </c>
    </row>
    <row r="144" spans="1:4" s="18" customFormat="1" ht="18" customHeight="1" thickBot="1">
      <c r="A144" s="62" t="s">
        <v>11</v>
      </c>
      <c r="B144" s="118" t="s">
        <v>251</v>
      </c>
      <c r="C144" s="61">
        <f>+C123+C143</f>
        <v>63447240</v>
      </c>
      <c r="D144" s="61">
        <f>+D123+D143</f>
        <v>63447140</v>
      </c>
    </row>
    <row r="145" spans="1:4" s="18" customFormat="1" ht="18" customHeight="1" thickBot="1">
      <c r="A145" s="63"/>
      <c r="B145" s="121"/>
      <c r="C145" s="50"/>
      <c r="D145" s="50"/>
    </row>
    <row r="146" spans="1:6" s="18" customFormat="1" ht="18" customHeight="1" thickBot="1">
      <c r="A146" s="65" t="s">
        <v>324</v>
      </c>
      <c r="B146" s="122"/>
      <c r="C146" s="67">
        <v>10</v>
      </c>
      <c r="D146" s="67">
        <v>10</v>
      </c>
      <c r="E146" s="26"/>
      <c r="F146" s="26"/>
    </row>
    <row r="147" spans="1:4" s="24" customFormat="1" ht="18" customHeight="1" thickBot="1">
      <c r="A147" s="65" t="s">
        <v>105</v>
      </c>
      <c r="B147" s="122"/>
      <c r="C147" s="67"/>
      <c r="D147" s="67"/>
    </row>
    <row r="148" spans="3:4" s="18" customFormat="1" ht="18" customHeight="1">
      <c r="C148" s="27"/>
      <c r="D148" s="27"/>
    </row>
    <row r="149" ht="15.75">
      <c r="D149" s="15"/>
    </row>
    <row r="150" ht="15.75">
      <c r="D150" s="15"/>
    </row>
    <row r="151" ht="15.75">
      <c r="D151" s="15"/>
    </row>
    <row r="152" ht="15.75">
      <c r="D152" s="15"/>
    </row>
    <row r="153" ht="15.75">
      <c r="D153" s="15"/>
    </row>
    <row r="154" ht="15.75">
      <c r="D154" s="15"/>
    </row>
    <row r="155" ht="15.75">
      <c r="D155" s="15"/>
    </row>
    <row r="156" ht="15.75">
      <c r="D156" s="15"/>
    </row>
    <row r="157" ht="15.75">
      <c r="D157" s="15"/>
    </row>
    <row r="158" ht="15.75">
      <c r="D158" s="15"/>
    </row>
    <row r="159" ht="15.75">
      <c r="D159" s="15"/>
    </row>
    <row r="160" ht="15.75">
      <c r="D160" s="15"/>
    </row>
    <row r="161" ht="15.75">
      <c r="D161" s="15"/>
    </row>
    <row r="162" ht="15.75">
      <c r="D162" s="15"/>
    </row>
    <row r="163" ht="15.75">
      <c r="D163" s="15"/>
    </row>
    <row r="164" ht="15.75">
      <c r="D164" s="15"/>
    </row>
    <row r="165" ht="15.75">
      <c r="D165" s="15"/>
    </row>
    <row r="166" ht="15.75">
      <c r="D166" s="15"/>
    </row>
    <row r="167" ht="15.75">
      <c r="D167" s="15"/>
    </row>
    <row r="168" ht="15.75">
      <c r="D168" s="15"/>
    </row>
    <row r="169" ht="15.75">
      <c r="D169" s="15"/>
    </row>
    <row r="170" ht="15.75">
      <c r="D170" s="15"/>
    </row>
    <row r="171" ht="15.75">
      <c r="D171" s="15"/>
    </row>
    <row r="172" ht="15.75">
      <c r="D172" s="15"/>
    </row>
    <row r="173" ht="15.75">
      <c r="D173" s="15"/>
    </row>
    <row r="174" ht="15.75">
      <c r="D174" s="15"/>
    </row>
    <row r="175" ht="15.75">
      <c r="D175" s="15"/>
    </row>
    <row r="176" ht="15.75">
      <c r="D176" s="15"/>
    </row>
    <row r="177" ht="15.75">
      <c r="D177" s="15"/>
    </row>
    <row r="178" ht="15.75">
      <c r="D178" s="15"/>
    </row>
    <row r="179" ht="15.75">
      <c r="D179" s="15"/>
    </row>
    <row r="180" ht="15.75">
      <c r="D180" s="15"/>
    </row>
    <row r="181" ht="15.75">
      <c r="D181" s="15"/>
    </row>
    <row r="182" ht="15.75">
      <c r="D182" s="15"/>
    </row>
    <row r="183" ht="15.75">
      <c r="D183" s="15"/>
    </row>
    <row r="184" ht="15.75">
      <c r="D184" s="15"/>
    </row>
    <row r="185" ht="15.75">
      <c r="D185" s="15"/>
    </row>
    <row r="186" ht="15.75">
      <c r="D186" s="15"/>
    </row>
    <row r="187" ht="15.75">
      <c r="D187" s="15"/>
    </row>
    <row r="188" ht="15.75">
      <c r="D188" s="15"/>
    </row>
    <row r="189" ht="15.75">
      <c r="D189" s="15"/>
    </row>
    <row r="190" ht="15.75">
      <c r="D190" s="15"/>
    </row>
    <row r="191" ht="15.75">
      <c r="D191" s="15"/>
    </row>
    <row r="192" ht="15.75">
      <c r="D192" s="15"/>
    </row>
    <row r="193" ht="15.75">
      <c r="D193" s="15"/>
    </row>
    <row r="194" ht="15.75">
      <c r="D194" s="15"/>
    </row>
    <row r="195" ht="15.75">
      <c r="D195" s="15"/>
    </row>
    <row r="196" ht="15.75">
      <c r="D196" s="15"/>
    </row>
    <row r="197" ht="15.75">
      <c r="D197" s="15"/>
    </row>
    <row r="198" ht="15.75">
      <c r="D198" s="15"/>
    </row>
  </sheetData>
  <sheetProtection/>
  <mergeCells count="4">
    <mergeCell ref="B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 melléklet az 1/2018. (III.6.) önkormányzati rendelethez</oddHeader>
  </headerFooter>
  <rowBreaks count="1" manualBreakCount="1">
    <brk id="88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8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19.00390625" style="15" customWidth="1"/>
    <col min="4" max="4" width="19.00390625" style="16" customWidth="1"/>
    <col min="5" max="16384" width="9.375" style="16" customWidth="1"/>
  </cols>
  <sheetData>
    <row r="1" spans="1:3" s="18" customFormat="1" ht="39" customHeight="1">
      <c r="A1" s="130"/>
      <c r="B1" s="209" t="s">
        <v>332</v>
      </c>
      <c r="C1" s="209"/>
    </row>
    <row r="2" spans="1:3" s="18" customFormat="1" ht="18" customHeight="1">
      <c r="A2" s="96"/>
      <c r="B2" s="208" t="s">
        <v>330</v>
      </c>
      <c r="C2" s="208"/>
    </row>
    <row r="3" spans="1:3" s="18" customFormat="1" ht="18" customHeight="1">
      <c r="A3" s="199" t="s">
        <v>0</v>
      </c>
      <c r="B3" s="199"/>
      <c r="C3" s="199"/>
    </row>
    <row r="4" spans="1:3" s="18" customFormat="1" ht="18" customHeight="1" thickBot="1">
      <c r="A4" s="200" t="s">
        <v>72</v>
      </c>
      <c r="B4" s="200"/>
      <c r="C4" s="19" t="s">
        <v>327</v>
      </c>
    </row>
    <row r="5" spans="1:3" s="18" customFormat="1" ht="18" customHeight="1" thickBot="1">
      <c r="A5" s="198"/>
      <c r="B5" s="198"/>
      <c r="C5" s="19"/>
    </row>
    <row r="6" spans="1:4" s="18" customFormat="1" ht="36.75" customHeight="1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8" customHeight="1" thickBot="1">
      <c r="A7" s="22">
        <v>1</v>
      </c>
      <c r="B7" s="120">
        <v>2</v>
      </c>
      <c r="C7" s="23">
        <v>3</v>
      </c>
      <c r="D7" s="23">
        <v>3</v>
      </c>
    </row>
    <row r="8" spans="1:4" s="24" customFormat="1" ht="18" customHeight="1" thickBot="1">
      <c r="A8" s="30" t="s">
        <v>2</v>
      </c>
      <c r="B8" s="100" t="s">
        <v>130</v>
      </c>
      <c r="C8" s="31">
        <f>SUM(C9:C12)</f>
        <v>0</v>
      </c>
      <c r="D8" s="31">
        <f>SUM(D9:D12)</f>
        <v>0</v>
      </c>
    </row>
    <row r="9" spans="1:4" s="24" customFormat="1" ht="27">
      <c r="A9" s="37" t="s">
        <v>49</v>
      </c>
      <c r="B9" s="95" t="s">
        <v>307</v>
      </c>
      <c r="C9" s="32"/>
      <c r="D9" s="32"/>
    </row>
    <row r="10" spans="1:4" s="24" customFormat="1" ht="27">
      <c r="A10" s="38" t="s">
        <v>50</v>
      </c>
      <c r="B10" s="68" t="s">
        <v>308</v>
      </c>
      <c r="C10" s="33"/>
      <c r="D10" s="33"/>
    </row>
    <row r="11" spans="1:4" s="24" customFormat="1" ht="27">
      <c r="A11" s="38" t="s">
        <v>51</v>
      </c>
      <c r="B11" s="68" t="s">
        <v>309</v>
      </c>
      <c r="C11" s="33"/>
      <c r="D11" s="33"/>
    </row>
    <row r="12" spans="1:4" s="24" customFormat="1" ht="18.75">
      <c r="A12" s="38" t="s">
        <v>303</v>
      </c>
      <c r="B12" s="68" t="s">
        <v>310</v>
      </c>
      <c r="C12" s="33"/>
      <c r="D12" s="33"/>
    </row>
    <row r="13" spans="1:4" s="24" customFormat="1" ht="25.5">
      <c r="A13" s="38" t="s">
        <v>60</v>
      </c>
      <c r="B13" s="101" t="s">
        <v>312</v>
      </c>
      <c r="C13" s="34"/>
      <c r="D13" s="34"/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8" customHeight="1" thickBot="1">
      <c r="A15" s="36" t="s">
        <v>3</v>
      </c>
      <c r="B15" s="102" t="s">
        <v>340</v>
      </c>
      <c r="C15" s="31">
        <f>+C16+C17+C18+C19+C20</f>
        <v>0</v>
      </c>
      <c r="D15" s="31">
        <f>+D16+D17+D18+D19+D20</f>
        <v>0</v>
      </c>
    </row>
    <row r="16" spans="1:4" s="24" customFormat="1" ht="18" customHeight="1">
      <c r="A16" s="37" t="s">
        <v>55</v>
      </c>
      <c r="B16" s="95" t="s">
        <v>131</v>
      </c>
      <c r="C16" s="32"/>
      <c r="D16" s="32"/>
    </row>
    <row r="17" spans="1:4" s="24" customFormat="1" ht="27">
      <c r="A17" s="38" t="s">
        <v>56</v>
      </c>
      <c r="B17" s="68" t="s">
        <v>132</v>
      </c>
      <c r="C17" s="33"/>
      <c r="D17" s="33"/>
    </row>
    <row r="18" spans="1:4" s="24" customFormat="1" ht="27">
      <c r="A18" s="38" t="s">
        <v>57</v>
      </c>
      <c r="B18" s="68" t="s">
        <v>292</v>
      </c>
      <c r="C18" s="33"/>
      <c r="D18" s="33"/>
    </row>
    <row r="19" spans="1:4" s="24" customFormat="1" ht="27">
      <c r="A19" s="38" t="s">
        <v>58</v>
      </c>
      <c r="B19" s="68" t="s">
        <v>293</v>
      </c>
      <c r="C19" s="33"/>
      <c r="D19" s="33"/>
    </row>
    <row r="20" spans="1:4" s="24" customFormat="1" ht="25.5">
      <c r="A20" s="38" t="s">
        <v>59</v>
      </c>
      <c r="B20" s="29" t="s">
        <v>313</v>
      </c>
      <c r="C20" s="33"/>
      <c r="D20" s="33"/>
    </row>
    <row r="21" spans="1:4" s="24" customFormat="1" ht="19.5" thickBot="1">
      <c r="A21" s="39" t="s">
        <v>65</v>
      </c>
      <c r="B21" s="103" t="s">
        <v>133</v>
      </c>
      <c r="C21" s="40"/>
      <c r="D21" s="40"/>
    </row>
    <row r="22" spans="1:4" s="24" customFormat="1" ht="18" customHeight="1" thickBot="1">
      <c r="A22" s="36" t="s">
        <v>4</v>
      </c>
      <c r="B22" s="104" t="s">
        <v>341</v>
      </c>
      <c r="C22" s="31">
        <f>+C23+C24+C25+C26+C27</f>
        <v>0</v>
      </c>
      <c r="D22" s="31">
        <f>+D23+D24+D25+D26+D27</f>
        <v>0</v>
      </c>
    </row>
    <row r="23" spans="1:4" s="24" customFormat="1" ht="18.75">
      <c r="A23" s="37" t="s">
        <v>38</v>
      </c>
      <c r="B23" s="95" t="s">
        <v>305</v>
      </c>
      <c r="C23" s="32"/>
      <c r="D23" s="32"/>
    </row>
    <row r="24" spans="1:4" s="24" customFormat="1" ht="27">
      <c r="A24" s="38" t="s">
        <v>39</v>
      </c>
      <c r="B24" s="68" t="s">
        <v>134</v>
      </c>
      <c r="C24" s="33"/>
      <c r="D24" s="33"/>
    </row>
    <row r="25" spans="1:4" s="24" customFormat="1" ht="27">
      <c r="A25" s="38" t="s">
        <v>40</v>
      </c>
      <c r="B25" s="68" t="s">
        <v>294</v>
      </c>
      <c r="C25" s="33"/>
      <c r="D25" s="33"/>
    </row>
    <row r="26" spans="1:4" s="24" customFormat="1" ht="27">
      <c r="A26" s="38" t="s">
        <v>41</v>
      </c>
      <c r="B26" s="68" t="s">
        <v>295</v>
      </c>
      <c r="C26" s="33"/>
      <c r="D26" s="33"/>
    </row>
    <row r="27" spans="1:4" s="24" customFormat="1" ht="18.75">
      <c r="A27" s="38" t="s">
        <v>80</v>
      </c>
      <c r="B27" s="68" t="s">
        <v>135</v>
      </c>
      <c r="C27" s="33"/>
      <c r="D27" s="33"/>
    </row>
    <row r="28" spans="1:4" s="24" customFormat="1" ht="18" customHeight="1" thickBot="1">
      <c r="A28" s="39" t="s">
        <v>81</v>
      </c>
      <c r="B28" s="103" t="s">
        <v>136</v>
      </c>
      <c r="C28" s="40"/>
      <c r="D28" s="40"/>
    </row>
    <row r="29" spans="1:4" s="24" customFormat="1" ht="18" customHeight="1" thickBot="1">
      <c r="A29" s="36" t="s">
        <v>82</v>
      </c>
      <c r="B29" s="104" t="s">
        <v>137</v>
      </c>
      <c r="C29" s="31">
        <f>SUM(C30,C33:C35)</f>
        <v>0</v>
      </c>
      <c r="D29" s="31">
        <f>SUM(D30,D33:D35)</f>
        <v>0</v>
      </c>
    </row>
    <row r="30" spans="1:4" s="24" customFormat="1" ht="18" customHeight="1">
      <c r="A30" s="37" t="s">
        <v>138</v>
      </c>
      <c r="B30" s="95" t="s">
        <v>144</v>
      </c>
      <c r="C30" s="41">
        <f>SUM(C31:C32)</f>
        <v>0</v>
      </c>
      <c r="D30" s="41">
        <f>SUM(D31:D32)</f>
        <v>0</v>
      </c>
    </row>
    <row r="31" spans="1:4" s="24" customFormat="1" ht="18" customHeight="1">
      <c r="A31" s="38" t="s">
        <v>139</v>
      </c>
      <c r="B31" s="68" t="s">
        <v>315</v>
      </c>
      <c r="C31" s="69"/>
      <c r="D31" s="69"/>
    </row>
    <row r="32" spans="1:4" s="24" customFormat="1" ht="18" customHeight="1">
      <c r="A32" s="38" t="s">
        <v>140</v>
      </c>
      <c r="B32" s="68" t="s">
        <v>316</v>
      </c>
      <c r="C32" s="69"/>
      <c r="D32" s="69"/>
    </row>
    <row r="33" spans="1:4" s="24" customFormat="1" ht="18" customHeight="1">
      <c r="A33" s="38" t="s">
        <v>141</v>
      </c>
      <c r="B33" s="68" t="s">
        <v>317</v>
      </c>
      <c r="C33" s="33"/>
      <c r="D33" s="33"/>
    </row>
    <row r="34" spans="1:4" s="24" customFormat="1" ht="18.75">
      <c r="A34" s="38" t="s">
        <v>142</v>
      </c>
      <c r="B34" s="68" t="s">
        <v>145</v>
      </c>
      <c r="C34" s="33"/>
      <c r="D34" s="33"/>
    </row>
    <row r="35" spans="1:4" s="24" customFormat="1" ht="18" customHeight="1" thickBot="1">
      <c r="A35" s="39" t="s">
        <v>143</v>
      </c>
      <c r="B35" s="103" t="s">
        <v>146</v>
      </c>
      <c r="C35" s="40"/>
      <c r="D35" s="40"/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0</v>
      </c>
      <c r="D36" s="31">
        <f>SUM(D37:D46)</f>
        <v>0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3"/>
      <c r="D38" s="33"/>
    </row>
    <row r="39" spans="1:4" s="24" customFormat="1" ht="18" customHeight="1">
      <c r="A39" s="38" t="s">
        <v>44</v>
      </c>
      <c r="B39" s="68" t="s">
        <v>319</v>
      </c>
      <c r="C39" s="33"/>
      <c r="D39" s="33"/>
    </row>
    <row r="40" spans="1:4" s="24" customFormat="1" ht="18" customHeight="1">
      <c r="A40" s="38" t="s">
        <v>84</v>
      </c>
      <c r="B40" s="68" t="s">
        <v>320</v>
      </c>
      <c r="C40" s="33"/>
      <c r="D40" s="33"/>
    </row>
    <row r="41" spans="1:4" s="24" customFormat="1" ht="18" customHeight="1">
      <c r="A41" s="38" t="s">
        <v>85</v>
      </c>
      <c r="B41" s="68" t="s">
        <v>321</v>
      </c>
      <c r="C41" s="33"/>
      <c r="D41" s="33"/>
    </row>
    <row r="42" spans="1:4" s="24" customFormat="1" ht="18" customHeight="1">
      <c r="A42" s="38" t="s">
        <v>86</v>
      </c>
      <c r="B42" s="68" t="s">
        <v>322</v>
      </c>
      <c r="C42" s="33"/>
      <c r="D42" s="33"/>
    </row>
    <row r="43" spans="1:4" s="24" customFormat="1" ht="18" customHeight="1">
      <c r="A43" s="38" t="s">
        <v>87</v>
      </c>
      <c r="B43" s="68" t="s">
        <v>151</v>
      </c>
      <c r="C43" s="33"/>
      <c r="D43" s="33"/>
    </row>
    <row r="44" spans="1:4" s="24" customFormat="1" ht="18" customHeight="1">
      <c r="A44" s="38" t="s">
        <v>88</v>
      </c>
      <c r="B44" s="68" t="s">
        <v>152</v>
      </c>
      <c r="C44" s="33"/>
      <c r="D44" s="33"/>
    </row>
    <row r="45" spans="1:4" s="24" customFormat="1" ht="18" customHeight="1">
      <c r="A45" s="38" t="s">
        <v>148</v>
      </c>
      <c r="B45" s="68" t="s">
        <v>153</v>
      </c>
      <c r="C45" s="33"/>
      <c r="D45" s="33"/>
    </row>
    <row r="46" spans="1:4" s="24" customFormat="1" ht="18" customHeight="1" thickBot="1">
      <c r="A46" s="39" t="s">
        <v>149</v>
      </c>
      <c r="B46" s="103" t="s">
        <v>323</v>
      </c>
      <c r="C46" s="40"/>
      <c r="D46" s="40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3"/>
      <c r="D49" s="33"/>
    </row>
    <row r="50" spans="1:4" s="24" customFormat="1" ht="18" customHeight="1">
      <c r="A50" s="38" t="s">
        <v>155</v>
      </c>
      <c r="B50" s="68" t="s">
        <v>160</v>
      </c>
      <c r="C50" s="33"/>
      <c r="D50" s="33"/>
    </row>
    <row r="51" spans="1:4" s="24" customFormat="1" ht="18" customHeight="1">
      <c r="A51" s="38" t="s">
        <v>156</v>
      </c>
      <c r="B51" s="68" t="s">
        <v>161</v>
      </c>
      <c r="C51" s="33"/>
      <c r="D51" s="33"/>
    </row>
    <row r="52" spans="1:4" s="24" customFormat="1" ht="18" customHeight="1" thickBot="1">
      <c r="A52" s="39" t="s">
        <v>157</v>
      </c>
      <c r="B52" s="103" t="s">
        <v>162</v>
      </c>
      <c r="C52" s="40"/>
      <c r="D52" s="40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27">
      <c r="A55" s="38" t="s">
        <v>48</v>
      </c>
      <c r="B55" s="68" t="s">
        <v>298</v>
      </c>
      <c r="C55" s="33"/>
      <c r="D55" s="33"/>
    </row>
    <row r="56" spans="1:4" s="24" customFormat="1" ht="18.75">
      <c r="A56" s="38" t="s">
        <v>165</v>
      </c>
      <c r="B56" s="68" t="s">
        <v>163</v>
      </c>
      <c r="C56" s="33"/>
      <c r="D56" s="33"/>
    </row>
    <row r="57" spans="1:4" s="24" customFormat="1" ht="19.5" thickBot="1">
      <c r="A57" s="39" t="s">
        <v>166</v>
      </c>
      <c r="B57" s="103" t="s">
        <v>164</v>
      </c>
      <c r="C57" s="40"/>
      <c r="D57" s="40"/>
    </row>
    <row r="58" spans="1:4" s="24" customFormat="1" ht="18" customHeight="1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3"/>
      <c r="D59" s="33"/>
    </row>
    <row r="60" spans="1:4" s="24" customFormat="1" ht="27">
      <c r="A60" s="38" t="s">
        <v>91</v>
      </c>
      <c r="B60" s="68" t="s">
        <v>300</v>
      </c>
      <c r="C60" s="33"/>
      <c r="D60" s="33"/>
    </row>
    <row r="61" spans="1:4" s="24" customFormat="1" ht="18.75">
      <c r="A61" s="38" t="s">
        <v>109</v>
      </c>
      <c r="B61" s="68" t="s">
        <v>169</v>
      </c>
      <c r="C61" s="33"/>
      <c r="D61" s="33"/>
    </row>
    <row r="62" spans="1:4" s="24" customFormat="1" ht="19.5" thickBot="1">
      <c r="A62" s="39" t="s">
        <v>168</v>
      </c>
      <c r="B62" s="103" t="s">
        <v>170</v>
      </c>
      <c r="C62" s="33"/>
      <c r="D62" s="33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0</v>
      </c>
      <c r="D63" s="31">
        <f>+D8+D15+D22+D29+D36+D47+D53+D58</f>
        <v>0</v>
      </c>
    </row>
    <row r="64" spans="1:4" s="24" customFormat="1" ht="18" customHeight="1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3"/>
      <c r="D65" s="33"/>
    </row>
    <row r="66" spans="1:4" s="24" customFormat="1" ht="27">
      <c r="A66" s="38" t="s">
        <v>209</v>
      </c>
      <c r="B66" s="68" t="s">
        <v>173</v>
      </c>
      <c r="C66" s="33"/>
      <c r="D66" s="33"/>
    </row>
    <row r="67" spans="1:4" s="24" customFormat="1" ht="19.5" thickBot="1">
      <c r="A67" s="39" t="s">
        <v>210</v>
      </c>
      <c r="B67" s="105" t="s">
        <v>174</v>
      </c>
      <c r="C67" s="33"/>
      <c r="D67" s="33"/>
    </row>
    <row r="68" spans="1:4" s="24" customFormat="1" ht="18" customHeight="1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3"/>
      <c r="D69" s="33"/>
    </row>
    <row r="70" spans="1:4" s="24" customFormat="1" ht="18.75">
      <c r="A70" s="38" t="s">
        <v>70</v>
      </c>
      <c r="B70" s="68" t="s">
        <v>178</v>
      </c>
      <c r="C70" s="33"/>
      <c r="D70" s="33"/>
    </row>
    <row r="71" spans="1:4" s="24" customFormat="1" ht="18.75">
      <c r="A71" s="38" t="s">
        <v>201</v>
      </c>
      <c r="B71" s="68" t="s">
        <v>179</v>
      </c>
      <c r="C71" s="33"/>
      <c r="D71" s="33"/>
    </row>
    <row r="72" spans="1:4" s="24" customFormat="1" ht="19.5" thickBot="1">
      <c r="A72" s="39" t="s">
        <v>202</v>
      </c>
      <c r="B72" s="103" t="s">
        <v>180</v>
      </c>
      <c r="C72" s="33"/>
      <c r="D72" s="33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149567</v>
      </c>
      <c r="D73" s="31">
        <f>SUM(D74:D75)</f>
        <v>149467</v>
      </c>
    </row>
    <row r="74" spans="1:4" s="24" customFormat="1" ht="18" customHeight="1">
      <c r="A74" s="37" t="s">
        <v>203</v>
      </c>
      <c r="B74" s="95" t="s">
        <v>183</v>
      </c>
      <c r="C74" s="33">
        <v>149567</v>
      </c>
      <c r="D74" s="33">
        <v>149467</v>
      </c>
    </row>
    <row r="75" spans="1:4" s="24" customFormat="1" ht="18" customHeight="1" thickBot="1">
      <c r="A75" s="39" t="s">
        <v>204</v>
      </c>
      <c r="B75" s="95" t="s">
        <v>347</v>
      </c>
      <c r="C75" s="33">
        <v>0</v>
      </c>
      <c r="D75" s="33">
        <v>0</v>
      </c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63297673</v>
      </c>
      <c r="D76" s="31">
        <f>SUM(D77:D79)</f>
        <v>63297673</v>
      </c>
    </row>
    <row r="77" spans="1:2" s="24" customFormat="1" ht="18" customHeight="1">
      <c r="A77" s="37" t="s">
        <v>205</v>
      </c>
      <c r="B77" s="95" t="s">
        <v>328</v>
      </c>
    </row>
    <row r="78" spans="1:4" s="24" customFormat="1" ht="18" customHeight="1">
      <c r="A78" s="38" t="s">
        <v>206</v>
      </c>
      <c r="B78" s="68" t="s">
        <v>186</v>
      </c>
      <c r="C78" s="33"/>
      <c r="D78" s="33"/>
    </row>
    <row r="79" spans="1:4" s="24" customFormat="1" ht="18" customHeight="1" thickBot="1">
      <c r="A79" s="39" t="s">
        <v>207</v>
      </c>
      <c r="B79" s="103" t="s">
        <v>339</v>
      </c>
      <c r="C79" s="33">
        <v>63297673</v>
      </c>
      <c r="D79" s="33">
        <v>63297673</v>
      </c>
    </row>
    <row r="80" spans="1:4" s="24" customFormat="1" ht="18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3"/>
      <c r="D81" s="33"/>
    </row>
    <row r="82" spans="1:4" s="24" customFormat="1" ht="30">
      <c r="A82" s="44" t="s">
        <v>191</v>
      </c>
      <c r="B82" s="68" t="s">
        <v>192</v>
      </c>
      <c r="C82" s="33"/>
      <c r="D82" s="33"/>
    </row>
    <row r="83" spans="1:4" s="24" customFormat="1" ht="20.25" customHeight="1">
      <c r="A83" s="44" t="s">
        <v>193</v>
      </c>
      <c r="B83" s="68" t="s">
        <v>194</v>
      </c>
      <c r="C83" s="33"/>
      <c r="D83" s="33"/>
    </row>
    <row r="84" spans="1:4" s="24" customFormat="1" ht="18" customHeight="1" thickBot="1">
      <c r="A84" s="45" t="s">
        <v>195</v>
      </c>
      <c r="B84" s="103" t="s">
        <v>196</v>
      </c>
      <c r="C84" s="33"/>
      <c r="D84" s="33"/>
    </row>
    <row r="85" spans="1:4" s="24" customFormat="1" ht="26.25" thickBot="1">
      <c r="A85" s="42" t="s">
        <v>197</v>
      </c>
      <c r="B85" s="102" t="s">
        <v>338</v>
      </c>
      <c r="C85" s="46"/>
      <c r="D85" s="46"/>
    </row>
    <row r="86" spans="1:4" s="24" customFormat="1" ht="19.5" thickBot="1">
      <c r="A86" s="42" t="s">
        <v>198</v>
      </c>
      <c r="B86" s="106" t="s">
        <v>199</v>
      </c>
      <c r="C86" s="31">
        <f>+C64+C68+C73+C76+C80+C85</f>
        <v>63447240</v>
      </c>
      <c r="D86" s="31">
        <f>+D64+D68+D73+D76+D80+D85</f>
        <v>63447140</v>
      </c>
    </row>
    <row r="87" spans="1:4" s="24" customFormat="1" ht="18" customHeight="1" thickBot="1">
      <c r="A87" s="47" t="s">
        <v>211</v>
      </c>
      <c r="B87" s="107" t="s">
        <v>290</v>
      </c>
      <c r="C87" s="31">
        <f>+C63+C86</f>
        <v>63447240</v>
      </c>
      <c r="D87" s="31">
        <f>+D63+D86</f>
        <v>63447140</v>
      </c>
    </row>
    <row r="88" spans="1:3" s="24" customFormat="1" ht="19.5" thickBot="1">
      <c r="A88" s="48"/>
      <c r="B88" s="108"/>
      <c r="C88" s="49"/>
    </row>
    <row r="89" spans="1:3" s="18" customFormat="1" ht="18" customHeight="1" thickBot="1">
      <c r="A89" s="97" t="s">
        <v>32</v>
      </c>
      <c r="B89" s="109"/>
      <c r="C89" s="98"/>
    </row>
    <row r="90" spans="1:4" s="25" customFormat="1" ht="18" customHeight="1" thickBot="1">
      <c r="A90" s="36" t="s">
        <v>2</v>
      </c>
      <c r="B90" s="110" t="s">
        <v>336</v>
      </c>
      <c r="C90" s="99">
        <f>SUM(C91:C95)</f>
        <v>62447750</v>
      </c>
      <c r="D90" s="99">
        <f>SUM(D91:D95)</f>
        <v>62447650</v>
      </c>
    </row>
    <row r="91" spans="1:4" s="18" customFormat="1" ht="18" customHeight="1">
      <c r="A91" s="37" t="s">
        <v>49</v>
      </c>
      <c r="B91" s="111" t="s">
        <v>29</v>
      </c>
      <c r="C91" s="32">
        <v>45797960</v>
      </c>
      <c r="D91" s="32">
        <v>46109960</v>
      </c>
    </row>
    <row r="92" spans="1:4" s="24" customFormat="1" ht="18" customHeight="1">
      <c r="A92" s="38" t="s">
        <v>50</v>
      </c>
      <c r="B92" s="70" t="s">
        <v>92</v>
      </c>
      <c r="C92" s="32">
        <v>8786933</v>
      </c>
      <c r="D92" s="32">
        <v>8786933</v>
      </c>
    </row>
    <row r="93" spans="1:4" s="18" customFormat="1" ht="18" customHeight="1">
      <c r="A93" s="38" t="s">
        <v>51</v>
      </c>
      <c r="B93" s="70" t="s">
        <v>68</v>
      </c>
      <c r="C93" s="32">
        <v>7862857</v>
      </c>
      <c r="D93" s="32">
        <v>7550757</v>
      </c>
    </row>
    <row r="94" spans="1:4" s="18" customFormat="1" ht="18" customHeight="1">
      <c r="A94" s="38" t="s">
        <v>52</v>
      </c>
      <c r="B94" s="112" t="s">
        <v>93</v>
      </c>
      <c r="C94" s="32"/>
      <c r="D94" s="32"/>
    </row>
    <row r="95" spans="1:4" s="18" customFormat="1" ht="18" customHeight="1">
      <c r="A95" s="38" t="s">
        <v>60</v>
      </c>
      <c r="B95" s="113" t="s">
        <v>94</v>
      </c>
      <c r="C95" s="40">
        <f>SUM(C96:C105)</f>
        <v>0</v>
      </c>
      <c r="D95" s="40">
        <f>SUM(D96:D105)</f>
        <v>0</v>
      </c>
    </row>
    <row r="96" spans="1:4" s="18" customFormat="1" ht="18" customHeight="1">
      <c r="A96" s="38" t="s">
        <v>53</v>
      </c>
      <c r="B96" s="70" t="s">
        <v>214</v>
      </c>
      <c r="C96" s="32"/>
      <c r="D96" s="32"/>
    </row>
    <row r="97" spans="1:4" s="18" customFormat="1" ht="18" customHeight="1">
      <c r="A97" s="38" t="s">
        <v>54</v>
      </c>
      <c r="B97" s="72" t="s">
        <v>215</v>
      </c>
      <c r="C97" s="32"/>
      <c r="D97" s="32"/>
    </row>
    <row r="98" spans="1:4" s="18" customFormat="1" ht="18" customHeight="1">
      <c r="A98" s="38" t="s">
        <v>61</v>
      </c>
      <c r="B98" s="70" t="s">
        <v>216</v>
      </c>
      <c r="C98" s="32"/>
      <c r="D98" s="32"/>
    </row>
    <row r="99" spans="1:4" s="18" customFormat="1" ht="18" customHeight="1">
      <c r="A99" s="38" t="s">
        <v>62</v>
      </c>
      <c r="B99" s="70" t="s">
        <v>343</v>
      </c>
      <c r="C99" s="32"/>
      <c r="D99" s="32"/>
    </row>
    <row r="100" spans="1:4" s="18" customFormat="1" ht="18" customHeight="1">
      <c r="A100" s="38" t="s">
        <v>63</v>
      </c>
      <c r="B100" s="72" t="s">
        <v>218</v>
      </c>
      <c r="C100" s="32"/>
      <c r="D100" s="32"/>
    </row>
    <row r="101" spans="1:4" s="18" customFormat="1" ht="18" customHeight="1">
      <c r="A101" s="38" t="s">
        <v>64</v>
      </c>
      <c r="B101" s="72" t="s">
        <v>219</v>
      </c>
      <c r="C101" s="32"/>
      <c r="D101" s="32"/>
    </row>
    <row r="102" spans="1:4" s="18" customFormat="1" ht="18" customHeight="1">
      <c r="A102" s="38" t="s">
        <v>66</v>
      </c>
      <c r="B102" s="70" t="s">
        <v>344</v>
      </c>
      <c r="C102" s="32"/>
      <c r="D102" s="32"/>
    </row>
    <row r="103" spans="1:4" s="18" customFormat="1" ht="18" customHeight="1">
      <c r="A103" s="57" t="s">
        <v>95</v>
      </c>
      <c r="B103" s="73" t="s">
        <v>221</v>
      </c>
      <c r="C103" s="32"/>
      <c r="D103" s="32"/>
    </row>
    <row r="104" spans="1:4" s="18" customFormat="1" ht="18" customHeight="1">
      <c r="A104" s="38" t="s">
        <v>212</v>
      </c>
      <c r="B104" s="73" t="s">
        <v>222</v>
      </c>
      <c r="C104" s="32"/>
      <c r="D104" s="32"/>
    </row>
    <row r="105" spans="1:4" s="18" customFormat="1" ht="18" customHeight="1" thickBot="1">
      <c r="A105" s="58" t="s">
        <v>213</v>
      </c>
      <c r="B105" s="74" t="s">
        <v>223</v>
      </c>
      <c r="C105" s="32"/>
      <c r="D105" s="32"/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999490</v>
      </c>
      <c r="D106" s="31">
        <f>+D107+D109+D111</f>
        <v>999490</v>
      </c>
    </row>
    <row r="107" spans="1:4" s="18" customFormat="1" ht="18" customHeight="1">
      <c r="A107" s="37" t="s">
        <v>55</v>
      </c>
      <c r="B107" s="70" t="s">
        <v>108</v>
      </c>
      <c r="C107" s="32">
        <v>999490</v>
      </c>
      <c r="D107" s="32">
        <v>999490</v>
      </c>
    </row>
    <row r="108" spans="1:4" s="18" customFormat="1" ht="18" customHeight="1">
      <c r="A108" s="37" t="s">
        <v>56</v>
      </c>
      <c r="B108" s="73" t="s">
        <v>227</v>
      </c>
      <c r="C108" s="32"/>
      <c r="D108" s="32"/>
    </row>
    <row r="109" spans="1:4" s="18" customFormat="1" ht="18" customHeight="1">
      <c r="A109" s="37" t="s">
        <v>57</v>
      </c>
      <c r="B109" s="73" t="s">
        <v>96</v>
      </c>
      <c r="C109" s="32"/>
      <c r="D109" s="32"/>
    </row>
    <row r="110" spans="1:4" s="18" customFormat="1" ht="18" customHeight="1">
      <c r="A110" s="37" t="s">
        <v>58</v>
      </c>
      <c r="B110" s="73" t="s">
        <v>228</v>
      </c>
      <c r="C110" s="32"/>
      <c r="D110" s="32"/>
    </row>
    <row r="111" spans="1:4" s="18" customFormat="1" ht="18" customHeight="1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32"/>
      <c r="D112" s="32"/>
    </row>
    <row r="113" spans="1:4" s="18" customFormat="1" ht="25.5">
      <c r="A113" s="37" t="s">
        <v>67</v>
      </c>
      <c r="B113" s="77" t="s">
        <v>233</v>
      </c>
      <c r="C113" s="32"/>
      <c r="D113" s="32"/>
    </row>
    <row r="114" spans="1:4" s="18" customFormat="1" ht="25.5">
      <c r="A114" s="37" t="s">
        <v>97</v>
      </c>
      <c r="B114" s="70" t="s">
        <v>217</v>
      </c>
      <c r="C114" s="32"/>
      <c r="D114" s="32"/>
    </row>
    <row r="115" spans="1:4" s="18" customFormat="1" ht="18.75">
      <c r="A115" s="37" t="s">
        <v>98</v>
      </c>
      <c r="B115" s="70" t="s">
        <v>232</v>
      </c>
      <c r="C115" s="32"/>
      <c r="D115" s="32"/>
    </row>
    <row r="116" spans="1:4" s="18" customFormat="1" ht="18.75">
      <c r="A116" s="37" t="s">
        <v>99</v>
      </c>
      <c r="B116" s="70" t="s">
        <v>231</v>
      </c>
      <c r="C116" s="32"/>
      <c r="D116" s="32"/>
    </row>
    <row r="117" spans="1:4" s="18" customFormat="1" ht="25.5">
      <c r="A117" s="37" t="s">
        <v>224</v>
      </c>
      <c r="B117" s="70" t="s">
        <v>220</v>
      </c>
      <c r="C117" s="32"/>
      <c r="D117" s="32"/>
    </row>
    <row r="118" spans="1:4" s="18" customFormat="1" ht="18.75">
      <c r="A118" s="37" t="s">
        <v>225</v>
      </c>
      <c r="B118" s="70" t="s">
        <v>230</v>
      </c>
      <c r="C118" s="32"/>
      <c r="D118" s="32"/>
    </row>
    <row r="119" spans="1:4" s="18" customFormat="1" ht="26.25" thickBot="1">
      <c r="A119" s="57" t="s">
        <v>226</v>
      </c>
      <c r="B119" s="70" t="s">
        <v>229</v>
      </c>
      <c r="C119" s="32"/>
      <c r="D119" s="32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0</v>
      </c>
      <c r="D120" s="31">
        <f>+D121+D122</f>
        <v>0</v>
      </c>
    </row>
    <row r="121" spans="1:4" s="18" customFormat="1" ht="18" customHeight="1">
      <c r="A121" s="37" t="s">
        <v>38</v>
      </c>
      <c r="B121" s="77" t="s">
        <v>33</v>
      </c>
      <c r="C121" s="32"/>
      <c r="D121" s="32"/>
    </row>
    <row r="122" spans="1:4" s="18" customFormat="1" ht="18" customHeight="1" thickBot="1">
      <c r="A122" s="39" t="s">
        <v>39</v>
      </c>
      <c r="B122" s="73" t="s">
        <v>34</v>
      </c>
      <c r="C122" s="32"/>
      <c r="D122" s="32"/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63447240</v>
      </c>
      <c r="D123" s="31">
        <f>+D90+D106+D120</f>
        <v>63447140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32"/>
      <c r="D125" s="32"/>
    </row>
    <row r="126" spans="1:4" s="18" customFormat="1" ht="18" customHeight="1">
      <c r="A126" s="37" t="s">
        <v>43</v>
      </c>
      <c r="B126" s="77" t="s">
        <v>346</v>
      </c>
      <c r="C126" s="32"/>
      <c r="D126" s="32"/>
    </row>
    <row r="127" spans="1:4" s="18" customFormat="1" ht="18" customHeight="1" thickBot="1">
      <c r="A127" s="57" t="s">
        <v>44</v>
      </c>
      <c r="B127" s="117" t="s">
        <v>237</v>
      </c>
      <c r="C127" s="32"/>
      <c r="D127" s="32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32"/>
      <c r="D129" s="32"/>
    </row>
    <row r="130" spans="1:4" s="18" customFormat="1" ht="18" customHeight="1">
      <c r="A130" s="37" t="s">
        <v>46</v>
      </c>
      <c r="B130" s="77" t="s">
        <v>239</v>
      </c>
      <c r="C130" s="32"/>
      <c r="D130" s="32"/>
    </row>
    <row r="131" spans="1:4" s="18" customFormat="1" ht="18" customHeight="1">
      <c r="A131" s="37" t="s">
        <v>155</v>
      </c>
      <c r="B131" s="77" t="s">
        <v>240</v>
      </c>
      <c r="C131" s="32"/>
      <c r="D131" s="32"/>
    </row>
    <row r="132" spans="1:4" s="18" customFormat="1" ht="18" customHeight="1" thickBot="1">
      <c r="A132" s="57" t="s">
        <v>156</v>
      </c>
      <c r="B132" s="117" t="s">
        <v>241</v>
      </c>
      <c r="C132" s="32"/>
      <c r="D132" s="32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0</v>
      </c>
      <c r="D133" s="31">
        <f>SUM(D134:D137)</f>
        <v>0</v>
      </c>
    </row>
    <row r="134" spans="1:4" s="18" customFormat="1" ht="18" customHeight="1">
      <c r="A134" s="37" t="s">
        <v>47</v>
      </c>
      <c r="B134" s="77" t="s">
        <v>243</v>
      </c>
      <c r="C134" s="32"/>
      <c r="D134" s="32"/>
    </row>
    <row r="135" spans="1:4" s="18" customFormat="1" ht="18" customHeight="1">
      <c r="A135" s="37" t="s">
        <v>48</v>
      </c>
      <c r="B135" s="77" t="s">
        <v>252</v>
      </c>
      <c r="C135" s="32"/>
      <c r="D135" s="32"/>
    </row>
    <row r="136" spans="1:4" s="18" customFormat="1" ht="18" customHeight="1">
      <c r="A136" s="37" t="s">
        <v>165</v>
      </c>
      <c r="B136" s="77" t="s">
        <v>244</v>
      </c>
      <c r="C136" s="32"/>
      <c r="D136" s="32"/>
    </row>
    <row r="137" spans="1:4" s="18" customFormat="1" ht="18" customHeight="1" thickBot="1">
      <c r="A137" s="57" t="s">
        <v>166</v>
      </c>
      <c r="B137" s="117" t="s">
        <v>306</v>
      </c>
      <c r="C137" s="32"/>
      <c r="D137" s="32"/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32"/>
      <c r="D139" s="32"/>
    </row>
    <row r="140" spans="1:4" s="18" customFormat="1" ht="18" customHeight="1">
      <c r="A140" s="37" t="s">
        <v>91</v>
      </c>
      <c r="B140" s="77" t="s">
        <v>247</v>
      </c>
      <c r="C140" s="32"/>
      <c r="D140" s="32"/>
    </row>
    <row r="141" spans="1:4" s="18" customFormat="1" ht="18" customHeight="1">
      <c r="A141" s="37" t="s">
        <v>109</v>
      </c>
      <c r="B141" s="77" t="s">
        <v>248</v>
      </c>
      <c r="C141" s="32"/>
      <c r="D141" s="32"/>
    </row>
    <row r="142" spans="1:4" s="18" customFormat="1" ht="18" customHeight="1" thickBot="1">
      <c r="A142" s="37" t="s">
        <v>168</v>
      </c>
      <c r="B142" s="77" t="s">
        <v>249</v>
      </c>
      <c r="C142" s="32"/>
      <c r="D142" s="32"/>
    </row>
    <row r="143" spans="1:4" s="18" customFormat="1" ht="18" customHeight="1" thickBot="1">
      <c r="A143" s="36" t="s">
        <v>10</v>
      </c>
      <c r="B143" s="104" t="s">
        <v>250</v>
      </c>
      <c r="C143" s="61">
        <f>+C124+C128+C133+C138</f>
        <v>0</v>
      </c>
      <c r="D143" s="61">
        <f>+D124+D128+D133+D138</f>
        <v>0</v>
      </c>
    </row>
    <row r="144" spans="1:4" s="18" customFormat="1" ht="18" customHeight="1" thickBot="1">
      <c r="A144" s="62" t="s">
        <v>11</v>
      </c>
      <c r="B144" s="118" t="s">
        <v>251</v>
      </c>
      <c r="C144" s="61">
        <f>+C123+C143</f>
        <v>63447240</v>
      </c>
      <c r="D144" s="61">
        <f>+D123+D143</f>
        <v>63447140</v>
      </c>
    </row>
    <row r="145" spans="1:4" s="18" customFormat="1" ht="18" customHeight="1" thickBot="1">
      <c r="A145" s="63"/>
      <c r="B145" s="121"/>
      <c r="C145" s="50"/>
      <c r="D145" s="50"/>
    </row>
    <row r="146" spans="1:6" s="18" customFormat="1" ht="18" customHeight="1" thickBot="1">
      <c r="A146" s="65" t="s">
        <v>324</v>
      </c>
      <c r="B146" s="122"/>
      <c r="C146" s="67">
        <v>10</v>
      </c>
      <c r="D146" s="67">
        <v>10</v>
      </c>
      <c r="E146" s="26"/>
      <c r="F146" s="26"/>
    </row>
    <row r="147" spans="1:4" s="24" customFormat="1" ht="18" customHeight="1" thickBot="1">
      <c r="A147" s="65" t="s">
        <v>105</v>
      </c>
      <c r="B147" s="122"/>
      <c r="C147" s="67"/>
      <c r="D147" s="67"/>
    </row>
    <row r="148" spans="3:4" s="18" customFormat="1" ht="18" customHeight="1">
      <c r="C148" s="27"/>
      <c r="D148" s="27"/>
    </row>
    <row r="149" ht="15.75">
      <c r="D149" s="15"/>
    </row>
    <row r="150" ht="15.75">
      <c r="D150" s="15"/>
    </row>
    <row r="151" ht="15.75">
      <c r="D151" s="15"/>
    </row>
    <row r="152" ht="15.75">
      <c r="D152" s="15"/>
    </row>
    <row r="153" ht="15.75">
      <c r="D153" s="15"/>
    </row>
    <row r="154" ht="15.75">
      <c r="D154" s="15"/>
    </row>
    <row r="155" ht="15.75">
      <c r="D155" s="15"/>
    </row>
    <row r="156" ht="15.75">
      <c r="D156" s="15"/>
    </row>
    <row r="157" ht="15.75">
      <c r="D157" s="15"/>
    </row>
    <row r="158" ht="15.75">
      <c r="D158" s="15"/>
    </row>
    <row r="159" ht="15.75">
      <c r="D159" s="15"/>
    </row>
    <row r="160" ht="15.75">
      <c r="D160" s="15"/>
    </row>
    <row r="161" ht="15.75">
      <c r="D161" s="15"/>
    </row>
    <row r="162" ht="15.75">
      <c r="D162" s="15"/>
    </row>
    <row r="163" ht="15.75">
      <c r="D163" s="15"/>
    </row>
    <row r="164" ht="15.75">
      <c r="D164" s="15"/>
    </row>
    <row r="165" ht="15.75">
      <c r="D165" s="15"/>
    </row>
    <row r="166" ht="15.75">
      <c r="D166" s="15"/>
    </row>
    <row r="167" ht="15.75">
      <c r="D167" s="15"/>
    </row>
    <row r="168" ht="15.75">
      <c r="D168" s="15"/>
    </row>
    <row r="169" ht="15.75">
      <c r="D169" s="15"/>
    </row>
    <row r="170" ht="15.75">
      <c r="D170" s="15"/>
    </row>
    <row r="171" ht="15.75">
      <c r="D171" s="15"/>
    </row>
    <row r="172" ht="15.75">
      <c r="D172" s="15"/>
    </row>
    <row r="173" ht="15.75">
      <c r="D173" s="15"/>
    </row>
    <row r="174" ht="15.75">
      <c r="D174" s="15"/>
    </row>
    <row r="175" ht="15.75">
      <c r="D175" s="15"/>
    </row>
    <row r="176" ht="15.75">
      <c r="D176" s="15"/>
    </row>
    <row r="177" ht="15.75">
      <c r="D177" s="15"/>
    </row>
    <row r="178" ht="15.75">
      <c r="D178" s="15"/>
    </row>
    <row r="179" ht="15.75">
      <c r="D179" s="15"/>
    </row>
    <row r="180" ht="15.75">
      <c r="D180" s="15"/>
    </row>
    <row r="181" ht="15.75">
      <c r="D181" s="15"/>
    </row>
    <row r="182" ht="15.75">
      <c r="D182" s="15"/>
    </row>
    <row r="183" ht="15.75">
      <c r="D183" s="15"/>
    </row>
    <row r="184" ht="15.75">
      <c r="D184" s="15"/>
    </row>
    <row r="185" ht="15.75">
      <c r="D185" s="15"/>
    </row>
    <row r="186" ht="15.75">
      <c r="D186" s="15"/>
    </row>
    <row r="187" ht="15.75">
      <c r="D187" s="15"/>
    </row>
    <row r="188" ht="15.75">
      <c r="D188" s="15"/>
    </row>
    <row r="189" ht="15.75">
      <c r="D189" s="15"/>
    </row>
    <row r="190" ht="15.75">
      <c r="D190" s="15"/>
    </row>
    <row r="191" ht="15.75">
      <c r="D191" s="15"/>
    </row>
    <row r="192" ht="15.75">
      <c r="D192" s="15"/>
    </row>
    <row r="193" ht="15.75">
      <c r="D193" s="15"/>
    </row>
    <row r="194" ht="15.75">
      <c r="D194" s="15"/>
    </row>
    <row r="195" ht="15.75">
      <c r="D195" s="15"/>
    </row>
    <row r="196" ht="15.75">
      <c r="D196" s="15"/>
    </row>
    <row r="197" ht="15.75">
      <c r="D197" s="15"/>
    </row>
    <row r="198" ht="15.75">
      <c r="D198" s="15"/>
    </row>
  </sheetData>
  <sheetProtection/>
  <mergeCells count="4">
    <mergeCell ref="A3:C3"/>
    <mergeCell ref="A4:B4"/>
    <mergeCell ref="B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8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F148"/>
  <sheetViews>
    <sheetView view="pageLayout" workbookViewId="0" topLeftCell="A1">
      <selection activeCell="D2" sqref="D2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0.125" style="15" customWidth="1"/>
    <col min="4" max="4" width="20.125" style="16" customWidth="1"/>
    <col min="5" max="16384" width="9.375" style="16" customWidth="1"/>
  </cols>
  <sheetData>
    <row r="2" spans="1:3" s="18" customFormat="1" ht="39" customHeight="1">
      <c r="A2" s="210" t="s">
        <v>331</v>
      </c>
      <c r="B2" s="211"/>
      <c r="C2" s="211"/>
    </row>
    <row r="3" spans="1:3" s="18" customFormat="1" ht="18" customHeight="1">
      <c r="A3" s="96"/>
      <c r="B3" s="208" t="s">
        <v>352</v>
      </c>
      <c r="C3" s="208"/>
    </row>
    <row r="4" spans="1:3" s="18" customFormat="1" ht="18" customHeight="1">
      <c r="A4" s="199" t="s">
        <v>0</v>
      </c>
      <c r="B4" s="199"/>
      <c r="C4" s="199"/>
    </row>
    <row r="5" spans="1:3" s="18" customFormat="1" ht="18" customHeight="1" thickBot="1">
      <c r="A5" s="200" t="s">
        <v>72</v>
      </c>
      <c r="B5" s="200"/>
      <c r="C5" s="19" t="s">
        <v>327</v>
      </c>
    </row>
    <row r="6" spans="1:4" s="18" customFormat="1" ht="18" customHeight="1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8" customHeight="1" thickBot="1">
      <c r="A7" s="22">
        <v>1</v>
      </c>
      <c r="B7" s="120">
        <v>2</v>
      </c>
      <c r="C7" s="23">
        <v>3</v>
      </c>
      <c r="D7" s="23">
        <v>4</v>
      </c>
    </row>
    <row r="8" spans="1:4" s="24" customFormat="1" ht="18" customHeight="1" thickBot="1">
      <c r="A8" s="30" t="s">
        <v>2</v>
      </c>
      <c r="B8" s="100" t="s">
        <v>130</v>
      </c>
      <c r="C8" s="31">
        <f>SUM(C9:C12)</f>
        <v>0</v>
      </c>
      <c r="D8" s="31">
        <f>SUM(D9:D12)</f>
        <v>0</v>
      </c>
    </row>
    <row r="9" spans="1:4" s="24" customFormat="1" ht="27">
      <c r="A9" s="37" t="s">
        <v>49</v>
      </c>
      <c r="B9" s="95" t="s">
        <v>307</v>
      </c>
      <c r="C9" s="32"/>
      <c r="D9" s="32"/>
    </row>
    <row r="10" spans="1:4" s="24" customFormat="1" ht="27">
      <c r="A10" s="38" t="s">
        <v>50</v>
      </c>
      <c r="B10" s="68" t="s">
        <v>308</v>
      </c>
      <c r="C10" s="33"/>
      <c r="D10" s="33"/>
    </row>
    <row r="11" spans="1:4" s="24" customFormat="1" ht="27">
      <c r="A11" s="38" t="s">
        <v>51</v>
      </c>
      <c r="B11" s="68" t="s">
        <v>309</v>
      </c>
      <c r="C11" s="33"/>
      <c r="D11" s="33"/>
    </row>
    <row r="12" spans="1:4" s="24" customFormat="1" ht="18.75">
      <c r="A12" s="38" t="s">
        <v>303</v>
      </c>
      <c r="B12" s="68" t="s">
        <v>310</v>
      </c>
      <c r="C12" s="33"/>
      <c r="D12" s="33"/>
    </row>
    <row r="13" spans="1:4" s="24" customFormat="1" ht="25.5">
      <c r="A13" s="38" t="s">
        <v>60</v>
      </c>
      <c r="B13" s="101" t="s">
        <v>312</v>
      </c>
      <c r="C13" s="34"/>
      <c r="D13" s="34"/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8" customHeight="1" thickBot="1">
      <c r="A15" s="36" t="s">
        <v>3</v>
      </c>
      <c r="B15" s="102" t="s">
        <v>340</v>
      </c>
      <c r="C15" s="31">
        <f>+C16+C17+C18+C19+C20</f>
        <v>0</v>
      </c>
      <c r="D15" s="31">
        <f>+D16+D17+D18+D19+D20</f>
        <v>0</v>
      </c>
    </row>
    <row r="16" spans="1:4" s="24" customFormat="1" ht="18" customHeight="1">
      <c r="A16" s="37" t="s">
        <v>55</v>
      </c>
      <c r="B16" s="95" t="s">
        <v>131</v>
      </c>
      <c r="C16" s="32"/>
      <c r="D16" s="32"/>
    </row>
    <row r="17" spans="1:4" s="24" customFormat="1" ht="27">
      <c r="A17" s="38" t="s">
        <v>56</v>
      </c>
      <c r="B17" s="68" t="s">
        <v>132</v>
      </c>
      <c r="C17" s="33"/>
      <c r="D17" s="33"/>
    </row>
    <row r="18" spans="1:4" s="24" customFormat="1" ht="27">
      <c r="A18" s="38" t="s">
        <v>57</v>
      </c>
      <c r="B18" s="68" t="s">
        <v>292</v>
      </c>
      <c r="C18" s="33"/>
      <c r="D18" s="33"/>
    </row>
    <row r="19" spans="1:4" s="24" customFormat="1" ht="27">
      <c r="A19" s="38" t="s">
        <v>58</v>
      </c>
      <c r="B19" s="68" t="s">
        <v>293</v>
      </c>
      <c r="C19" s="33"/>
      <c r="D19" s="33"/>
    </row>
    <row r="20" spans="1:4" s="24" customFormat="1" ht="25.5">
      <c r="A20" s="38" t="s">
        <v>59</v>
      </c>
      <c r="B20" s="29" t="s">
        <v>313</v>
      </c>
      <c r="C20" s="33"/>
      <c r="D20" s="33"/>
    </row>
    <row r="21" spans="1:4" s="24" customFormat="1" ht="19.5" thickBot="1">
      <c r="A21" s="39" t="s">
        <v>65</v>
      </c>
      <c r="B21" s="103" t="s">
        <v>133</v>
      </c>
      <c r="C21" s="40"/>
      <c r="D21" s="40"/>
    </row>
    <row r="22" spans="1:4" s="24" customFormat="1" ht="18" customHeight="1" thickBot="1">
      <c r="A22" s="36" t="s">
        <v>4</v>
      </c>
      <c r="B22" s="104" t="s">
        <v>341</v>
      </c>
      <c r="C22" s="31">
        <f>+C23+C24+C25+C26+C27</f>
        <v>0</v>
      </c>
      <c r="D22" s="31">
        <f>+D23+D24+D25+D26+D27</f>
        <v>0</v>
      </c>
    </row>
    <row r="23" spans="1:4" s="24" customFormat="1" ht="18.75">
      <c r="A23" s="37" t="s">
        <v>38</v>
      </c>
      <c r="B23" s="95" t="s">
        <v>305</v>
      </c>
      <c r="C23" s="32"/>
      <c r="D23" s="32"/>
    </row>
    <row r="24" spans="1:4" s="24" customFormat="1" ht="27">
      <c r="A24" s="38" t="s">
        <v>39</v>
      </c>
      <c r="B24" s="68" t="s">
        <v>134</v>
      </c>
      <c r="C24" s="33"/>
      <c r="D24" s="33"/>
    </row>
    <row r="25" spans="1:4" s="24" customFormat="1" ht="27">
      <c r="A25" s="38" t="s">
        <v>40</v>
      </c>
      <c r="B25" s="68" t="s">
        <v>294</v>
      </c>
      <c r="C25" s="33"/>
      <c r="D25" s="33"/>
    </row>
    <row r="26" spans="1:4" s="24" customFormat="1" ht="27">
      <c r="A26" s="38" t="s">
        <v>41</v>
      </c>
      <c r="B26" s="68" t="s">
        <v>295</v>
      </c>
      <c r="C26" s="33"/>
      <c r="D26" s="33"/>
    </row>
    <row r="27" spans="1:4" s="24" customFormat="1" ht="18.75">
      <c r="A27" s="38" t="s">
        <v>80</v>
      </c>
      <c r="B27" s="68" t="s">
        <v>135</v>
      </c>
      <c r="C27" s="33"/>
      <c r="D27" s="33"/>
    </row>
    <row r="28" spans="1:4" s="24" customFormat="1" ht="18" customHeight="1" thickBot="1">
      <c r="A28" s="39" t="s">
        <v>81</v>
      </c>
      <c r="B28" s="103" t="s">
        <v>136</v>
      </c>
      <c r="C28" s="40"/>
      <c r="D28" s="40"/>
    </row>
    <row r="29" spans="1:4" s="24" customFormat="1" ht="18" customHeight="1" thickBot="1">
      <c r="A29" s="36" t="s">
        <v>82</v>
      </c>
      <c r="B29" s="104" t="s">
        <v>137</v>
      </c>
      <c r="C29" s="31">
        <f>+C30+C33+C34+C35</f>
        <v>0</v>
      </c>
      <c r="D29" s="31">
        <f>+D30+D33+D34+D35</f>
        <v>0</v>
      </c>
    </row>
    <row r="30" spans="1:4" s="24" customFormat="1" ht="18" customHeight="1">
      <c r="A30" s="37" t="s">
        <v>138</v>
      </c>
      <c r="B30" s="95" t="s">
        <v>144</v>
      </c>
      <c r="C30" s="41">
        <f>+C31+C32</f>
        <v>0</v>
      </c>
      <c r="D30" s="41">
        <f>+D31+D32</f>
        <v>0</v>
      </c>
    </row>
    <row r="31" spans="1:4" s="24" customFormat="1" ht="18" customHeight="1">
      <c r="A31" s="38" t="s">
        <v>139</v>
      </c>
      <c r="B31" s="68" t="s">
        <v>315</v>
      </c>
      <c r="C31" s="69"/>
      <c r="D31" s="69"/>
    </row>
    <row r="32" spans="1:4" s="24" customFormat="1" ht="18" customHeight="1">
      <c r="A32" s="38" t="s">
        <v>140</v>
      </c>
      <c r="B32" s="68" t="s">
        <v>316</v>
      </c>
      <c r="C32" s="69"/>
      <c r="D32" s="69"/>
    </row>
    <row r="33" spans="1:4" s="24" customFormat="1" ht="18" customHeight="1">
      <c r="A33" s="38" t="s">
        <v>141</v>
      </c>
      <c r="B33" s="68" t="s">
        <v>317</v>
      </c>
      <c r="C33" s="33"/>
      <c r="D33" s="33"/>
    </row>
    <row r="34" spans="1:4" s="24" customFormat="1" ht="18.75">
      <c r="A34" s="38" t="s">
        <v>142</v>
      </c>
      <c r="B34" s="68" t="s">
        <v>145</v>
      </c>
      <c r="C34" s="33"/>
      <c r="D34" s="33"/>
    </row>
    <row r="35" spans="1:4" s="24" customFormat="1" ht="18" customHeight="1" thickBot="1">
      <c r="A35" s="39" t="s">
        <v>143</v>
      </c>
      <c r="B35" s="103" t="s">
        <v>146</v>
      </c>
      <c r="C35" s="40"/>
      <c r="D35" s="40"/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0</v>
      </c>
      <c r="D36" s="31">
        <f>SUM(D37:D46)</f>
        <v>0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3"/>
      <c r="D38" s="33"/>
    </row>
    <row r="39" spans="1:4" s="24" customFormat="1" ht="18" customHeight="1">
      <c r="A39" s="38" t="s">
        <v>44</v>
      </c>
      <c r="B39" s="68" t="s">
        <v>319</v>
      </c>
      <c r="C39" s="33"/>
      <c r="D39" s="33"/>
    </row>
    <row r="40" spans="1:4" s="24" customFormat="1" ht="18" customHeight="1">
      <c r="A40" s="38" t="s">
        <v>84</v>
      </c>
      <c r="B40" s="68" t="s">
        <v>320</v>
      </c>
      <c r="C40" s="33"/>
      <c r="D40" s="33"/>
    </row>
    <row r="41" spans="1:4" s="24" customFormat="1" ht="18" customHeight="1">
      <c r="A41" s="38" t="s">
        <v>85</v>
      </c>
      <c r="B41" s="68" t="s">
        <v>321</v>
      </c>
      <c r="C41" s="33"/>
      <c r="D41" s="33"/>
    </row>
    <row r="42" spans="1:4" s="24" customFormat="1" ht="18" customHeight="1">
      <c r="A42" s="38" t="s">
        <v>86</v>
      </c>
      <c r="B42" s="68" t="s">
        <v>322</v>
      </c>
      <c r="C42" s="33"/>
      <c r="D42" s="33"/>
    </row>
    <row r="43" spans="1:4" s="24" customFormat="1" ht="18" customHeight="1">
      <c r="A43" s="38" t="s">
        <v>87</v>
      </c>
      <c r="B43" s="68" t="s">
        <v>151</v>
      </c>
      <c r="C43" s="33"/>
      <c r="D43" s="33"/>
    </row>
    <row r="44" spans="1:4" s="24" customFormat="1" ht="18" customHeight="1">
      <c r="A44" s="38" t="s">
        <v>88</v>
      </c>
      <c r="B44" s="68" t="s">
        <v>152</v>
      </c>
      <c r="C44" s="33"/>
      <c r="D44" s="33"/>
    </row>
    <row r="45" spans="1:4" s="24" customFormat="1" ht="18" customHeight="1">
      <c r="A45" s="38" t="s">
        <v>148</v>
      </c>
      <c r="B45" s="68" t="s">
        <v>153</v>
      </c>
      <c r="C45" s="33"/>
      <c r="D45" s="33"/>
    </row>
    <row r="46" spans="1:4" s="24" customFormat="1" ht="18" customHeight="1" thickBot="1">
      <c r="A46" s="39" t="s">
        <v>149</v>
      </c>
      <c r="B46" s="103" t="s">
        <v>323</v>
      </c>
      <c r="C46" s="40"/>
      <c r="D46" s="40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3"/>
      <c r="D49" s="33"/>
    </row>
    <row r="50" spans="1:4" s="24" customFormat="1" ht="18" customHeight="1">
      <c r="A50" s="38" t="s">
        <v>155</v>
      </c>
      <c r="B50" s="68" t="s">
        <v>160</v>
      </c>
      <c r="C50" s="33"/>
      <c r="D50" s="33"/>
    </row>
    <row r="51" spans="1:4" s="24" customFormat="1" ht="18" customHeight="1">
      <c r="A51" s="38" t="s">
        <v>156</v>
      </c>
      <c r="B51" s="68" t="s">
        <v>161</v>
      </c>
      <c r="C51" s="33"/>
      <c r="D51" s="33"/>
    </row>
    <row r="52" spans="1:4" s="24" customFormat="1" ht="18" customHeight="1" thickBot="1">
      <c r="A52" s="39" t="s">
        <v>157</v>
      </c>
      <c r="B52" s="103" t="s">
        <v>162</v>
      </c>
      <c r="C52" s="40"/>
      <c r="D52" s="40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27">
      <c r="A55" s="38" t="s">
        <v>48</v>
      </c>
      <c r="B55" s="68" t="s">
        <v>298</v>
      </c>
      <c r="C55" s="33"/>
      <c r="D55" s="33"/>
    </row>
    <row r="56" spans="1:4" s="24" customFormat="1" ht="18.75">
      <c r="A56" s="38" t="s">
        <v>165</v>
      </c>
      <c r="B56" s="68" t="s">
        <v>163</v>
      </c>
      <c r="C56" s="33"/>
      <c r="D56" s="33"/>
    </row>
    <row r="57" spans="1:4" s="24" customFormat="1" ht="19.5" thickBot="1">
      <c r="A57" s="39" t="s">
        <v>166</v>
      </c>
      <c r="B57" s="103" t="s">
        <v>164</v>
      </c>
      <c r="C57" s="40"/>
      <c r="D57" s="40"/>
    </row>
    <row r="58" spans="1:4" s="24" customFormat="1" ht="18" customHeight="1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3"/>
      <c r="D59" s="33"/>
    </row>
    <row r="60" spans="1:4" s="24" customFormat="1" ht="27">
      <c r="A60" s="38" t="s">
        <v>91</v>
      </c>
      <c r="B60" s="68" t="s">
        <v>300</v>
      </c>
      <c r="C60" s="33"/>
      <c r="D60" s="33"/>
    </row>
    <row r="61" spans="1:4" s="24" customFormat="1" ht="18.75">
      <c r="A61" s="38" t="s">
        <v>109</v>
      </c>
      <c r="B61" s="68" t="s">
        <v>169</v>
      </c>
      <c r="C61" s="33"/>
      <c r="D61" s="33"/>
    </row>
    <row r="62" spans="1:4" s="24" customFormat="1" ht="19.5" thickBot="1">
      <c r="A62" s="39" t="s">
        <v>168</v>
      </c>
      <c r="B62" s="103" t="s">
        <v>170</v>
      </c>
      <c r="C62" s="33"/>
      <c r="D62" s="33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0</v>
      </c>
      <c r="D63" s="31">
        <f>+D8+D15+D22+D29+D36+D47+D53+D58</f>
        <v>0</v>
      </c>
    </row>
    <row r="64" spans="1:4" s="24" customFormat="1" ht="18" customHeight="1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3"/>
      <c r="D65" s="33"/>
    </row>
    <row r="66" spans="1:4" s="24" customFormat="1" ht="27">
      <c r="A66" s="38" t="s">
        <v>209</v>
      </c>
      <c r="B66" s="68" t="s">
        <v>173</v>
      </c>
      <c r="C66" s="33"/>
      <c r="D66" s="33"/>
    </row>
    <row r="67" spans="1:4" s="24" customFormat="1" ht="19.5" thickBot="1">
      <c r="A67" s="39" t="s">
        <v>210</v>
      </c>
      <c r="B67" s="105" t="s">
        <v>174</v>
      </c>
      <c r="C67" s="33"/>
      <c r="D67" s="33"/>
    </row>
    <row r="68" spans="1:4" s="24" customFormat="1" ht="18" customHeight="1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3"/>
      <c r="D69" s="33"/>
    </row>
    <row r="70" spans="1:4" s="24" customFormat="1" ht="18.75">
      <c r="A70" s="38" t="s">
        <v>70</v>
      </c>
      <c r="B70" s="68" t="s">
        <v>178</v>
      </c>
      <c r="C70" s="33"/>
      <c r="D70" s="33"/>
    </row>
    <row r="71" spans="1:4" s="24" customFormat="1" ht="18.75">
      <c r="A71" s="38" t="s">
        <v>201</v>
      </c>
      <c r="B71" s="68" t="s">
        <v>179</v>
      </c>
      <c r="C71" s="33"/>
      <c r="D71" s="33"/>
    </row>
    <row r="72" spans="1:4" s="24" customFormat="1" ht="19.5" thickBot="1">
      <c r="A72" s="39" t="s">
        <v>202</v>
      </c>
      <c r="B72" s="103" t="s">
        <v>180</v>
      </c>
      <c r="C72" s="33"/>
      <c r="D72" s="33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132758</v>
      </c>
      <c r="D73" s="31">
        <f>SUM(D74:D75)</f>
        <v>204857</v>
      </c>
    </row>
    <row r="74" spans="1:4" s="24" customFormat="1" ht="18" customHeight="1">
      <c r="A74" s="37" t="s">
        <v>203</v>
      </c>
      <c r="B74" s="95" t="s">
        <v>183</v>
      </c>
      <c r="C74" s="33">
        <v>132758</v>
      </c>
      <c r="D74" s="33">
        <v>204857</v>
      </c>
    </row>
    <row r="75" spans="1:4" s="24" customFormat="1" ht="18" customHeight="1" thickBot="1">
      <c r="A75" s="39" t="s">
        <v>204</v>
      </c>
      <c r="B75" s="95" t="s">
        <v>347</v>
      </c>
      <c r="C75" s="33">
        <v>0</v>
      </c>
      <c r="D75" s="33">
        <v>0</v>
      </c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69581070</v>
      </c>
      <c r="D76" s="31">
        <f>SUM(D77:D79)</f>
        <v>69581070</v>
      </c>
    </row>
    <row r="77" spans="1:2" s="24" customFormat="1" ht="18" customHeight="1">
      <c r="A77" s="37" t="s">
        <v>205</v>
      </c>
      <c r="B77" s="95" t="s">
        <v>328</v>
      </c>
    </row>
    <row r="78" spans="1:4" s="24" customFormat="1" ht="18" customHeight="1">
      <c r="A78" s="38" t="s">
        <v>206</v>
      </c>
      <c r="B78" s="68" t="s">
        <v>186</v>
      </c>
      <c r="C78" s="33"/>
      <c r="D78" s="33"/>
    </row>
    <row r="79" spans="1:4" s="24" customFormat="1" ht="18" customHeight="1" thickBot="1">
      <c r="A79" s="39" t="s">
        <v>207</v>
      </c>
      <c r="B79" s="103" t="s">
        <v>339</v>
      </c>
      <c r="C79" s="33">
        <v>69581070</v>
      </c>
      <c r="D79" s="33">
        <v>69581070</v>
      </c>
    </row>
    <row r="80" spans="1:4" s="24" customFormat="1" ht="18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3"/>
      <c r="D81" s="33"/>
    </row>
    <row r="82" spans="1:4" s="24" customFormat="1" ht="30">
      <c r="A82" s="44" t="s">
        <v>191</v>
      </c>
      <c r="B82" s="68" t="s">
        <v>192</v>
      </c>
      <c r="C82" s="33"/>
      <c r="D82" s="33"/>
    </row>
    <row r="83" spans="1:4" s="24" customFormat="1" ht="20.25" customHeight="1">
      <c r="A83" s="44" t="s">
        <v>193</v>
      </c>
      <c r="B83" s="68" t="s">
        <v>194</v>
      </c>
      <c r="C83" s="33"/>
      <c r="D83" s="33"/>
    </row>
    <row r="84" spans="1:4" s="24" customFormat="1" ht="18" customHeight="1" thickBot="1">
      <c r="A84" s="45" t="s">
        <v>195</v>
      </c>
      <c r="B84" s="103" t="s">
        <v>196</v>
      </c>
      <c r="C84" s="33"/>
      <c r="D84" s="33"/>
    </row>
    <row r="85" spans="1:4" s="24" customFormat="1" ht="18" customHeight="1" thickBot="1">
      <c r="A85" s="42" t="s">
        <v>197</v>
      </c>
      <c r="B85" s="102" t="s">
        <v>338</v>
      </c>
      <c r="C85" s="46"/>
      <c r="D85" s="46"/>
    </row>
    <row r="86" spans="1:4" s="24" customFormat="1" ht="19.5" thickBot="1">
      <c r="A86" s="42" t="s">
        <v>198</v>
      </c>
      <c r="B86" s="106" t="s">
        <v>199</v>
      </c>
      <c r="C86" s="31">
        <f>+C64+C68+C73+C76+C80+C85</f>
        <v>69713828</v>
      </c>
      <c r="D86" s="31">
        <f>+D64+D68+D73+D76+D80+D85</f>
        <v>69785927</v>
      </c>
    </row>
    <row r="87" spans="1:4" s="24" customFormat="1" ht="18" customHeight="1" thickBot="1">
      <c r="A87" s="47" t="s">
        <v>211</v>
      </c>
      <c r="B87" s="107" t="s">
        <v>290</v>
      </c>
      <c r="C87" s="31">
        <f>+C63+C86</f>
        <v>69713828</v>
      </c>
      <c r="D87" s="31">
        <f>+D63+D86</f>
        <v>69785927</v>
      </c>
    </row>
    <row r="88" spans="1:4" s="24" customFormat="1" ht="19.5" thickBot="1">
      <c r="A88" s="48"/>
      <c r="B88" s="108"/>
      <c r="C88" s="49"/>
      <c r="D88" s="49"/>
    </row>
    <row r="89" spans="1:4" s="18" customFormat="1" ht="18" customHeight="1" thickBot="1">
      <c r="A89" s="97" t="s">
        <v>32</v>
      </c>
      <c r="B89" s="109"/>
      <c r="C89" s="98"/>
      <c r="D89" s="98"/>
    </row>
    <row r="90" spans="1:4" s="25" customFormat="1" ht="18" customHeight="1" thickBot="1">
      <c r="A90" s="36" t="s">
        <v>2</v>
      </c>
      <c r="B90" s="110" t="s">
        <v>336</v>
      </c>
      <c r="C90" s="99">
        <f>SUM(C91:C95)</f>
        <v>69332828</v>
      </c>
      <c r="D90" s="99">
        <f>SUM(D91:D95)</f>
        <v>69342927</v>
      </c>
    </row>
    <row r="91" spans="1:4" s="18" customFormat="1" ht="18" customHeight="1">
      <c r="A91" s="37" t="s">
        <v>49</v>
      </c>
      <c r="B91" s="111" t="s">
        <v>29</v>
      </c>
      <c r="C91" s="32">
        <v>45306828</v>
      </c>
      <c r="D91" s="32">
        <v>45378828</v>
      </c>
    </row>
    <row r="92" spans="1:4" s="24" customFormat="1" ht="18" customHeight="1">
      <c r="A92" s="38" t="s">
        <v>50</v>
      </c>
      <c r="B92" s="70" t="s">
        <v>92</v>
      </c>
      <c r="C92" s="32">
        <v>8700000</v>
      </c>
      <c r="D92" s="32">
        <v>8700000</v>
      </c>
    </row>
    <row r="93" spans="1:4" s="18" customFormat="1" ht="18" customHeight="1">
      <c r="A93" s="38" t="s">
        <v>51</v>
      </c>
      <c r="B93" s="70" t="s">
        <v>68</v>
      </c>
      <c r="C93" s="32">
        <v>15326000</v>
      </c>
      <c r="D93" s="32">
        <v>15264099</v>
      </c>
    </row>
    <row r="94" spans="1:4" s="18" customFormat="1" ht="18" customHeight="1">
      <c r="A94" s="38" t="s">
        <v>52</v>
      </c>
      <c r="B94" s="112" t="s">
        <v>93</v>
      </c>
      <c r="C94" s="32">
        <v>0</v>
      </c>
      <c r="D94" s="32">
        <v>0</v>
      </c>
    </row>
    <row r="95" spans="1:4" s="18" customFormat="1" ht="18" customHeight="1">
      <c r="A95" s="38" t="s">
        <v>60</v>
      </c>
      <c r="B95" s="113" t="s">
        <v>94</v>
      </c>
      <c r="C95" s="40">
        <f>SUM(C96:C105)</f>
        <v>0</v>
      </c>
      <c r="D95" s="40">
        <f>SUM(D96:D105)</f>
        <v>0</v>
      </c>
    </row>
    <row r="96" spans="1:4" s="18" customFormat="1" ht="18" customHeight="1">
      <c r="A96" s="38" t="s">
        <v>53</v>
      </c>
      <c r="B96" s="70" t="s">
        <v>214</v>
      </c>
      <c r="C96" s="32"/>
      <c r="D96" s="32"/>
    </row>
    <row r="97" spans="1:4" s="18" customFormat="1" ht="18" customHeight="1">
      <c r="A97" s="38" t="s">
        <v>54</v>
      </c>
      <c r="B97" s="72" t="s">
        <v>215</v>
      </c>
      <c r="C97" s="32"/>
      <c r="D97" s="32"/>
    </row>
    <row r="98" spans="1:4" s="18" customFormat="1" ht="18" customHeight="1">
      <c r="A98" s="38" t="s">
        <v>61</v>
      </c>
      <c r="B98" s="70" t="s">
        <v>216</v>
      </c>
      <c r="C98" s="32"/>
      <c r="D98" s="32"/>
    </row>
    <row r="99" spans="1:4" s="18" customFormat="1" ht="18" customHeight="1">
      <c r="A99" s="38" t="s">
        <v>62</v>
      </c>
      <c r="B99" s="70" t="s">
        <v>343</v>
      </c>
      <c r="C99" s="32"/>
      <c r="D99" s="32"/>
    </row>
    <row r="100" spans="1:4" s="18" customFormat="1" ht="18" customHeight="1">
      <c r="A100" s="38" t="s">
        <v>63</v>
      </c>
      <c r="B100" s="72" t="s">
        <v>218</v>
      </c>
      <c r="C100" s="32"/>
      <c r="D100" s="32"/>
    </row>
    <row r="101" spans="1:4" s="18" customFormat="1" ht="18" customHeight="1">
      <c r="A101" s="38" t="s">
        <v>64</v>
      </c>
      <c r="B101" s="72" t="s">
        <v>219</v>
      </c>
      <c r="C101" s="32"/>
      <c r="D101" s="32"/>
    </row>
    <row r="102" spans="1:4" s="18" customFormat="1" ht="18" customHeight="1">
      <c r="A102" s="38" t="s">
        <v>66</v>
      </c>
      <c r="B102" s="70" t="s">
        <v>344</v>
      </c>
      <c r="C102" s="32"/>
      <c r="D102" s="32"/>
    </row>
    <row r="103" spans="1:4" s="18" customFormat="1" ht="18" customHeight="1">
      <c r="A103" s="57" t="s">
        <v>95</v>
      </c>
      <c r="B103" s="73" t="s">
        <v>221</v>
      </c>
      <c r="C103" s="32"/>
      <c r="D103" s="32"/>
    </row>
    <row r="104" spans="1:4" s="18" customFormat="1" ht="18" customHeight="1">
      <c r="A104" s="38" t="s">
        <v>212</v>
      </c>
      <c r="B104" s="73" t="s">
        <v>222</v>
      </c>
      <c r="C104" s="32"/>
      <c r="D104" s="32"/>
    </row>
    <row r="105" spans="1:4" s="18" customFormat="1" ht="18" customHeight="1" thickBot="1">
      <c r="A105" s="58" t="s">
        <v>213</v>
      </c>
      <c r="B105" s="74" t="s">
        <v>223</v>
      </c>
      <c r="C105" s="32"/>
      <c r="D105" s="32"/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381000</v>
      </c>
      <c r="D106" s="31">
        <f>+D107+D109+D111</f>
        <v>443000</v>
      </c>
    </row>
    <row r="107" spans="1:4" s="18" customFormat="1" ht="18" customHeight="1">
      <c r="A107" s="37" t="s">
        <v>55</v>
      </c>
      <c r="B107" s="70" t="s">
        <v>108</v>
      </c>
      <c r="C107" s="32">
        <v>381000</v>
      </c>
      <c r="D107" s="32">
        <v>443000</v>
      </c>
    </row>
    <row r="108" spans="1:4" s="18" customFormat="1" ht="18" customHeight="1">
      <c r="A108" s="37" t="s">
        <v>56</v>
      </c>
      <c r="B108" s="73" t="s">
        <v>227</v>
      </c>
      <c r="C108" s="32"/>
      <c r="D108" s="32"/>
    </row>
    <row r="109" spans="1:4" s="18" customFormat="1" ht="18" customHeight="1">
      <c r="A109" s="37" t="s">
        <v>57</v>
      </c>
      <c r="B109" s="73" t="s">
        <v>96</v>
      </c>
      <c r="C109" s="32"/>
      <c r="D109" s="32"/>
    </row>
    <row r="110" spans="1:4" s="18" customFormat="1" ht="18" customHeight="1">
      <c r="A110" s="37" t="s">
        <v>58</v>
      </c>
      <c r="B110" s="73" t="s">
        <v>228</v>
      </c>
      <c r="C110" s="32"/>
      <c r="D110" s="32"/>
    </row>
    <row r="111" spans="1:4" s="18" customFormat="1" ht="18" customHeight="1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32"/>
      <c r="D112" s="32"/>
    </row>
    <row r="113" spans="1:4" s="18" customFormat="1" ht="25.5">
      <c r="A113" s="37" t="s">
        <v>67</v>
      </c>
      <c r="B113" s="77" t="s">
        <v>233</v>
      </c>
      <c r="C113" s="32"/>
      <c r="D113" s="32"/>
    </row>
    <row r="114" spans="1:4" s="18" customFormat="1" ht="25.5">
      <c r="A114" s="37" t="s">
        <v>97</v>
      </c>
      <c r="B114" s="70" t="s">
        <v>217</v>
      </c>
      <c r="C114" s="32"/>
      <c r="D114" s="32"/>
    </row>
    <row r="115" spans="1:4" s="18" customFormat="1" ht="18.75">
      <c r="A115" s="37" t="s">
        <v>98</v>
      </c>
      <c r="B115" s="70" t="s">
        <v>232</v>
      </c>
      <c r="C115" s="32"/>
      <c r="D115" s="32"/>
    </row>
    <row r="116" spans="1:4" s="18" customFormat="1" ht="18.75">
      <c r="A116" s="37" t="s">
        <v>99</v>
      </c>
      <c r="B116" s="70" t="s">
        <v>231</v>
      </c>
      <c r="C116" s="32"/>
      <c r="D116" s="32"/>
    </row>
    <row r="117" spans="1:4" s="18" customFormat="1" ht="25.5">
      <c r="A117" s="37" t="s">
        <v>224</v>
      </c>
      <c r="B117" s="70" t="s">
        <v>220</v>
      </c>
      <c r="C117" s="32"/>
      <c r="D117" s="32"/>
    </row>
    <row r="118" spans="1:4" s="18" customFormat="1" ht="18.75">
      <c r="A118" s="37" t="s">
        <v>225</v>
      </c>
      <c r="B118" s="70" t="s">
        <v>230</v>
      </c>
      <c r="C118" s="32"/>
      <c r="D118" s="32"/>
    </row>
    <row r="119" spans="1:4" s="18" customFormat="1" ht="26.25" thickBot="1">
      <c r="A119" s="57" t="s">
        <v>226</v>
      </c>
      <c r="B119" s="70" t="s">
        <v>229</v>
      </c>
      <c r="C119" s="32"/>
      <c r="D119" s="32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0</v>
      </c>
      <c r="D120" s="31">
        <f>+D121+D122</f>
        <v>0</v>
      </c>
    </row>
    <row r="121" spans="1:4" s="18" customFormat="1" ht="18" customHeight="1">
      <c r="A121" s="37" t="s">
        <v>38</v>
      </c>
      <c r="B121" s="77" t="s">
        <v>33</v>
      </c>
      <c r="C121" s="32"/>
      <c r="D121" s="32"/>
    </row>
    <row r="122" spans="1:4" s="18" customFormat="1" ht="18" customHeight="1" thickBot="1">
      <c r="A122" s="39" t="s">
        <v>39</v>
      </c>
      <c r="B122" s="73" t="s">
        <v>34</v>
      </c>
      <c r="C122" s="32"/>
      <c r="D122" s="32"/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69713828</v>
      </c>
      <c r="D123" s="31">
        <f>+D90+D106+D120</f>
        <v>69785927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32"/>
      <c r="D125" s="32"/>
    </row>
    <row r="126" spans="1:4" s="18" customFormat="1" ht="18" customHeight="1">
      <c r="A126" s="37" t="s">
        <v>43</v>
      </c>
      <c r="B126" s="77" t="s">
        <v>346</v>
      </c>
      <c r="C126" s="32"/>
      <c r="D126" s="32"/>
    </row>
    <row r="127" spans="1:4" s="18" customFormat="1" ht="18" customHeight="1" thickBot="1">
      <c r="A127" s="57" t="s">
        <v>44</v>
      </c>
      <c r="B127" s="117" t="s">
        <v>237</v>
      </c>
      <c r="C127" s="32"/>
      <c r="D127" s="32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32"/>
      <c r="D129" s="32"/>
    </row>
    <row r="130" spans="1:4" s="18" customFormat="1" ht="18" customHeight="1">
      <c r="A130" s="37" t="s">
        <v>46</v>
      </c>
      <c r="B130" s="77" t="s">
        <v>239</v>
      </c>
      <c r="C130" s="32"/>
      <c r="D130" s="32"/>
    </row>
    <row r="131" spans="1:4" s="18" customFormat="1" ht="18" customHeight="1">
      <c r="A131" s="37" t="s">
        <v>155</v>
      </c>
      <c r="B131" s="77" t="s">
        <v>240</v>
      </c>
      <c r="C131" s="32"/>
      <c r="D131" s="32"/>
    </row>
    <row r="132" spans="1:4" s="18" customFormat="1" ht="18" customHeight="1" thickBot="1">
      <c r="A132" s="57" t="s">
        <v>156</v>
      </c>
      <c r="B132" s="117" t="s">
        <v>241</v>
      </c>
      <c r="C132" s="32"/>
      <c r="D132" s="32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0</v>
      </c>
      <c r="D133" s="31">
        <f>SUM(D134:D137)</f>
        <v>0</v>
      </c>
    </row>
    <row r="134" spans="1:4" s="18" customFormat="1" ht="18" customHeight="1">
      <c r="A134" s="37" t="s">
        <v>47</v>
      </c>
      <c r="B134" s="77" t="s">
        <v>243</v>
      </c>
      <c r="C134" s="32"/>
      <c r="D134" s="32"/>
    </row>
    <row r="135" spans="1:4" s="18" customFormat="1" ht="18" customHeight="1">
      <c r="A135" s="37" t="s">
        <v>48</v>
      </c>
      <c r="B135" s="77" t="s">
        <v>252</v>
      </c>
      <c r="C135" s="32"/>
      <c r="D135" s="32"/>
    </row>
    <row r="136" spans="1:4" s="18" customFormat="1" ht="18" customHeight="1">
      <c r="A136" s="37" t="s">
        <v>165</v>
      </c>
      <c r="B136" s="77" t="s">
        <v>244</v>
      </c>
      <c r="C136" s="32"/>
      <c r="D136" s="32"/>
    </row>
    <row r="137" spans="1:4" s="18" customFormat="1" ht="18" customHeight="1" thickBot="1">
      <c r="A137" s="57" t="s">
        <v>166</v>
      </c>
      <c r="B137" s="117" t="s">
        <v>306</v>
      </c>
      <c r="C137" s="32"/>
      <c r="D137" s="32"/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32"/>
      <c r="D139" s="32"/>
    </row>
    <row r="140" spans="1:4" s="18" customFormat="1" ht="18" customHeight="1">
      <c r="A140" s="37" t="s">
        <v>91</v>
      </c>
      <c r="B140" s="77" t="s">
        <v>247</v>
      </c>
      <c r="C140" s="32"/>
      <c r="D140" s="32"/>
    </row>
    <row r="141" spans="1:4" s="18" customFormat="1" ht="18" customHeight="1">
      <c r="A141" s="37" t="s">
        <v>109</v>
      </c>
      <c r="B141" s="77" t="s">
        <v>248</v>
      </c>
      <c r="C141" s="32"/>
      <c r="D141" s="32"/>
    </row>
    <row r="142" spans="1:4" s="18" customFormat="1" ht="18" customHeight="1" thickBot="1">
      <c r="A142" s="37" t="s">
        <v>168</v>
      </c>
      <c r="B142" s="77" t="s">
        <v>249</v>
      </c>
      <c r="C142" s="32"/>
      <c r="D142" s="32"/>
    </row>
    <row r="143" spans="1:4" s="18" customFormat="1" ht="18" customHeight="1" thickBot="1">
      <c r="A143" s="36" t="s">
        <v>10</v>
      </c>
      <c r="B143" s="104" t="s">
        <v>250</v>
      </c>
      <c r="C143" s="61">
        <f>+C124+C128+C133+C138</f>
        <v>0</v>
      </c>
      <c r="D143" s="61">
        <f>+D124+D128+D133+D138</f>
        <v>0</v>
      </c>
    </row>
    <row r="144" spans="1:4" s="18" customFormat="1" ht="18" customHeight="1" thickBot="1">
      <c r="A144" s="62" t="s">
        <v>11</v>
      </c>
      <c r="B144" s="118" t="s">
        <v>251</v>
      </c>
      <c r="C144" s="61">
        <f>+C123+C143</f>
        <v>69713828</v>
      </c>
      <c r="D144" s="61">
        <f>+D123+D143</f>
        <v>69785927</v>
      </c>
    </row>
    <row r="145" spans="1:4" s="18" customFormat="1" ht="18" customHeight="1" thickBot="1">
      <c r="A145" s="63"/>
      <c r="B145" s="64"/>
      <c r="C145" s="50"/>
      <c r="D145" s="50"/>
    </row>
    <row r="146" spans="1:6" s="18" customFormat="1" ht="18" customHeight="1" thickBot="1">
      <c r="A146" s="65" t="s">
        <v>324</v>
      </c>
      <c r="B146" s="66"/>
      <c r="C146" s="67">
        <v>12</v>
      </c>
      <c r="D146" s="67">
        <v>12</v>
      </c>
      <c r="E146" s="26"/>
      <c r="F146" s="26"/>
    </row>
    <row r="147" spans="1:4" s="24" customFormat="1" ht="18" customHeight="1" thickBot="1">
      <c r="A147" s="65" t="s">
        <v>105</v>
      </c>
      <c r="B147" s="66"/>
      <c r="C147" s="67"/>
      <c r="D147" s="67"/>
    </row>
    <row r="148" spans="3:4" s="18" customFormat="1" ht="18" customHeight="1">
      <c r="C148" s="27"/>
      <c r="D148" s="27"/>
    </row>
  </sheetData>
  <sheetProtection/>
  <mergeCells count="4">
    <mergeCell ref="A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 melléklet az 1/2018. (III.6.) önkormányzati rendelethez</oddHeader>
  </headerFooter>
  <rowBreaks count="1" manualBreakCount="1">
    <brk id="8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F148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0.125" style="15" customWidth="1"/>
    <col min="4" max="4" width="20.125" style="16" customWidth="1"/>
    <col min="5" max="16384" width="9.375" style="16" customWidth="1"/>
  </cols>
  <sheetData>
    <row r="2" spans="1:3" s="18" customFormat="1" ht="39" customHeight="1">
      <c r="A2" s="210" t="s">
        <v>332</v>
      </c>
      <c r="B2" s="211"/>
      <c r="C2" s="211"/>
    </row>
    <row r="3" spans="1:3" s="18" customFormat="1" ht="18" customHeight="1">
      <c r="A3" s="96"/>
      <c r="B3" s="208" t="s">
        <v>352</v>
      </c>
      <c r="C3" s="208"/>
    </row>
    <row r="4" spans="1:3" s="18" customFormat="1" ht="18" customHeight="1">
      <c r="A4" s="199" t="s">
        <v>0</v>
      </c>
      <c r="B4" s="199"/>
      <c r="C4" s="199"/>
    </row>
    <row r="5" spans="1:3" s="18" customFormat="1" ht="18" customHeight="1" thickBot="1">
      <c r="A5" s="200" t="s">
        <v>72</v>
      </c>
      <c r="B5" s="200"/>
      <c r="C5" s="19" t="s">
        <v>327</v>
      </c>
    </row>
    <row r="6" spans="1:4" s="18" customFormat="1" ht="18" customHeight="1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8" customHeight="1" thickBot="1">
      <c r="A7" s="22">
        <v>1</v>
      </c>
      <c r="B7" s="120">
        <v>2</v>
      </c>
      <c r="C7" s="23">
        <v>3</v>
      </c>
      <c r="D7" s="23">
        <v>3</v>
      </c>
    </row>
    <row r="8" spans="1:4" s="24" customFormat="1" ht="18" customHeight="1" thickBot="1">
      <c r="A8" s="30" t="s">
        <v>2</v>
      </c>
      <c r="B8" s="100" t="s">
        <v>130</v>
      </c>
      <c r="C8" s="31">
        <f>SUM(C9:C12)</f>
        <v>0</v>
      </c>
      <c r="D8" s="31">
        <f>SUM(D9:D12)</f>
        <v>0</v>
      </c>
    </row>
    <row r="9" spans="1:4" s="24" customFormat="1" ht="27">
      <c r="A9" s="37" t="s">
        <v>49</v>
      </c>
      <c r="B9" s="95" t="s">
        <v>307</v>
      </c>
      <c r="C9" s="32"/>
      <c r="D9" s="32"/>
    </row>
    <row r="10" spans="1:4" s="24" customFormat="1" ht="27">
      <c r="A10" s="38" t="s">
        <v>50</v>
      </c>
      <c r="B10" s="68" t="s">
        <v>308</v>
      </c>
      <c r="C10" s="33"/>
      <c r="D10" s="33"/>
    </row>
    <row r="11" spans="1:4" s="24" customFormat="1" ht="27">
      <c r="A11" s="38" t="s">
        <v>51</v>
      </c>
      <c r="B11" s="68" t="s">
        <v>309</v>
      </c>
      <c r="C11" s="33"/>
      <c r="D11" s="33"/>
    </row>
    <row r="12" spans="1:4" s="24" customFormat="1" ht="18.75">
      <c r="A12" s="38" t="s">
        <v>303</v>
      </c>
      <c r="B12" s="68" t="s">
        <v>310</v>
      </c>
      <c r="C12" s="33"/>
      <c r="D12" s="33"/>
    </row>
    <row r="13" spans="1:4" s="24" customFormat="1" ht="25.5">
      <c r="A13" s="38" t="s">
        <v>60</v>
      </c>
      <c r="B13" s="101" t="s">
        <v>312</v>
      </c>
      <c r="C13" s="34"/>
      <c r="D13" s="34"/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8" customHeight="1" thickBot="1">
      <c r="A15" s="36" t="s">
        <v>3</v>
      </c>
      <c r="B15" s="102" t="s">
        <v>340</v>
      </c>
      <c r="C15" s="31">
        <f>+C16+C17+C18+C19+C20</f>
        <v>0</v>
      </c>
      <c r="D15" s="31">
        <f>+D16+D17+D18+D19+D20</f>
        <v>0</v>
      </c>
    </row>
    <row r="16" spans="1:4" s="24" customFormat="1" ht="18" customHeight="1">
      <c r="A16" s="37" t="s">
        <v>55</v>
      </c>
      <c r="B16" s="95" t="s">
        <v>131</v>
      </c>
      <c r="C16" s="32"/>
      <c r="D16" s="32"/>
    </row>
    <row r="17" spans="1:4" s="24" customFormat="1" ht="27">
      <c r="A17" s="38" t="s">
        <v>56</v>
      </c>
      <c r="B17" s="68" t="s">
        <v>132</v>
      </c>
      <c r="C17" s="33"/>
      <c r="D17" s="33"/>
    </row>
    <row r="18" spans="1:4" s="24" customFormat="1" ht="27">
      <c r="A18" s="38" t="s">
        <v>57</v>
      </c>
      <c r="B18" s="68" t="s">
        <v>292</v>
      </c>
      <c r="C18" s="33"/>
      <c r="D18" s="33"/>
    </row>
    <row r="19" spans="1:4" s="24" customFormat="1" ht="27">
      <c r="A19" s="38" t="s">
        <v>58</v>
      </c>
      <c r="B19" s="68" t="s">
        <v>293</v>
      </c>
      <c r="C19" s="33"/>
      <c r="D19" s="33"/>
    </row>
    <row r="20" spans="1:4" s="24" customFormat="1" ht="25.5">
      <c r="A20" s="38" t="s">
        <v>59</v>
      </c>
      <c r="B20" s="29" t="s">
        <v>313</v>
      </c>
      <c r="C20" s="33"/>
      <c r="D20" s="33"/>
    </row>
    <row r="21" spans="1:4" s="24" customFormat="1" ht="19.5" thickBot="1">
      <c r="A21" s="39" t="s">
        <v>65</v>
      </c>
      <c r="B21" s="103" t="s">
        <v>133</v>
      </c>
      <c r="C21" s="40"/>
      <c r="D21" s="40"/>
    </row>
    <row r="22" spans="1:4" s="24" customFormat="1" ht="18" customHeight="1" thickBot="1">
      <c r="A22" s="36" t="s">
        <v>4</v>
      </c>
      <c r="B22" s="104" t="s">
        <v>341</v>
      </c>
      <c r="C22" s="31">
        <f>+C23+C24+C25+C26+C27</f>
        <v>0</v>
      </c>
      <c r="D22" s="31">
        <f>+D23+D24+D25+D26+D27</f>
        <v>0</v>
      </c>
    </row>
    <row r="23" spans="1:4" s="24" customFormat="1" ht="18.75">
      <c r="A23" s="37" t="s">
        <v>38</v>
      </c>
      <c r="B23" s="95" t="s">
        <v>305</v>
      </c>
      <c r="C23" s="32"/>
      <c r="D23" s="32"/>
    </row>
    <row r="24" spans="1:4" s="24" customFormat="1" ht="27">
      <c r="A24" s="38" t="s">
        <v>39</v>
      </c>
      <c r="B24" s="68" t="s">
        <v>134</v>
      </c>
      <c r="C24" s="33"/>
      <c r="D24" s="33"/>
    </row>
    <row r="25" spans="1:4" s="24" customFormat="1" ht="27">
      <c r="A25" s="38" t="s">
        <v>40</v>
      </c>
      <c r="B25" s="68" t="s">
        <v>294</v>
      </c>
      <c r="C25" s="33"/>
      <c r="D25" s="33"/>
    </row>
    <row r="26" spans="1:4" s="24" customFormat="1" ht="27">
      <c r="A26" s="38" t="s">
        <v>41</v>
      </c>
      <c r="B26" s="68" t="s">
        <v>295</v>
      </c>
      <c r="C26" s="33"/>
      <c r="D26" s="33"/>
    </row>
    <row r="27" spans="1:4" s="24" customFormat="1" ht="18.75">
      <c r="A27" s="38" t="s">
        <v>80</v>
      </c>
      <c r="B27" s="68" t="s">
        <v>135</v>
      </c>
      <c r="C27" s="33"/>
      <c r="D27" s="33"/>
    </row>
    <row r="28" spans="1:4" s="24" customFormat="1" ht="18" customHeight="1" thickBot="1">
      <c r="A28" s="39" t="s">
        <v>81</v>
      </c>
      <c r="B28" s="103" t="s">
        <v>136</v>
      </c>
      <c r="C28" s="40"/>
      <c r="D28" s="40"/>
    </row>
    <row r="29" spans="1:4" s="24" customFormat="1" ht="18" customHeight="1" thickBot="1">
      <c r="A29" s="36" t="s">
        <v>82</v>
      </c>
      <c r="B29" s="104" t="s">
        <v>137</v>
      </c>
      <c r="C29" s="31">
        <f>+C30+C33+C34+C35</f>
        <v>0</v>
      </c>
      <c r="D29" s="31">
        <f>+D30+D33+D34+D35</f>
        <v>0</v>
      </c>
    </row>
    <row r="30" spans="1:4" s="24" customFormat="1" ht="18" customHeight="1">
      <c r="A30" s="37" t="s">
        <v>138</v>
      </c>
      <c r="B30" s="95" t="s">
        <v>144</v>
      </c>
      <c r="C30" s="41">
        <f>+C31+C32</f>
        <v>0</v>
      </c>
      <c r="D30" s="41">
        <f>+D31+D32</f>
        <v>0</v>
      </c>
    </row>
    <row r="31" spans="1:4" s="24" customFormat="1" ht="18" customHeight="1">
      <c r="A31" s="38" t="s">
        <v>139</v>
      </c>
      <c r="B31" s="68" t="s">
        <v>315</v>
      </c>
      <c r="C31" s="69"/>
      <c r="D31" s="69"/>
    </row>
    <row r="32" spans="1:4" s="24" customFormat="1" ht="18" customHeight="1">
      <c r="A32" s="38" t="s">
        <v>140</v>
      </c>
      <c r="B32" s="68" t="s">
        <v>316</v>
      </c>
      <c r="C32" s="69"/>
      <c r="D32" s="69"/>
    </row>
    <row r="33" spans="1:4" s="24" customFormat="1" ht="18" customHeight="1">
      <c r="A33" s="38" t="s">
        <v>141</v>
      </c>
      <c r="B33" s="68" t="s">
        <v>317</v>
      </c>
      <c r="C33" s="33"/>
      <c r="D33" s="33"/>
    </row>
    <row r="34" spans="1:4" s="24" customFormat="1" ht="18.75">
      <c r="A34" s="38" t="s">
        <v>142</v>
      </c>
      <c r="B34" s="68" t="s">
        <v>145</v>
      </c>
      <c r="C34" s="33"/>
      <c r="D34" s="33"/>
    </row>
    <row r="35" spans="1:4" s="24" customFormat="1" ht="18" customHeight="1" thickBot="1">
      <c r="A35" s="39" t="s">
        <v>143</v>
      </c>
      <c r="B35" s="103" t="s">
        <v>146</v>
      </c>
      <c r="C35" s="40"/>
      <c r="D35" s="40"/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0</v>
      </c>
      <c r="D36" s="31">
        <f>SUM(D37:D46)</f>
        <v>0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3"/>
      <c r="D38" s="33"/>
    </row>
    <row r="39" spans="1:4" s="24" customFormat="1" ht="18" customHeight="1">
      <c r="A39" s="38" t="s">
        <v>44</v>
      </c>
      <c r="B39" s="68" t="s">
        <v>319</v>
      </c>
      <c r="C39" s="33"/>
      <c r="D39" s="33"/>
    </row>
    <row r="40" spans="1:4" s="24" customFormat="1" ht="18" customHeight="1">
      <c r="A40" s="38" t="s">
        <v>84</v>
      </c>
      <c r="B40" s="68" t="s">
        <v>320</v>
      </c>
      <c r="C40" s="33"/>
      <c r="D40" s="33"/>
    </row>
    <row r="41" spans="1:4" s="24" customFormat="1" ht="18" customHeight="1">
      <c r="A41" s="38" t="s">
        <v>85</v>
      </c>
      <c r="B41" s="68" t="s">
        <v>321</v>
      </c>
      <c r="C41" s="33"/>
      <c r="D41" s="33"/>
    </row>
    <row r="42" spans="1:4" s="24" customFormat="1" ht="18" customHeight="1">
      <c r="A42" s="38" t="s">
        <v>86</v>
      </c>
      <c r="B42" s="68" t="s">
        <v>322</v>
      </c>
      <c r="C42" s="33"/>
      <c r="D42" s="33"/>
    </row>
    <row r="43" spans="1:4" s="24" customFormat="1" ht="18" customHeight="1">
      <c r="A43" s="38" t="s">
        <v>87</v>
      </c>
      <c r="B43" s="68" t="s">
        <v>151</v>
      </c>
      <c r="C43" s="33"/>
      <c r="D43" s="33"/>
    </row>
    <row r="44" spans="1:4" s="24" customFormat="1" ht="18" customHeight="1">
      <c r="A44" s="38" t="s">
        <v>88</v>
      </c>
      <c r="B44" s="68" t="s">
        <v>152</v>
      </c>
      <c r="C44" s="33"/>
      <c r="D44" s="33"/>
    </row>
    <row r="45" spans="1:4" s="24" customFormat="1" ht="18" customHeight="1">
      <c r="A45" s="38" t="s">
        <v>148</v>
      </c>
      <c r="B45" s="68" t="s">
        <v>153</v>
      </c>
      <c r="C45" s="33"/>
      <c r="D45" s="33"/>
    </row>
    <row r="46" spans="1:4" s="24" customFormat="1" ht="18" customHeight="1" thickBot="1">
      <c r="A46" s="39" t="s">
        <v>149</v>
      </c>
      <c r="B46" s="103" t="s">
        <v>323</v>
      </c>
      <c r="C46" s="40"/>
      <c r="D46" s="40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3"/>
      <c r="D49" s="33"/>
    </row>
    <row r="50" spans="1:4" s="24" customFormat="1" ht="18" customHeight="1">
      <c r="A50" s="38" t="s">
        <v>155</v>
      </c>
      <c r="B50" s="68" t="s">
        <v>160</v>
      </c>
      <c r="C50" s="33"/>
      <c r="D50" s="33"/>
    </row>
    <row r="51" spans="1:4" s="24" customFormat="1" ht="18" customHeight="1">
      <c r="A51" s="38" t="s">
        <v>156</v>
      </c>
      <c r="B51" s="68" t="s">
        <v>161</v>
      </c>
      <c r="C51" s="33"/>
      <c r="D51" s="33"/>
    </row>
    <row r="52" spans="1:4" s="24" customFormat="1" ht="18" customHeight="1" thickBot="1">
      <c r="A52" s="39" t="s">
        <v>157</v>
      </c>
      <c r="B52" s="103" t="s">
        <v>162</v>
      </c>
      <c r="C52" s="40"/>
      <c r="D52" s="40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27">
      <c r="A55" s="38" t="s">
        <v>48</v>
      </c>
      <c r="B55" s="68" t="s">
        <v>298</v>
      </c>
      <c r="C55" s="33"/>
      <c r="D55" s="33"/>
    </row>
    <row r="56" spans="1:4" s="24" customFormat="1" ht="18.75">
      <c r="A56" s="38" t="s">
        <v>165</v>
      </c>
      <c r="B56" s="68" t="s">
        <v>163</v>
      </c>
      <c r="C56" s="33"/>
      <c r="D56" s="33"/>
    </row>
    <row r="57" spans="1:4" s="24" customFormat="1" ht="19.5" thickBot="1">
      <c r="A57" s="39" t="s">
        <v>166</v>
      </c>
      <c r="B57" s="103" t="s">
        <v>164</v>
      </c>
      <c r="C57" s="40"/>
      <c r="D57" s="40"/>
    </row>
    <row r="58" spans="1:4" s="24" customFormat="1" ht="18" customHeight="1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3"/>
      <c r="D59" s="33"/>
    </row>
    <row r="60" spans="1:4" s="24" customFormat="1" ht="27">
      <c r="A60" s="38" t="s">
        <v>91</v>
      </c>
      <c r="B60" s="68" t="s">
        <v>300</v>
      </c>
      <c r="C60" s="33"/>
      <c r="D60" s="33"/>
    </row>
    <row r="61" spans="1:4" s="24" customFormat="1" ht="18.75">
      <c r="A61" s="38" t="s">
        <v>109</v>
      </c>
      <c r="B61" s="68" t="s">
        <v>169</v>
      </c>
      <c r="C61" s="33"/>
      <c r="D61" s="33"/>
    </row>
    <row r="62" spans="1:4" s="24" customFormat="1" ht="19.5" thickBot="1">
      <c r="A62" s="39" t="s">
        <v>168</v>
      </c>
      <c r="B62" s="103" t="s">
        <v>170</v>
      </c>
      <c r="C62" s="33"/>
      <c r="D62" s="33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0</v>
      </c>
      <c r="D63" s="31">
        <f>+D8+D15+D22+D29+D36+D47+D53+D58</f>
        <v>0</v>
      </c>
    </row>
    <row r="64" spans="1:4" s="24" customFormat="1" ht="18" customHeight="1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3"/>
      <c r="D65" s="33"/>
    </row>
    <row r="66" spans="1:4" s="24" customFormat="1" ht="27">
      <c r="A66" s="38" t="s">
        <v>209</v>
      </c>
      <c r="B66" s="68" t="s">
        <v>173</v>
      </c>
      <c r="C66" s="33"/>
      <c r="D66" s="33"/>
    </row>
    <row r="67" spans="1:4" s="24" customFormat="1" ht="19.5" thickBot="1">
      <c r="A67" s="39" t="s">
        <v>210</v>
      </c>
      <c r="B67" s="105" t="s">
        <v>174</v>
      </c>
      <c r="C67" s="33"/>
      <c r="D67" s="33"/>
    </row>
    <row r="68" spans="1:4" s="24" customFormat="1" ht="18" customHeight="1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3"/>
      <c r="D69" s="33"/>
    </row>
    <row r="70" spans="1:4" s="24" customFormat="1" ht="18.75">
      <c r="A70" s="38" t="s">
        <v>70</v>
      </c>
      <c r="B70" s="68" t="s">
        <v>178</v>
      </c>
      <c r="C70" s="33"/>
      <c r="D70" s="33"/>
    </row>
    <row r="71" spans="1:4" s="24" customFormat="1" ht="18.75">
      <c r="A71" s="38" t="s">
        <v>201</v>
      </c>
      <c r="B71" s="68" t="s">
        <v>179</v>
      </c>
      <c r="C71" s="33"/>
      <c r="D71" s="33"/>
    </row>
    <row r="72" spans="1:4" s="24" customFormat="1" ht="19.5" thickBot="1">
      <c r="A72" s="39" t="s">
        <v>202</v>
      </c>
      <c r="B72" s="103" t="s">
        <v>180</v>
      </c>
      <c r="C72" s="33"/>
      <c r="D72" s="33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132758</v>
      </c>
      <c r="D73" s="31">
        <f>SUM(D74:D75)</f>
        <v>204857</v>
      </c>
    </row>
    <row r="74" spans="1:4" s="24" customFormat="1" ht="18" customHeight="1">
      <c r="A74" s="37" t="s">
        <v>203</v>
      </c>
      <c r="B74" s="95" t="s">
        <v>183</v>
      </c>
      <c r="C74" s="33">
        <v>132758</v>
      </c>
      <c r="D74" s="33">
        <v>204857</v>
      </c>
    </row>
    <row r="75" spans="1:4" s="24" customFormat="1" ht="18" customHeight="1" thickBot="1">
      <c r="A75" s="39" t="s">
        <v>204</v>
      </c>
      <c r="B75" s="95" t="s">
        <v>347</v>
      </c>
      <c r="C75" s="33">
        <v>0</v>
      </c>
      <c r="D75" s="33">
        <v>0</v>
      </c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69581070</v>
      </c>
      <c r="D76" s="31">
        <f>SUM(D77:D79)</f>
        <v>69581070</v>
      </c>
    </row>
    <row r="77" spans="1:2" s="24" customFormat="1" ht="18" customHeight="1">
      <c r="A77" s="37" t="s">
        <v>205</v>
      </c>
      <c r="B77" s="95" t="s">
        <v>328</v>
      </c>
    </row>
    <row r="78" spans="1:4" s="24" customFormat="1" ht="18" customHeight="1">
      <c r="A78" s="38" t="s">
        <v>206</v>
      </c>
      <c r="B78" s="68" t="s">
        <v>186</v>
      </c>
      <c r="C78" s="33"/>
      <c r="D78" s="33"/>
    </row>
    <row r="79" spans="1:4" s="24" customFormat="1" ht="18" customHeight="1" thickBot="1">
      <c r="A79" s="39" t="s">
        <v>207</v>
      </c>
      <c r="B79" s="103" t="s">
        <v>339</v>
      </c>
      <c r="C79" s="33">
        <v>69581070</v>
      </c>
      <c r="D79" s="33">
        <v>69581070</v>
      </c>
    </row>
    <row r="80" spans="1:4" s="24" customFormat="1" ht="18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3"/>
      <c r="D81" s="33"/>
    </row>
    <row r="82" spans="1:4" s="24" customFormat="1" ht="30">
      <c r="A82" s="44" t="s">
        <v>191</v>
      </c>
      <c r="B82" s="68" t="s">
        <v>192</v>
      </c>
      <c r="C82" s="33"/>
      <c r="D82" s="33"/>
    </row>
    <row r="83" spans="1:4" s="24" customFormat="1" ht="20.25" customHeight="1">
      <c r="A83" s="44" t="s">
        <v>193</v>
      </c>
      <c r="B83" s="68" t="s">
        <v>194</v>
      </c>
      <c r="C83" s="33"/>
      <c r="D83" s="33"/>
    </row>
    <row r="84" spans="1:4" s="24" customFormat="1" ht="18" customHeight="1" thickBot="1">
      <c r="A84" s="45" t="s">
        <v>195</v>
      </c>
      <c r="B84" s="103" t="s">
        <v>196</v>
      </c>
      <c r="C84" s="33"/>
      <c r="D84" s="33"/>
    </row>
    <row r="85" spans="1:4" s="24" customFormat="1" ht="18" customHeight="1" thickBot="1">
      <c r="A85" s="42" t="s">
        <v>197</v>
      </c>
      <c r="B85" s="102" t="s">
        <v>338</v>
      </c>
      <c r="C85" s="46"/>
      <c r="D85" s="46"/>
    </row>
    <row r="86" spans="1:4" s="24" customFormat="1" ht="19.5" thickBot="1">
      <c r="A86" s="42" t="s">
        <v>198</v>
      </c>
      <c r="B86" s="106" t="s">
        <v>199</v>
      </c>
      <c r="C86" s="31">
        <f>+C64+C68+C73+C76+C80+C85</f>
        <v>69713828</v>
      </c>
      <c r="D86" s="31">
        <f>+D64+D68+D73+D76+D80+D85</f>
        <v>69785927</v>
      </c>
    </row>
    <row r="87" spans="1:4" s="24" customFormat="1" ht="18" customHeight="1" thickBot="1">
      <c r="A87" s="47" t="s">
        <v>211</v>
      </c>
      <c r="B87" s="107" t="s">
        <v>290</v>
      </c>
      <c r="C87" s="31">
        <f>+C63+C86</f>
        <v>69713828</v>
      </c>
      <c r="D87" s="31">
        <f>+D63+D86</f>
        <v>69785927</v>
      </c>
    </row>
    <row r="88" spans="1:4" s="24" customFormat="1" ht="19.5" thickBot="1">
      <c r="A88" s="48"/>
      <c r="B88" s="108"/>
      <c r="C88" s="49"/>
      <c r="D88" s="49"/>
    </row>
    <row r="89" spans="1:4" s="18" customFormat="1" ht="18" customHeight="1" thickBot="1">
      <c r="A89" s="97" t="s">
        <v>32</v>
      </c>
      <c r="B89" s="109"/>
      <c r="C89" s="98"/>
      <c r="D89" s="98"/>
    </row>
    <row r="90" spans="1:4" s="25" customFormat="1" ht="18" customHeight="1" thickBot="1">
      <c r="A90" s="36" t="s">
        <v>2</v>
      </c>
      <c r="B90" s="110" t="s">
        <v>336</v>
      </c>
      <c r="C90" s="99">
        <f>SUM(C91:C95)</f>
        <v>69332828</v>
      </c>
      <c r="D90" s="99">
        <f>SUM(D91:D95)</f>
        <v>69342927</v>
      </c>
    </row>
    <row r="91" spans="1:4" s="18" customFormat="1" ht="18" customHeight="1">
      <c r="A91" s="37" t="s">
        <v>49</v>
      </c>
      <c r="B91" s="111" t="s">
        <v>29</v>
      </c>
      <c r="C91" s="32">
        <v>45306828</v>
      </c>
      <c r="D91" s="32">
        <v>45378828</v>
      </c>
    </row>
    <row r="92" spans="1:4" s="24" customFormat="1" ht="18" customHeight="1">
      <c r="A92" s="38" t="s">
        <v>50</v>
      </c>
      <c r="B92" s="70" t="s">
        <v>92</v>
      </c>
      <c r="C92" s="32">
        <v>8700000</v>
      </c>
      <c r="D92" s="32">
        <v>8700000</v>
      </c>
    </row>
    <row r="93" spans="1:4" s="18" customFormat="1" ht="18" customHeight="1">
      <c r="A93" s="38" t="s">
        <v>51</v>
      </c>
      <c r="B93" s="70" t="s">
        <v>68</v>
      </c>
      <c r="C93" s="32">
        <v>15326000</v>
      </c>
      <c r="D93" s="32">
        <v>15264099</v>
      </c>
    </row>
    <row r="94" spans="1:4" s="18" customFormat="1" ht="18" customHeight="1">
      <c r="A94" s="38" t="s">
        <v>52</v>
      </c>
      <c r="B94" s="112" t="s">
        <v>93</v>
      </c>
      <c r="C94" s="32">
        <v>0</v>
      </c>
      <c r="D94" s="32">
        <v>0</v>
      </c>
    </row>
    <row r="95" spans="1:4" s="18" customFormat="1" ht="18" customHeight="1">
      <c r="A95" s="38" t="s">
        <v>60</v>
      </c>
      <c r="B95" s="113" t="s">
        <v>94</v>
      </c>
      <c r="C95" s="40">
        <f>SUM(C96:C105)</f>
        <v>0</v>
      </c>
      <c r="D95" s="40">
        <f>SUM(D96:D105)</f>
        <v>0</v>
      </c>
    </row>
    <row r="96" spans="1:4" s="18" customFormat="1" ht="18" customHeight="1">
      <c r="A96" s="38" t="s">
        <v>53</v>
      </c>
      <c r="B96" s="70" t="s">
        <v>214</v>
      </c>
      <c r="C96" s="32"/>
      <c r="D96" s="32"/>
    </row>
    <row r="97" spans="1:4" s="18" customFormat="1" ht="18" customHeight="1">
      <c r="A97" s="38" t="s">
        <v>54</v>
      </c>
      <c r="B97" s="72" t="s">
        <v>215</v>
      </c>
      <c r="C97" s="32"/>
      <c r="D97" s="32"/>
    </row>
    <row r="98" spans="1:4" s="18" customFormat="1" ht="18" customHeight="1">
      <c r="A98" s="38" t="s">
        <v>61</v>
      </c>
      <c r="B98" s="70" t="s">
        <v>216</v>
      </c>
      <c r="C98" s="32"/>
      <c r="D98" s="32"/>
    </row>
    <row r="99" spans="1:4" s="18" customFormat="1" ht="18" customHeight="1">
      <c r="A99" s="38" t="s">
        <v>62</v>
      </c>
      <c r="B99" s="70" t="s">
        <v>343</v>
      </c>
      <c r="C99" s="32"/>
      <c r="D99" s="32"/>
    </row>
    <row r="100" spans="1:4" s="18" customFormat="1" ht="18" customHeight="1">
      <c r="A100" s="38" t="s">
        <v>63</v>
      </c>
      <c r="B100" s="72" t="s">
        <v>218</v>
      </c>
      <c r="C100" s="32"/>
      <c r="D100" s="32"/>
    </row>
    <row r="101" spans="1:4" s="18" customFormat="1" ht="18" customHeight="1">
      <c r="A101" s="38" t="s">
        <v>64</v>
      </c>
      <c r="B101" s="72" t="s">
        <v>219</v>
      </c>
      <c r="C101" s="32"/>
      <c r="D101" s="32"/>
    </row>
    <row r="102" spans="1:4" s="18" customFormat="1" ht="18" customHeight="1">
      <c r="A102" s="38" t="s">
        <v>66</v>
      </c>
      <c r="B102" s="70" t="s">
        <v>344</v>
      </c>
      <c r="C102" s="32"/>
      <c r="D102" s="32"/>
    </row>
    <row r="103" spans="1:4" s="18" customFormat="1" ht="18" customHeight="1">
      <c r="A103" s="57" t="s">
        <v>95</v>
      </c>
      <c r="B103" s="73" t="s">
        <v>221</v>
      </c>
      <c r="C103" s="32"/>
      <c r="D103" s="32"/>
    </row>
    <row r="104" spans="1:4" s="18" customFormat="1" ht="18" customHeight="1">
      <c r="A104" s="38" t="s">
        <v>212</v>
      </c>
      <c r="B104" s="73" t="s">
        <v>222</v>
      </c>
      <c r="C104" s="32"/>
      <c r="D104" s="32"/>
    </row>
    <row r="105" spans="1:4" s="18" customFormat="1" ht="18" customHeight="1" thickBot="1">
      <c r="A105" s="58" t="s">
        <v>213</v>
      </c>
      <c r="B105" s="74" t="s">
        <v>223</v>
      </c>
      <c r="C105" s="32"/>
      <c r="D105" s="32"/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381000</v>
      </c>
      <c r="D106" s="31">
        <f>+D107+D109+D111</f>
        <v>443000</v>
      </c>
    </row>
    <row r="107" spans="1:4" s="18" customFormat="1" ht="18" customHeight="1">
      <c r="A107" s="37" t="s">
        <v>55</v>
      </c>
      <c r="B107" s="70" t="s">
        <v>108</v>
      </c>
      <c r="C107" s="32">
        <v>381000</v>
      </c>
      <c r="D107" s="32">
        <v>443000</v>
      </c>
    </row>
    <row r="108" spans="1:4" s="18" customFormat="1" ht="18" customHeight="1">
      <c r="A108" s="37" t="s">
        <v>56</v>
      </c>
      <c r="B108" s="73" t="s">
        <v>227</v>
      </c>
      <c r="C108" s="32"/>
      <c r="D108" s="32"/>
    </row>
    <row r="109" spans="1:4" s="18" customFormat="1" ht="18" customHeight="1">
      <c r="A109" s="37" t="s">
        <v>57</v>
      </c>
      <c r="B109" s="73" t="s">
        <v>96</v>
      </c>
      <c r="C109" s="32"/>
      <c r="D109" s="32"/>
    </row>
    <row r="110" spans="1:4" s="18" customFormat="1" ht="18" customHeight="1">
      <c r="A110" s="37" t="s">
        <v>58</v>
      </c>
      <c r="B110" s="73" t="s">
        <v>228</v>
      </c>
      <c r="C110" s="32"/>
      <c r="D110" s="32"/>
    </row>
    <row r="111" spans="1:4" s="18" customFormat="1" ht="18" customHeight="1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32"/>
      <c r="D112" s="32"/>
    </row>
    <row r="113" spans="1:4" s="18" customFormat="1" ht="25.5">
      <c r="A113" s="37" t="s">
        <v>67</v>
      </c>
      <c r="B113" s="77" t="s">
        <v>233</v>
      </c>
      <c r="C113" s="32"/>
      <c r="D113" s="32"/>
    </row>
    <row r="114" spans="1:4" s="18" customFormat="1" ht="25.5">
      <c r="A114" s="37" t="s">
        <v>97</v>
      </c>
      <c r="B114" s="70" t="s">
        <v>217</v>
      </c>
      <c r="C114" s="32"/>
      <c r="D114" s="32"/>
    </row>
    <row r="115" spans="1:4" s="18" customFormat="1" ht="18.75">
      <c r="A115" s="37" t="s">
        <v>98</v>
      </c>
      <c r="B115" s="70" t="s">
        <v>232</v>
      </c>
      <c r="C115" s="32"/>
      <c r="D115" s="32"/>
    </row>
    <row r="116" spans="1:4" s="18" customFormat="1" ht="18.75">
      <c r="A116" s="37" t="s">
        <v>99</v>
      </c>
      <c r="B116" s="70" t="s">
        <v>231</v>
      </c>
      <c r="C116" s="32"/>
      <c r="D116" s="32"/>
    </row>
    <row r="117" spans="1:4" s="18" customFormat="1" ht="25.5">
      <c r="A117" s="37" t="s">
        <v>224</v>
      </c>
      <c r="B117" s="70" t="s">
        <v>220</v>
      </c>
      <c r="C117" s="32"/>
      <c r="D117" s="32"/>
    </row>
    <row r="118" spans="1:4" s="18" customFormat="1" ht="18.75">
      <c r="A118" s="37" t="s">
        <v>225</v>
      </c>
      <c r="B118" s="70" t="s">
        <v>230</v>
      </c>
      <c r="C118" s="32"/>
      <c r="D118" s="32"/>
    </row>
    <row r="119" spans="1:4" s="18" customFormat="1" ht="26.25" thickBot="1">
      <c r="A119" s="57" t="s">
        <v>226</v>
      </c>
      <c r="B119" s="70" t="s">
        <v>229</v>
      </c>
      <c r="C119" s="32"/>
      <c r="D119" s="32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0</v>
      </c>
      <c r="D120" s="31">
        <f>+D121+D122</f>
        <v>0</v>
      </c>
    </row>
    <row r="121" spans="1:4" s="18" customFormat="1" ht="18" customHeight="1">
      <c r="A121" s="37" t="s">
        <v>38</v>
      </c>
      <c r="B121" s="77" t="s">
        <v>33</v>
      </c>
      <c r="C121" s="32"/>
      <c r="D121" s="32"/>
    </row>
    <row r="122" spans="1:4" s="18" customFormat="1" ht="18" customHeight="1" thickBot="1">
      <c r="A122" s="39" t="s">
        <v>39</v>
      </c>
      <c r="B122" s="73" t="s">
        <v>34</v>
      </c>
      <c r="C122" s="32"/>
      <c r="D122" s="32"/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69713828</v>
      </c>
      <c r="D123" s="31">
        <f>+D90+D106+D120</f>
        <v>69785927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32"/>
      <c r="D125" s="32"/>
    </row>
    <row r="126" spans="1:4" s="18" customFormat="1" ht="18" customHeight="1">
      <c r="A126" s="37" t="s">
        <v>43</v>
      </c>
      <c r="B126" s="77" t="s">
        <v>346</v>
      </c>
      <c r="C126" s="32"/>
      <c r="D126" s="32"/>
    </row>
    <row r="127" spans="1:4" s="18" customFormat="1" ht="18" customHeight="1" thickBot="1">
      <c r="A127" s="57" t="s">
        <v>44</v>
      </c>
      <c r="B127" s="117" t="s">
        <v>237</v>
      </c>
      <c r="C127" s="32"/>
      <c r="D127" s="32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32"/>
      <c r="D129" s="32"/>
    </row>
    <row r="130" spans="1:4" s="18" customFormat="1" ht="18" customHeight="1">
      <c r="A130" s="37" t="s">
        <v>46</v>
      </c>
      <c r="B130" s="77" t="s">
        <v>239</v>
      </c>
      <c r="C130" s="32"/>
      <c r="D130" s="32"/>
    </row>
    <row r="131" spans="1:4" s="18" customFormat="1" ht="18" customHeight="1">
      <c r="A131" s="37" t="s">
        <v>155</v>
      </c>
      <c r="B131" s="77" t="s">
        <v>240</v>
      </c>
      <c r="C131" s="32"/>
      <c r="D131" s="32"/>
    </row>
    <row r="132" spans="1:4" s="18" customFormat="1" ht="18" customHeight="1" thickBot="1">
      <c r="A132" s="57" t="s">
        <v>156</v>
      </c>
      <c r="B132" s="117" t="s">
        <v>241</v>
      </c>
      <c r="C132" s="32"/>
      <c r="D132" s="32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0</v>
      </c>
      <c r="D133" s="31">
        <f>SUM(D134:D137)</f>
        <v>0</v>
      </c>
    </row>
    <row r="134" spans="1:4" s="18" customFormat="1" ht="18" customHeight="1">
      <c r="A134" s="37" t="s">
        <v>47</v>
      </c>
      <c r="B134" s="77" t="s">
        <v>243</v>
      </c>
      <c r="C134" s="32"/>
      <c r="D134" s="32"/>
    </row>
    <row r="135" spans="1:4" s="18" customFormat="1" ht="18" customHeight="1">
      <c r="A135" s="37" t="s">
        <v>48</v>
      </c>
      <c r="B135" s="77" t="s">
        <v>252</v>
      </c>
      <c r="C135" s="32"/>
      <c r="D135" s="32"/>
    </row>
    <row r="136" spans="1:4" s="18" customFormat="1" ht="18" customHeight="1">
      <c r="A136" s="37" t="s">
        <v>165</v>
      </c>
      <c r="B136" s="77" t="s">
        <v>244</v>
      </c>
      <c r="C136" s="32"/>
      <c r="D136" s="32"/>
    </row>
    <row r="137" spans="1:4" s="18" customFormat="1" ht="18" customHeight="1" thickBot="1">
      <c r="A137" s="57" t="s">
        <v>166</v>
      </c>
      <c r="B137" s="117" t="s">
        <v>306</v>
      </c>
      <c r="C137" s="32"/>
      <c r="D137" s="32"/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32"/>
      <c r="D139" s="32"/>
    </row>
    <row r="140" spans="1:4" s="18" customFormat="1" ht="18" customHeight="1">
      <c r="A140" s="37" t="s">
        <v>91</v>
      </c>
      <c r="B140" s="77" t="s">
        <v>247</v>
      </c>
      <c r="C140" s="32"/>
      <c r="D140" s="32"/>
    </row>
    <row r="141" spans="1:4" s="18" customFormat="1" ht="18" customHeight="1">
      <c r="A141" s="37" t="s">
        <v>109</v>
      </c>
      <c r="B141" s="77" t="s">
        <v>248</v>
      </c>
      <c r="C141" s="32"/>
      <c r="D141" s="32"/>
    </row>
    <row r="142" spans="1:4" s="18" customFormat="1" ht="18" customHeight="1" thickBot="1">
      <c r="A142" s="37" t="s">
        <v>168</v>
      </c>
      <c r="B142" s="77" t="s">
        <v>249</v>
      </c>
      <c r="C142" s="32"/>
      <c r="D142" s="32"/>
    </row>
    <row r="143" spans="1:4" s="18" customFormat="1" ht="18" customHeight="1" thickBot="1">
      <c r="A143" s="36" t="s">
        <v>10</v>
      </c>
      <c r="B143" s="104" t="s">
        <v>250</v>
      </c>
      <c r="C143" s="61">
        <f>+C124+C128+C133+C138</f>
        <v>0</v>
      </c>
      <c r="D143" s="61">
        <f>+D124+D128+D133+D138</f>
        <v>0</v>
      </c>
    </row>
    <row r="144" spans="1:4" s="18" customFormat="1" ht="18" customHeight="1" thickBot="1">
      <c r="A144" s="62" t="s">
        <v>11</v>
      </c>
      <c r="B144" s="118" t="s">
        <v>251</v>
      </c>
      <c r="C144" s="61">
        <f>+C123+C143</f>
        <v>69713828</v>
      </c>
      <c r="D144" s="61">
        <f>+D123+D143</f>
        <v>69785927</v>
      </c>
    </row>
    <row r="145" spans="1:4" s="18" customFormat="1" ht="18" customHeight="1" thickBot="1">
      <c r="A145" s="63"/>
      <c r="B145" s="64"/>
      <c r="C145" s="50"/>
      <c r="D145" s="50"/>
    </row>
    <row r="146" spans="1:6" s="18" customFormat="1" ht="18" customHeight="1" thickBot="1">
      <c r="A146" s="65" t="s">
        <v>324</v>
      </c>
      <c r="B146" s="66"/>
      <c r="C146" s="67">
        <v>12</v>
      </c>
      <c r="D146" s="67">
        <v>12</v>
      </c>
      <c r="E146" s="26"/>
      <c r="F146" s="26"/>
    </row>
    <row r="147" spans="1:4" s="24" customFormat="1" ht="18" customHeight="1" thickBot="1">
      <c r="A147" s="65" t="s">
        <v>105</v>
      </c>
      <c r="B147" s="66"/>
      <c r="C147" s="67"/>
      <c r="D147" s="67"/>
    </row>
    <row r="148" spans="3:4" s="18" customFormat="1" ht="18" customHeight="1">
      <c r="C148" s="27"/>
      <c r="D148" s="27"/>
    </row>
  </sheetData>
  <sheetProtection/>
  <mergeCells count="4">
    <mergeCell ref="A4:C4"/>
    <mergeCell ref="A5:B5"/>
    <mergeCell ref="B3:C3"/>
    <mergeCell ref="A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8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49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19.125" style="15" customWidth="1"/>
    <col min="4" max="4" width="19.125" style="16" customWidth="1"/>
    <col min="5" max="16384" width="9.375" style="16" customWidth="1"/>
  </cols>
  <sheetData>
    <row r="2" spans="1:3" s="18" customFormat="1" ht="48" customHeight="1">
      <c r="A2" s="210" t="s">
        <v>331</v>
      </c>
      <c r="B2" s="211"/>
      <c r="C2" s="211"/>
    </row>
    <row r="3" spans="1:3" s="18" customFormat="1" ht="18" customHeight="1">
      <c r="A3" s="96"/>
      <c r="B3" s="208" t="s">
        <v>329</v>
      </c>
      <c r="C3" s="208"/>
    </row>
    <row r="4" spans="1:3" s="18" customFormat="1" ht="18" customHeight="1">
      <c r="A4" s="199" t="s">
        <v>0</v>
      </c>
      <c r="B4" s="199"/>
      <c r="C4" s="199"/>
    </row>
    <row r="5" spans="1:3" s="18" customFormat="1" ht="18" customHeight="1" thickBot="1">
      <c r="A5" s="200" t="s">
        <v>72</v>
      </c>
      <c r="B5" s="200"/>
      <c r="C5" s="19" t="s">
        <v>327</v>
      </c>
    </row>
    <row r="6" spans="1:4" s="18" customFormat="1" ht="38.25" customHeight="1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8" customHeight="1" thickBot="1">
      <c r="A7" s="22">
        <v>1</v>
      </c>
      <c r="B7" s="120">
        <v>2</v>
      </c>
      <c r="C7" s="23">
        <v>3</v>
      </c>
      <c r="D7" s="23">
        <v>3</v>
      </c>
    </row>
    <row r="8" spans="1:4" s="24" customFormat="1" ht="18" customHeight="1" thickBot="1">
      <c r="A8" s="30" t="s">
        <v>2</v>
      </c>
      <c r="B8" s="100" t="s">
        <v>130</v>
      </c>
      <c r="C8" s="31">
        <f>SUM(C9:C12)</f>
        <v>0</v>
      </c>
      <c r="D8" s="31">
        <f>SUM(D9:D12)</f>
        <v>0</v>
      </c>
    </row>
    <row r="9" spans="1:4" s="24" customFormat="1" ht="27">
      <c r="A9" s="37" t="s">
        <v>49</v>
      </c>
      <c r="B9" s="95" t="s">
        <v>307</v>
      </c>
      <c r="C9" s="32"/>
      <c r="D9" s="32"/>
    </row>
    <row r="10" spans="1:4" s="24" customFormat="1" ht="27">
      <c r="A10" s="38" t="s">
        <v>50</v>
      </c>
      <c r="B10" s="68" t="s">
        <v>308</v>
      </c>
      <c r="C10" s="32"/>
      <c r="D10" s="32"/>
    </row>
    <row r="11" spans="1:4" s="24" customFormat="1" ht="27">
      <c r="A11" s="38" t="s">
        <v>51</v>
      </c>
      <c r="B11" s="68" t="s">
        <v>309</v>
      </c>
      <c r="C11" s="32"/>
      <c r="D11" s="32"/>
    </row>
    <row r="12" spans="1:4" s="24" customFormat="1" ht="18.75">
      <c r="A12" s="38" t="s">
        <v>303</v>
      </c>
      <c r="B12" s="68" t="s">
        <v>310</v>
      </c>
      <c r="C12" s="32"/>
      <c r="D12" s="32"/>
    </row>
    <row r="13" spans="1:4" s="24" customFormat="1" ht="25.5">
      <c r="A13" s="38" t="s">
        <v>60</v>
      </c>
      <c r="B13" s="101" t="s">
        <v>312</v>
      </c>
      <c r="C13" s="34"/>
      <c r="D13" s="34"/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9.5" thickBot="1">
      <c r="A15" s="36" t="s">
        <v>3</v>
      </c>
      <c r="B15" s="102" t="s">
        <v>340</v>
      </c>
      <c r="C15" s="31">
        <f>+C16+C17+C18+C19+C20</f>
        <v>0</v>
      </c>
      <c r="D15" s="31">
        <f>+D16+D17+D18+D19+D20</f>
        <v>0</v>
      </c>
    </row>
    <row r="16" spans="1:4" s="24" customFormat="1" ht="18" customHeight="1">
      <c r="A16" s="37" t="s">
        <v>55</v>
      </c>
      <c r="B16" s="95" t="s">
        <v>131</v>
      </c>
      <c r="C16" s="32"/>
      <c r="D16" s="32"/>
    </row>
    <row r="17" spans="1:4" s="24" customFormat="1" ht="27">
      <c r="A17" s="38" t="s">
        <v>56</v>
      </c>
      <c r="B17" s="68" t="s">
        <v>132</v>
      </c>
      <c r="C17" s="32"/>
      <c r="D17" s="32"/>
    </row>
    <row r="18" spans="1:4" s="24" customFormat="1" ht="27">
      <c r="A18" s="38" t="s">
        <v>57</v>
      </c>
      <c r="B18" s="68" t="s">
        <v>292</v>
      </c>
      <c r="C18" s="32"/>
      <c r="D18" s="32"/>
    </row>
    <row r="19" spans="1:4" s="24" customFormat="1" ht="27">
      <c r="A19" s="38" t="s">
        <v>58</v>
      </c>
      <c r="B19" s="68" t="s">
        <v>293</v>
      </c>
      <c r="C19" s="32"/>
      <c r="D19" s="32"/>
    </row>
    <row r="20" spans="1:4" s="24" customFormat="1" ht="25.5">
      <c r="A20" s="38" t="s">
        <v>59</v>
      </c>
      <c r="B20" s="29" t="s">
        <v>313</v>
      </c>
      <c r="C20" s="32"/>
      <c r="D20" s="32"/>
    </row>
    <row r="21" spans="1:4" s="24" customFormat="1" ht="19.5" thickBot="1">
      <c r="A21" s="39" t="s">
        <v>65</v>
      </c>
      <c r="B21" s="103" t="s">
        <v>133</v>
      </c>
      <c r="C21" s="32"/>
      <c r="D21" s="32"/>
    </row>
    <row r="22" spans="1:4" s="24" customFormat="1" ht="18" customHeight="1" thickBot="1">
      <c r="A22" s="36" t="s">
        <v>4</v>
      </c>
      <c r="B22" s="104" t="s">
        <v>341</v>
      </c>
      <c r="C22" s="31">
        <f>+C23+C24+C25+C26+C27</f>
        <v>0</v>
      </c>
      <c r="D22" s="31">
        <f>+D23+D24+D25+D26+D27</f>
        <v>0</v>
      </c>
    </row>
    <row r="23" spans="1:4" s="24" customFormat="1" ht="18.75">
      <c r="A23" s="37" t="s">
        <v>38</v>
      </c>
      <c r="B23" s="95" t="s">
        <v>305</v>
      </c>
      <c r="C23" s="32"/>
      <c r="D23" s="32"/>
    </row>
    <row r="24" spans="1:4" s="24" customFormat="1" ht="27">
      <c r="A24" s="38" t="s">
        <v>39</v>
      </c>
      <c r="B24" s="68" t="s">
        <v>134</v>
      </c>
      <c r="C24" s="32"/>
      <c r="D24" s="32"/>
    </row>
    <row r="25" spans="1:4" s="24" customFormat="1" ht="27">
      <c r="A25" s="38" t="s">
        <v>40</v>
      </c>
      <c r="B25" s="68" t="s">
        <v>294</v>
      </c>
      <c r="C25" s="32"/>
      <c r="D25" s="32"/>
    </row>
    <row r="26" spans="1:4" s="24" customFormat="1" ht="27">
      <c r="A26" s="38" t="s">
        <v>41</v>
      </c>
      <c r="B26" s="68" t="s">
        <v>295</v>
      </c>
      <c r="C26" s="32"/>
      <c r="D26" s="32"/>
    </row>
    <row r="27" spans="1:4" s="24" customFormat="1" ht="18.75">
      <c r="A27" s="38" t="s">
        <v>80</v>
      </c>
      <c r="B27" s="68" t="s">
        <v>135</v>
      </c>
      <c r="C27" s="32"/>
      <c r="D27" s="32"/>
    </row>
    <row r="28" spans="1:4" s="24" customFormat="1" ht="18" customHeight="1" thickBot="1">
      <c r="A28" s="39" t="s">
        <v>81</v>
      </c>
      <c r="B28" s="103" t="s">
        <v>136</v>
      </c>
      <c r="C28" s="32"/>
      <c r="D28" s="32"/>
    </row>
    <row r="29" spans="1:4" s="24" customFormat="1" ht="18" customHeight="1" thickBot="1">
      <c r="A29" s="36" t="s">
        <v>82</v>
      </c>
      <c r="B29" s="104" t="s">
        <v>137</v>
      </c>
      <c r="C29" s="31">
        <f>+C30+C33+C34+C35</f>
        <v>0</v>
      </c>
      <c r="D29" s="31">
        <f>+D30+D33+D34+D35</f>
        <v>0</v>
      </c>
    </row>
    <row r="30" spans="1:4" s="24" customFormat="1" ht="18" customHeight="1">
      <c r="A30" s="37" t="s">
        <v>138</v>
      </c>
      <c r="B30" s="95" t="s">
        <v>144</v>
      </c>
      <c r="C30" s="41"/>
      <c r="D30" s="41"/>
    </row>
    <row r="31" spans="1:4" s="24" customFormat="1" ht="18" customHeight="1">
      <c r="A31" s="38" t="s">
        <v>139</v>
      </c>
      <c r="B31" s="68" t="s">
        <v>315</v>
      </c>
      <c r="C31" s="32"/>
      <c r="D31" s="32"/>
    </row>
    <row r="32" spans="1:4" s="24" customFormat="1" ht="18" customHeight="1">
      <c r="A32" s="38" t="s">
        <v>140</v>
      </c>
      <c r="B32" s="68" t="s">
        <v>316</v>
      </c>
      <c r="C32" s="32"/>
      <c r="D32" s="32"/>
    </row>
    <row r="33" spans="1:4" s="24" customFormat="1" ht="18" customHeight="1">
      <c r="A33" s="38" t="s">
        <v>141</v>
      </c>
      <c r="B33" s="68" t="s">
        <v>317</v>
      </c>
      <c r="C33" s="32"/>
      <c r="D33" s="32"/>
    </row>
    <row r="34" spans="1:4" s="24" customFormat="1" ht="18.75">
      <c r="A34" s="38" t="s">
        <v>142</v>
      </c>
      <c r="B34" s="68" t="s">
        <v>145</v>
      </c>
      <c r="C34" s="32"/>
      <c r="D34" s="32"/>
    </row>
    <row r="35" spans="1:4" s="24" customFormat="1" ht="18" customHeight="1" thickBot="1">
      <c r="A35" s="39" t="s">
        <v>143</v>
      </c>
      <c r="B35" s="103" t="s">
        <v>146</v>
      </c>
      <c r="C35" s="32"/>
      <c r="D35" s="32"/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3000000</v>
      </c>
      <c r="D36" s="31">
        <f>SUM(D37:D46)</f>
        <v>3000000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2">
        <v>2489764</v>
      </c>
      <c r="D38" s="32">
        <v>2489764</v>
      </c>
    </row>
    <row r="39" spans="1:4" s="24" customFormat="1" ht="18" customHeight="1">
      <c r="A39" s="38" t="s">
        <v>44</v>
      </c>
      <c r="B39" s="68" t="s">
        <v>319</v>
      </c>
      <c r="C39" s="32"/>
      <c r="D39" s="32"/>
    </row>
    <row r="40" spans="1:4" s="24" customFormat="1" ht="18" customHeight="1">
      <c r="A40" s="38" t="s">
        <v>84</v>
      </c>
      <c r="B40" s="68" t="s">
        <v>320</v>
      </c>
      <c r="C40" s="32"/>
      <c r="D40" s="32"/>
    </row>
    <row r="41" spans="1:4" s="24" customFormat="1" ht="18" customHeight="1">
      <c r="A41" s="38" t="s">
        <v>85</v>
      </c>
      <c r="B41" s="68" t="s">
        <v>321</v>
      </c>
      <c r="C41" s="32"/>
      <c r="D41" s="32"/>
    </row>
    <row r="42" spans="1:4" s="24" customFormat="1" ht="18" customHeight="1">
      <c r="A42" s="38" t="s">
        <v>86</v>
      </c>
      <c r="B42" s="68" t="s">
        <v>322</v>
      </c>
      <c r="C42" s="32">
        <v>510236</v>
      </c>
      <c r="D42" s="32">
        <v>510236</v>
      </c>
    </row>
    <row r="43" spans="1:4" s="24" customFormat="1" ht="18" customHeight="1">
      <c r="A43" s="38" t="s">
        <v>87</v>
      </c>
      <c r="B43" s="68" t="s">
        <v>151</v>
      </c>
      <c r="C43" s="32"/>
      <c r="D43" s="32"/>
    </row>
    <row r="44" spans="1:4" s="24" customFormat="1" ht="18" customHeight="1">
      <c r="A44" s="38" t="s">
        <v>88</v>
      </c>
      <c r="B44" s="68" t="s">
        <v>152</v>
      </c>
      <c r="C44" s="32"/>
      <c r="D44" s="32"/>
    </row>
    <row r="45" spans="1:4" s="24" customFormat="1" ht="18" customHeight="1">
      <c r="A45" s="38" t="s">
        <v>148</v>
      </c>
      <c r="B45" s="68" t="s">
        <v>153</v>
      </c>
      <c r="C45" s="32"/>
      <c r="D45" s="32"/>
    </row>
    <row r="46" spans="1:4" s="24" customFormat="1" ht="18" customHeight="1" thickBot="1">
      <c r="A46" s="39" t="s">
        <v>149</v>
      </c>
      <c r="B46" s="103" t="s">
        <v>323</v>
      </c>
      <c r="C46" s="40"/>
      <c r="D46" s="40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2"/>
      <c r="D49" s="32"/>
    </row>
    <row r="50" spans="1:4" s="24" customFormat="1" ht="18" customHeight="1">
      <c r="A50" s="38" t="s">
        <v>155</v>
      </c>
      <c r="B50" s="68" t="s">
        <v>160</v>
      </c>
      <c r="C50" s="32"/>
      <c r="D50" s="32"/>
    </row>
    <row r="51" spans="1:4" s="24" customFormat="1" ht="18" customHeight="1">
      <c r="A51" s="38" t="s">
        <v>156</v>
      </c>
      <c r="B51" s="68" t="s">
        <v>161</v>
      </c>
      <c r="C51" s="32"/>
      <c r="D51" s="32"/>
    </row>
    <row r="52" spans="1:4" s="24" customFormat="1" ht="18" customHeight="1" thickBot="1">
      <c r="A52" s="39" t="s">
        <v>157</v>
      </c>
      <c r="B52" s="103" t="s">
        <v>162</v>
      </c>
      <c r="C52" s="32"/>
      <c r="D52" s="32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27">
      <c r="A55" s="38" t="s">
        <v>48</v>
      </c>
      <c r="B55" s="68" t="s">
        <v>298</v>
      </c>
      <c r="C55" s="32"/>
      <c r="D55" s="32"/>
    </row>
    <row r="56" spans="1:4" s="24" customFormat="1" ht="18.75">
      <c r="A56" s="38" t="s">
        <v>165</v>
      </c>
      <c r="B56" s="68" t="s">
        <v>163</v>
      </c>
      <c r="C56" s="32"/>
      <c r="D56" s="32"/>
    </row>
    <row r="57" spans="1:4" s="24" customFormat="1" ht="19.5" thickBot="1">
      <c r="A57" s="39" t="s">
        <v>166</v>
      </c>
      <c r="B57" s="103" t="s">
        <v>164</v>
      </c>
      <c r="C57" s="32"/>
      <c r="D57" s="32"/>
    </row>
    <row r="58" spans="1:4" s="24" customFormat="1" ht="18" customHeight="1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2"/>
      <c r="D59" s="32"/>
    </row>
    <row r="60" spans="1:4" s="24" customFormat="1" ht="27">
      <c r="A60" s="38" t="s">
        <v>91</v>
      </c>
      <c r="B60" s="68" t="s">
        <v>300</v>
      </c>
      <c r="C60" s="32"/>
      <c r="D60" s="32"/>
    </row>
    <row r="61" spans="1:4" s="24" customFormat="1" ht="18.75">
      <c r="A61" s="38" t="s">
        <v>109</v>
      </c>
      <c r="B61" s="68" t="s">
        <v>169</v>
      </c>
      <c r="C61" s="32"/>
      <c r="D61" s="32"/>
    </row>
    <row r="62" spans="1:4" s="24" customFormat="1" ht="19.5" thickBot="1">
      <c r="A62" s="39" t="s">
        <v>168</v>
      </c>
      <c r="B62" s="103" t="s">
        <v>170</v>
      </c>
      <c r="C62" s="32"/>
      <c r="D62" s="32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3000000</v>
      </c>
      <c r="D63" s="31">
        <f>+D8+D15+D22+D29+D36+D47+D53+D58</f>
        <v>3000000</v>
      </c>
    </row>
    <row r="64" spans="1:4" s="24" customFormat="1" ht="18" customHeight="1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2"/>
      <c r="D65" s="32"/>
    </row>
    <row r="66" spans="1:4" s="24" customFormat="1" ht="27">
      <c r="A66" s="38" t="s">
        <v>209</v>
      </c>
      <c r="B66" s="68" t="s">
        <v>173</v>
      </c>
      <c r="C66" s="32"/>
      <c r="D66" s="32"/>
    </row>
    <row r="67" spans="1:4" s="24" customFormat="1" ht="19.5" thickBot="1">
      <c r="A67" s="39" t="s">
        <v>210</v>
      </c>
      <c r="B67" s="105" t="s">
        <v>174</v>
      </c>
      <c r="C67" s="32"/>
      <c r="D67" s="32"/>
    </row>
    <row r="68" spans="1:4" s="24" customFormat="1" ht="18" customHeight="1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2"/>
      <c r="D69" s="32"/>
    </row>
    <row r="70" spans="1:4" s="24" customFormat="1" ht="18.75">
      <c r="A70" s="38" t="s">
        <v>70</v>
      </c>
      <c r="B70" s="68" t="s">
        <v>178</v>
      </c>
      <c r="C70" s="32"/>
      <c r="D70" s="32"/>
    </row>
    <row r="71" spans="1:4" s="24" customFormat="1" ht="18.75">
      <c r="A71" s="38" t="s">
        <v>201</v>
      </c>
      <c r="B71" s="68" t="s">
        <v>179</v>
      </c>
      <c r="C71" s="32"/>
      <c r="D71" s="32"/>
    </row>
    <row r="72" spans="1:4" s="24" customFormat="1" ht="19.5" thickBot="1">
      <c r="A72" s="39" t="s">
        <v>202</v>
      </c>
      <c r="B72" s="103" t="s">
        <v>180</v>
      </c>
      <c r="C72" s="32"/>
      <c r="D72" s="32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696579</v>
      </c>
      <c r="D73" s="31">
        <f>SUM(D74:D75)</f>
        <v>696579</v>
      </c>
    </row>
    <row r="74" spans="1:4" s="24" customFormat="1" ht="18" customHeight="1">
      <c r="A74" s="37" t="s">
        <v>203</v>
      </c>
      <c r="B74" s="95" t="s">
        <v>183</v>
      </c>
      <c r="C74" s="32">
        <v>696579</v>
      </c>
      <c r="D74" s="32">
        <v>696579</v>
      </c>
    </row>
    <row r="75" spans="1:4" s="24" customFormat="1" ht="18" customHeight="1" thickBot="1">
      <c r="A75" s="39" t="s">
        <v>204</v>
      </c>
      <c r="B75" s="95" t="s">
        <v>347</v>
      </c>
      <c r="C75" s="32">
        <v>0</v>
      </c>
      <c r="D75" s="32">
        <v>0</v>
      </c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28947238</v>
      </c>
      <c r="D76" s="31">
        <f>SUM(D77:D79)</f>
        <v>28947238</v>
      </c>
    </row>
    <row r="77" spans="1:4" s="24" customFormat="1" ht="18" customHeight="1">
      <c r="A77" s="37" t="s">
        <v>205</v>
      </c>
      <c r="B77" s="95" t="s">
        <v>328</v>
      </c>
      <c r="C77" s="32"/>
      <c r="D77" s="32"/>
    </row>
    <row r="78" spans="1:4" s="24" customFormat="1" ht="18" customHeight="1">
      <c r="A78" s="38" t="s">
        <v>206</v>
      </c>
      <c r="B78" s="68" t="s">
        <v>186</v>
      </c>
      <c r="C78" s="32"/>
      <c r="D78" s="32"/>
    </row>
    <row r="79" spans="1:4" s="24" customFormat="1" ht="18" customHeight="1" thickBot="1">
      <c r="A79" s="39" t="s">
        <v>207</v>
      </c>
      <c r="B79" s="103" t="s">
        <v>339</v>
      </c>
      <c r="C79" s="32">
        <v>28947238</v>
      </c>
      <c r="D79" s="32">
        <v>28947238</v>
      </c>
    </row>
    <row r="80" spans="1:4" s="24" customFormat="1" ht="18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2"/>
      <c r="D81" s="32"/>
    </row>
    <row r="82" spans="1:4" s="24" customFormat="1" ht="30">
      <c r="A82" s="44" t="s">
        <v>191</v>
      </c>
      <c r="B82" s="68" t="s">
        <v>192</v>
      </c>
      <c r="C82" s="32"/>
      <c r="D82" s="32"/>
    </row>
    <row r="83" spans="1:4" s="24" customFormat="1" ht="20.25" customHeight="1">
      <c r="A83" s="44" t="s">
        <v>193</v>
      </c>
      <c r="B83" s="68" t="s">
        <v>194</v>
      </c>
      <c r="C83" s="32"/>
      <c r="D83" s="32"/>
    </row>
    <row r="84" spans="1:4" s="24" customFormat="1" ht="18" customHeight="1" thickBot="1">
      <c r="A84" s="45" t="s">
        <v>195</v>
      </c>
      <c r="B84" s="103" t="s">
        <v>196</v>
      </c>
      <c r="C84" s="32"/>
      <c r="D84" s="32"/>
    </row>
    <row r="85" spans="1:4" s="24" customFormat="1" ht="18" customHeight="1" thickBot="1">
      <c r="A85" s="42" t="s">
        <v>197</v>
      </c>
      <c r="B85" s="102" t="s">
        <v>338</v>
      </c>
      <c r="C85" s="32"/>
      <c r="D85" s="32"/>
    </row>
    <row r="86" spans="1:4" s="24" customFormat="1" ht="19.5" thickBot="1">
      <c r="A86" s="42" t="s">
        <v>198</v>
      </c>
      <c r="B86" s="106" t="s">
        <v>199</v>
      </c>
      <c r="C86" s="31">
        <f>+C64+C68+C73+C76+C80+C85</f>
        <v>29643817</v>
      </c>
      <c r="D86" s="31">
        <f>+D64+D68+D73+D76+D80+D85</f>
        <v>29643817</v>
      </c>
    </row>
    <row r="87" spans="1:4" s="24" customFormat="1" ht="18" customHeight="1" thickBot="1">
      <c r="A87" s="47" t="s">
        <v>211</v>
      </c>
      <c r="B87" s="107" t="s">
        <v>290</v>
      </c>
      <c r="C87" s="31">
        <f>+C63+C86</f>
        <v>32643817</v>
      </c>
      <c r="D87" s="31">
        <f>+D63+D86</f>
        <v>32643817</v>
      </c>
    </row>
    <row r="88" spans="1:4" s="24" customFormat="1" ht="19.5" thickBot="1">
      <c r="A88" s="48"/>
      <c r="B88" s="108"/>
      <c r="C88" s="49"/>
      <c r="D88" s="49"/>
    </row>
    <row r="89" spans="1:4" s="18" customFormat="1" ht="18" customHeight="1" thickBot="1">
      <c r="A89" s="51" t="s">
        <v>32</v>
      </c>
      <c r="B89" s="109"/>
      <c r="C89" s="52"/>
      <c r="D89" s="52"/>
    </row>
    <row r="90" spans="1:4" s="25" customFormat="1" ht="18" customHeight="1" thickBot="1">
      <c r="A90" s="53" t="s">
        <v>2</v>
      </c>
      <c r="B90" s="110" t="s">
        <v>336</v>
      </c>
      <c r="C90" s="54">
        <f>SUM(C91:C95)</f>
        <v>32358015</v>
      </c>
      <c r="D90" s="54">
        <f>SUM(D91:D95)</f>
        <v>32358015</v>
      </c>
    </row>
    <row r="91" spans="1:4" s="18" customFormat="1" ht="18" customHeight="1">
      <c r="A91" s="55" t="s">
        <v>49</v>
      </c>
      <c r="B91" s="111" t="s">
        <v>29</v>
      </c>
      <c r="C91" s="56">
        <v>18801975</v>
      </c>
      <c r="D91" s="56">
        <v>18982475</v>
      </c>
    </row>
    <row r="92" spans="1:4" s="24" customFormat="1" ht="18" customHeight="1">
      <c r="A92" s="38" t="s">
        <v>50</v>
      </c>
      <c r="B92" s="70" t="s">
        <v>92</v>
      </c>
      <c r="C92" s="33">
        <v>3930395</v>
      </c>
      <c r="D92" s="33">
        <v>3930395</v>
      </c>
    </row>
    <row r="93" spans="1:4" s="18" customFormat="1" ht="18" customHeight="1">
      <c r="A93" s="38" t="s">
        <v>51</v>
      </c>
      <c r="B93" s="70" t="s">
        <v>68</v>
      </c>
      <c r="C93" s="40">
        <v>9625645</v>
      </c>
      <c r="D93" s="40">
        <v>9445145</v>
      </c>
    </row>
    <row r="94" spans="1:4" s="18" customFormat="1" ht="18" customHeight="1">
      <c r="A94" s="38" t="s">
        <v>52</v>
      </c>
      <c r="B94" s="112" t="s">
        <v>93</v>
      </c>
      <c r="C94" s="40"/>
      <c r="D94" s="40"/>
    </row>
    <row r="95" spans="1:4" s="18" customFormat="1" ht="18" customHeight="1">
      <c r="A95" s="38" t="s">
        <v>60</v>
      </c>
      <c r="B95" s="113" t="s">
        <v>94</v>
      </c>
      <c r="C95" s="40">
        <f>SUM(C96:C105)</f>
        <v>0</v>
      </c>
      <c r="D95" s="40">
        <f>SUM(D96:D105)</f>
        <v>0</v>
      </c>
    </row>
    <row r="96" spans="1:4" s="18" customFormat="1" ht="18" customHeight="1">
      <c r="A96" s="38" t="s">
        <v>53</v>
      </c>
      <c r="B96" s="70" t="s">
        <v>214</v>
      </c>
      <c r="C96" s="71"/>
      <c r="D96" s="71"/>
    </row>
    <row r="97" spans="1:4" s="18" customFormat="1" ht="18" customHeight="1">
      <c r="A97" s="38" t="s">
        <v>54</v>
      </c>
      <c r="B97" s="72" t="s">
        <v>215</v>
      </c>
      <c r="C97" s="71"/>
      <c r="D97" s="71"/>
    </row>
    <row r="98" spans="1:4" s="18" customFormat="1" ht="18" customHeight="1">
      <c r="A98" s="38" t="s">
        <v>61</v>
      </c>
      <c r="B98" s="70" t="s">
        <v>216</v>
      </c>
      <c r="C98" s="71"/>
      <c r="D98" s="71"/>
    </row>
    <row r="99" spans="1:4" s="18" customFormat="1" ht="18" customHeight="1">
      <c r="A99" s="38" t="s">
        <v>62</v>
      </c>
      <c r="B99" s="70" t="s">
        <v>343</v>
      </c>
      <c r="C99" s="71"/>
      <c r="D99" s="71"/>
    </row>
    <row r="100" spans="1:4" s="18" customFormat="1" ht="18" customHeight="1">
      <c r="A100" s="38" t="s">
        <v>63</v>
      </c>
      <c r="B100" s="72" t="s">
        <v>218</v>
      </c>
      <c r="C100" s="71"/>
      <c r="D100" s="71"/>
    </row>
    <row r="101" spans="1:4" s="18" customFormat="1" ht="18" customHeight="1">
      <c r="A101" s="38" t="s">
        <v>64</v>
      </c>
      <c r="B101" s="72" t="s">
        <v>219</v>
      </c>
      <c r="C101" s="71"/>
      <c r="D101" s="71"/>
    </row>
    <row r="102" spans="1:4" s="18" customFormat="1" ht="18" customHeight="1">
      <c r="A102" s="38" t="s">
        <v>66</v>
      </c>
      <c r="B102" s="70" t="s">
        <v>344</v>
      </c>
      <c r="C102" s="71"/>
      <c r="D102" s="71"/>
    </row>
    <row r="103" spans="1:4" s="18" customFormat="1" ht="18" customHeight="1">
      <c r="A103" s="57" t="s">
        <v>95</v>
      </c>
      <c r="B103" s="73" t="s">
        <v>221</v>
      </c>
      <c r="C103" s="71"/>
      <c r="D103" s="71"/>
    </row>
    <row r="104" spans="1:4" s="18" customFormat="1" ht="18" customHeight="1">
      <c r="A104" s="38" t="s">
        <v>212</v>
      </c>
      <c r="B104" s="73" t="s">
        <v>222</v>
      </c>
      <c r="C104" s="71"/>
      <c r="D104" s="71"/>
    </row>
    <row r="105" spans="1:4" s="18" customFormat="1" ht="18" customHeight="1" thickBot="1">
      <c r="A105" s="58" t="s">
        <v>213</v>
      </c>
      <c r="B105" s="74" t="s">
        <v>223</v>
      </c>
      <c r="C105" s="75"/>
      <c r="D105" s="75"/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285802</v>
      </c>
      <c r="D106" s="31">
        <f>+D107+D109+D111</f>
        <v>285802</v>
      </c>
    </row>
    <row r="107" spans="1:4" s="18" customFormat="1" ht="18" customHeight="1">
      <c r="A107" s="37" t="s">
        <v>55</v>
      </c>
      <c r="B107" s="70" t="s">
        <v>108</v>
      </c>
      <c r="C107" s="32">
        <v>285802</v>
      </c>
      <c r="D107" s="32">
        <v>285802</v>
      </c>
    </row>
    <row r="108" spans="1:4" s="18" customFormat="1" ht="18" customHeight="1">
      <c r="A108" s="37" t="s">
        <v>56</v>
      </c>
      <c r="B108" s="73" t="s">
        <v>227</v>
      </c>
      <c r="C108" s="76"/>
      <c r="D108" s="76"/>
    </row>
    <row r="109" spans="1:4" s="18" customFormat="1" ht="18" customHeight="1">
      <c r="A109" s="37" t="s">
        <v>57</v>
      </c>
      <c r="B109" s="73" t="s">
        <v>96</v>
      </c>
      <c r="C109" s="33"/>
      <c r="D109" s="33"/>
    </row>
    <row r="110" spans="1:4" s="18" customFormat="1" ht="18" customHeight="1">
      <c r="A110" s="37" t="s">
        <v>58</v>
      </c>
      <c r="B110" s="73" t="s">
        <v>228</v>
      </c>
      <c r="C110" s="59"/>
      <c r="D110" s="59"/>
    </row>
    <row r="111" spans="1:4" s="18" customFormat="1" ht="18" customHeight="1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59"/>
      <c r="D112" s="59"/>
    </row>
    <row r="113" spans="1:4" s="18" customFormat="1" ht="25.5">
      <c r="A113" s="37" t="s">
        <v>67</v>
      </c>
      <c r="B113" s="77" t="s">
        <v>233</v>
      </c>
      <c r="C113" s="78"/>
      <c r="D113" s="78"/>
    </row>
    <row r="114" spans="1:4" s="18" customFormat="1" ht="25.5">
      <c r="A114" s="37" t="s">
        <v>97</v>
      </c>
      <c r="B114" s="70" t="s">
        <v>217</v>
      </c>
      <c r="C114" s="78"/>
      <c r="D114" s="78"/>
    </row>
    <row r="115" spans="1:4" s="18" customFormat="1" ht="18.75">
      <c r="A115" s="37" t="s">
        <v>98</v>
      </c>
      <c r="B115" s="70" t="s">
        <v>232</v>
      </c>
      <c r="C115" s="78"/>
      <c r="D115" s="78"/>
    </row>
    <row r="116" spans="1:4" s="18" customFormat="1" ht="18.75">
      <c r="A116" s="37" t="s">
        <v>99</v>
      </c>
      <c r="B116" s="70" t="s">
        <v>231</v>
      </c>
      <c r="C116" s="78"/>
      <c r="D116" s="78"/>
    </row>
    <row r="117" spans="1:4" s="18" customFormat="1" ht="25.5">
      <c r="A117" s="37" t="s">
        <v>224</v>
      </c>
      <c r="B117" s="70" t="s">
        <v>220</v>
      </c>
      <c r="C117" s="78"/>
      <c r="D117" s="78"/>
    </row>
    <row r="118" spans="1:4" s="18" customFormat="1" ht="18.75">
      <c r="A118" s="37" t="s">
        <v>225</v>
      </c>
      <c r="B118" s="70" t="s">
        <v>230</v>
      </c>
      <c r="C118" s="78"/>
      <c r="D118" s="78"/>
    </row>
    <row r="119" spans="1:4" s="18" customFormat="1" ht="26.25" thickBot="1">
      <c r="A119" s="57" t="s">
        <v>226</v>
      </c>
      <c r="B119" s="70" t="s">
        <v>229</v>
      </c>
      <c r="C119" s="79"/>
      <c r="D119" s="79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0</v>
      </c>
      <c r="D120" s="31">
        <f>+D121+D122</f>
        <v>0</v>
      </c>
    </row>
    <row r="121" spans="1:4" s="18" customFormat="1" ht="18" customHeight="1">
      <c r="A121" s="37" t="s">
        <v>38</v>
      </c>
      <c r="B121" s="77" t="s">
        <v>33</v>
      </c>
      <c r="C121" s="32"/>
      <c r="D121" s="32"/>
    </row>
    <row r="122" spans="1:4" s="18" customFormat="1" ht="18" customHeight="1" thickBot="1">
      <c r="A122" s="39" t="s">
        <v>39</v>
      </c>
      <c r="B122" s="73" t="s">
        <v>34</v>
      </c>
      <c r="C122" s="40"/>
      <c r="D122" s="40"/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32643817</v>
      </c>
      <c r="D123" s="31">
        <f>+D90+D106+D120</f>
        <v>32643817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59"/>
      <c r="D125" s="59"/>
    </row>
    <row r="126" spans="1:4" s="18" customFormat="1" ht="18" customHeight="1">
      <c r="A126" s="37" t="s">
        <v>43</v>
      </c>
      <c r="B126" s="77" t="s">
        <v>346</v>
      </c>
      <c r="C126" s="59"/>
      <c r="D126" s="59"/>
    </row>
    <row r="127" spans="1:4" s="18" customFormat="1" ht="18" customHeight="1" thickBot="1">
      <c r="A127" s="57" t="s">
        <v>44</v>
      </c>
      <c r="B127" s="117" t="s">
        <v>237</v>
      </c>
      <c r="C127" s="59"/>
      <c r="D127" s="59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59"/>
      <c r="D129" s="59"/>
    </row>
    <row r="130" spans="1:4" s="18" customFormat="1" ht="18" customHeight="1">
      <c r="A130" s="37" t="s">
        <v>46</v>
      </c>
      <c r="B130" s="77" t="s">
        <v>239</v>
      </c>
      <c r="C130" s="59"/>
      <c r="D130" s="59"/>
    </row>
    <row r="131" spans="1:4" s="18" customFormat="1" ht="18" customHeight="1">
      <c r="A131" s="37" t="s">
        <v>155</v>
      </c>
      <c r="B131" s="77" t="s">
        <v>240</v>
      </c>
      <c r="C131" s="59"/>
      <c r="D131" s="59"/>
    </row>
    <row r="132" spans="1:4" s="18" customFormat="1" ht="18" customHeight="1" thickBot="1">
      <c r="A132" s="57" t="s">
        <v>156</v>
      </c>
      <c r="B132" s="117" t="s">
        <v>241</v>
      </c>
      <c r="C132" s="59"/>
      <c r="D132" s="59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0</v>
      </c>
      <c r="D133" s="31">
        <f>SUM(D134:D137)</f>
        <v>0</v>
      </c>
    </row>
    <row r="134" spans="1:4" s="18" customFormat="1" ht="18" customHeight="1">
      <c r="A134" s="37" t="s">
        <v>47</v>
      </c>
      <c r="B134" s="77" t="s">
        <v>243</v>
      </c>
      <c r="C134" s="59"/>
      <c r="D134" s="59"/>
    </row>
    <row r="135" spans="1:4" s="18" customFormat="1" ht="18" customHeight="1">
      <c r="A135" s="37" t="s">
        <v>48</v>
      </c>
      <c r="B135" s="77" t="s">
        <v>252</v>
      </c>
      <c r="C135" s="33"/>
      <c r="D135" s="33"/>
    </row>
    <row r="136" spans="1:4" s="18" customFormat="1" ht="18" customHeight="1">
      <c r="A136" s="37" t="s">
        <v>165</v>
      </c>
      <c r="B136" s="77" t="s">
        <v>244</v>
      </c>
      <c r="C136" s="59"/>
      <c r="D136" s="59"/>
    </row>
    <row r="137" spans="1:4" s="18" customFormat="1" ht="18" customHeight="1" thickBot="1">
      <c r="A137" s="57" t="s">
        <v>166</v>
      </c>
      <c r="B137" s="117" t="s">
        <v>306</v>
      </c>
      <c r="C137" s="59"/>
      <c r="D137" s="59"/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59"/>
      <c r="D139" s="59"/>
    </row>
    <row r="140" spans="1:4" s="18" customFormat="1" ht="18" customHeight="1">
      <c r="A140" s="37" t="s">
        <v>91</v>
      </c>
      <c r="B140" s="77" t="s">
        <v>247</v>
      </c>
      <c r="C140" s="59"/>
      <c r="D140" s="59"/>
    </row>
    <row r="141" spans="1:4" s="18" customFormat="1" ht="18" customHeight="1">
      <c r="A141" s="37" t="s">
        <v>109</v>
      </c>
      <c r="B141" s="77" t="s">
        <v>248</v>
      </c>
      <c r="C141" s="59"/>
      <c r="D141" s="59"/>
    </row>
    <row r="142" spans="1:4" s="18" customFormat="1" ht="18" customHeight="1" thickBot="1">
      <c r="A142" s="37" t="s">
        <v>168</v>
      </c>
      <c r="B142" s="77" t="s">
        <v>249</v>
      </c>
      <c r="C142" s="59"/>
      <c r="D142" s="59"/>
    </row>
    <row r="143" spans="1:4" s="18" customFormat="1" ht="18" customHeight="1" thickBot="1">
      <c r="A143" s="36" t="s">
        <v>10</v>
      </c>
      <c r="B143" s="104" t="s">
        <v>250</v>
      </c>
      <c r="C143" s="61">
        <f>+C124+C128+C133+C138</f>
        <v>0</v>
      </c>
      <c r="D143" s="61">
        <f>+D124+D128+D133+D138</f>
        <v>0</v>
      </c>
    </row>
    <row r="144" spans="1:4" s="18" customFormat="1" ht="18" customHeight="1" thickBot="1">
      <c r="A144" s="62" t="s">
        <v>11</v>
      </c>
      <c r="B144" s="118" t="s">
        <v>251</v>
      </c>
      <c r="C144" s="61">
        <f>+C123+C143</f>
        <v>32643817</v>
      </c>
      <c r="D144" s="61">
        <f>+D123+D143</f>
        <v>32643817</v>
      </c>
    </row>
    <row r="145" spans="1:4" s="18" customFormat="1" ht="18" customHeight="1" thickBot="1">
      <c r="A145" s="63"/>
      <c r="B145" s="64"/>
      <c r="C145" s="50"/>
      <c r="D145" s="50"/>
    </row>
    <row r="146" spans="1:6" s="18" customFormat="1" ht="18" customHeight="1" thickBot="1">
      <c r="A146" s="65" t="s">
        <v>324</v>
      </c>
      <c r="B146" s="66"/>
      <c r="C146" s="67">
        <v>5</v>
      </c>
      <c r="D146" s="67">
        <v>6</v>
      </c>
      <c r="E146" s="26"/>
      <c r="F146" s="26"/>
    </row>
    <row r="147" spans="1:4" s="24" customFormat="1" ht="18" customHeight="1" thickBot="1">
      <c r="A147" s="65" t="s">
        <v>105</v>
      </c>
      <c r="B147" s="66"/>
      <c r="C147" s="67"/>
      <c r="D147" s="67"/>
    </row>
    <row r="148" spans="3:4" s="18" customFormat="1" ht="18" customHeight="1">
      <c r="C148" s="27"/>
      <c r="D148" s="27"/>
    </row>
    <row r="149" ht="15.75">
      <c r="D149" s="15"/>
    </row>
  </sheetData>
  <sheetProtection/>
  <mergeCells count="4">
    <mergeCell ref="A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 melléklet az 1/2018. (III.6.) önkormányzati rendelethez</oddHeader>
  </headerFooter>
  <rowBreaks count="1" manualBreakCount="1">
    <brk id="88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F149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19.125" style="15" customWidth="1"/>
    <col min="4" max="4" width="19.125" style="16" customWidth="1"/>
    <col min="5" max="16384" width="9.375" style="16" customWidth="1"/>
  </cols>
  <sheetData>
    <row r="2" spans="1:3" s="18" customFormat="1" ht="48" customHeight="1">
      <c r="A2" s="210" t="s">
        <v>332</v>
      </c>
      <c r="B2" s="211"/>
      <c r="C2" s="211"/>
    </row>
    <row r="3" spans="1:3" s="18" customFormat="1" ht="18" customHeight="1">
      <c r="A3" s="96"/>
      <c r="B3" s="208" t="s">
        <v>329</v>
      </c>
      <c r="C3" s="208"/>
    </row>
    <row r="4" spans="1:3" s="18" customFormat="1" ht="18" customHeight="1">
      <c r="A4" s="199" t="s">
        <v>0</v>
      </c>
      <c r="B4" s="199"/>
      <c r="C4" s="199"/>
    </row>
    <row r="5" spans="1:3" s="18" customFormat="1" ht="18" customHeight="1" thickBot="1">
      <c r="A5" s="200" t="s">
        <v>72</v>
      </c>
      <c r="B5" s="200"/>
      <c r="C5" s="19" t="s">
        <v>327</v>
      </c>
    </row>
    <row r="6" spans="1:4" s="18" customFormat="1" ht="38.25" customHeight="1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8" customHeight="1" thickBot="1">
      <c r="A7" s="22">
        <v>1</v>
      </c>
      <c r="B7" s="120">
        <v>2</v>
      </c>
      <c r="C7" s="23">
        <v>3</v>
      </c>
      <c r="D7" s="23">
        <v>3</v>
      </c>
    </row>
    <row r="8" spans="1:4" s="24" customFormat="1" ht="18" customHeight="1" thickBot="1">
      <c r="A8" s="30" t="s">
        <v>2</v>
      </c>
      <c r="B8" s="100" t="s">
        <v>130</v>
      </c>
      <c r="C8" s="31">
        <f>SUM(C9:C12)</f>
        <v>0</v>
      </c>
      <c r="D8" s="31">
        <f>SUM(D9:D12)</f>
        <v>0</v>
      </c>
    </row>
    <row r="9" spans="1:4" s="24" customFormat="1" ht="27">
      <c r="A9" s="37" t="s">
        <v>49</v>
      </c>
      <c r="B9" s="95" t="s">
        <v>307</v>
      </c>
      <c r="C9" s="32"/>
      <c r="D9" s="32"/>
    </row>
    <row r="10" spans="1:4" s="24" customFormat="1" ht="27">
      <c r="A10" s="38" t="s">
        <v>50</v>
      </c>
      <c r="B10" s="68" t="s">
        <v>308</v>
      </c>
      <c r="C10" s="32"/>
      <c r="D10" s="32"/>
    </row>
    <row r="11" spans="1:4" s="24" customFormat="1" ht="27">
      <c r="A11" s="38" t="s">
        <v>51</v>
      </c>
      <c r="B11" s="68" t="s">
        <v>309</v>
      </c>
      <c r="C11" s="32"/>
      <c r="D11" s="32"/>
    </row>
    <row r="12" spans="1:4" s="24" customFormat="1" ht="18.75">
      <c r="A12" s="38" t="s">
        <v>303</v>
      </c>
      <c r="B12" s="68" t="s">
        <v>310</v>
      </c>
      <c r="C12" s="32"/>
      <c r="D12" s="32"/>
    </row>
    <row r="13" spans="1:4" s="24" customFormat="1" ht="25.5">
      <c r="A13" s="38" t="s">
        <v>60</v>
      </c>
      <c r="B13" s="101" t="s">
        <v>312</v>
      </c>
      <c r="C13" s="34"/>
      <c r="D13" s="34"/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9.5" thickBot="1">
      <c r="A15" s="36" t="s">
        <v>3</v>
      </c>
      <c r="B15" s="102" t="s">
        <v>340</v>
      </c>
      <c r="C15" s="31">
        <f>+C16+C17+C18+C19+C20</f>
        <v>0</v>
      </c>
      <c r="D15" s="31">
        <f>+D16+D17+D18+D19+D20</f>
        <v>0</v>
      </c>
    </row>
    <row r="16" spans="1:4" s="24" customFormat="1" ht="18" customHeight="1">
      <c r="A16" s="37" t="s">
        <v>55</v>
      </c>
      <c r="B16" s="95" t="s">
        <v>131</v>
      </c>
      <c r="C16" s="32"/>
      <c r="D16" s="32"/>
    </row>
    <row r="17" spans="1:4" s="24" customFormat="1" ht="27">
      <c r="A17" s="38" t="s">
        <v>56</v>
      </c>
      <c r="B17" s="68" t="s">
        <v>132</v>
      </c>
      <c r="C17" s="32"/>
      <c r="D17" s="32"/>
    </row>
    <row r="18" spans="1:4" s="24" customFormat="1" ht="27">
      <c r="A18" s="38" t="s">
        <v>57</v>
      </c>
      <c r="B18" s="68" t="s">
        <v>292</v>
      </c>
      <c r="C18" s="32"/>
      <c r="D18" s="32"/>
    </row>
    <row r="19" spans="1:4" s="24" customFormat="1" ht="27">
      <c r="A19" s="38" t="s">
        <v>58</v>
      </c>
      <c r="B19" s="68" t="s">
        <v>293</v>
      </c>
      <c r="C19" s="32"/>
      <c r="D19" s="32"/>
    </row>
    <row r="20" spans="1:4" s="24" customFormat="1" ht="25.5">
      <c r="A20" s="38" t="s">
        <v>59</v>
      </c>
      <c r="B20" s="29" t="s">
        <v>313</v>
      </c>
      <c r="C20" s="32"/>
      <c r="D20" s="32"/>
    </row>
    <row r="21" spans="1:4" s="24" customFormat="1" ht="19.5" thickBot="1">
      <c r="A21" s="39" t="s">
        <v>65</v>
      </c>
      <c r="B21" s="103" t="s">
        <v>133</v>
      </c>
      <c r="C21" s="32"/>
      <c r="D21" s="32"/>
    </row>
    <row r="22" spans="1:4" s="24" customFormat="1" ht="18" customHeight="1" thickBot="1">
      <c r="A22" s="36" t="s">
        <v>4</v>
      </c>
      <c r="B22" s="104" t="s">
        <v>341</v>
      </c>
      <c r="C22" s="31">
        <f>+C23+C24+C25+C26+C27</f>
        <v>0</v>
      </c>
      <c r="D22" s="31">
        <f>+D23+D24+D25+D26+D27</f>
        <v>0</v>
      </c>
    </row>
    <row r="23" spans="1:4" s="24" customFormat="1" ht="18.75">
      <c r="A23" s="37" t="s">
        <v>38</v>
      </c>
      <c r="B23" s="95" t="s">
        <v>305</v>
      </c>
      <c r="C23" s="32"/>
      <c r="D23" s="32"/>
    </row>
    <row r="24" spans="1:4" s="24" customFormat="1" ht="27">
      <c r="A24" s="38" t="s">
        <v>39</v>
      </c>
      <c r="B24" s="68" t="s">
        <v>134</v>
      </c>
      <c r="C24" s="32"/>
      <c r="D24" s="32"/>
    </row>
    <row r="25" spans="1:4" s="24" customFormat="1" ht="27">
      <c r="A25" s="38" t="s">
        <v>40</v>
      </c>
      <c r="B25" s="68" t="s">
        <v>294</v>
      </c>
      <c r="C25" s="32"/>
      <c r="D25" s="32"/>
    </row>
    <row r="26" spans="1:4" s="24" customFormat="1" ht="27">
      <c r="A26" s="38" t="s">
        <v>41</v>
      </c>
      <c r="B26" s="68" t="s">
        <v>295</v>
      </c>
      <c r="C26" s="32"/>
      <c r="D26" s="32"/>
    </row>
    <row r="27" spans="1:4" s="24" customFormat="1" ht="18.75">
      <c r="A27" s="38" t="s">
        <v>80</v>
      </c>
      <c r="B27" s="68" t="s">
        <v>135</v>
      </c>
      <c r="C27" s="32"/>
      <c r="D27" s="32"/>
    </row>
    <row r="28" spans="1:4" s="24" customFormat="1" ht="18" customHeight="1" thickBot="1">
      <c r="A28" s="39" t="s">
        <v>81</v>
      </c>
      <c r="B28" s="103" t="s">
        <v>136</v>
      </c>
      <c r="C28" s="32"/>
      <c r="D28" s="32"/>
    </row>
    <row r="29" spans="1:4" s="24" customFormat="1" ht="18" customHeight="1" thickBot="1">
      <c r="A29" s="36" t="s">
        <v>82</v>
      </c>
      <c r="B29" s="104" t="s">
        <v>137</v>
      </c>
      <c r="C29" s="31">
        <f>+C30+C33+C34+C35</f>
        <v>0</v>
      </c>
      <c r="D29" s="31">
        <f>+D30+D33+D34+D35</f>
        <v>0</v>
      </c>
    </row>
    <row r="30" spans="1:4" s="24" customFormat="1" ht="18" customHeight="1">
      <c r="A30" s="37" t="s">
        <v>138</v>
      </c>
      <c r="B30" s="95" t="s">
        <v>144</v>
      </c>
      <c r="C30" s="41"/>
      <c r="D30" s="41"/>
    </row>
    <row r="31" spans="1:4" s="24" customFormat="1" ht="18" customHeight="1">
      <c r="A31" s="38" t="s">
        <v>139</v>
      </c>
      <c r="B31" s="68" t="s">
        <v>315</v>
      </c>
      <c r="C31" s="32"/>
      <c r="D31" s="32"/>
    </row>
    <row r="32" spans="1:4" s="24" customFormat="1" ht="18" customHeight="1">
      <c r="A32" s="38" t="s">
        <v>140</v>
      </c>
      <c r="B32" s="68" t="s">
        <v>316</v>
      </c>
      <c r="C32" s="32"/>
      <c r="D32" s="32"/>
    </row>
    <row r="33" spans="1:4" s="24" customFormat="1" ht="18" customHeight="1">
      <c r="A33" s="38" t="s">
        <v>141</v>
      </c>
      <c r="B33" s="68" t="s">
        <v>317</v>
      </c>
      <c r="C33" s="32"/>
      <c r="D33" s="32"/>
    </row>
    <row r="34" spans="1:4" s="24" customFormat="1" ht="18.75">
      <c r="A34" s="38" t="s">
        <v>142</v>
      </c>
      <c r="B34" s="68" t="s">
        <v>145</v>
      </c>
      <c r="C34" s="32"/>
      <c r="D34" s="32"/>
    </row>
    <row r="35" spans="1:4" s="24" customFormat="1" ht="18" customHeight="1" thickBot="1">
      <c r="A35" s="39" t="s">
        <v>143</v>
      </c>
      <c r="B35" s="103" t="s">
        <v>146</v>
      </c>
      <c r="C35" s="32"/>
      <c r="D35" s="32"/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3000000</v>
      </c>
      <c r="D36" s="31">
        <f>SUM(D37:D46)</f>
        <v>3000000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2">
        <v>2489764</v>
      </c>
      <c r="D38" s="32">
        <v>2489764</v>
      </c>
    </row>
    <row r="39" spans="1:4" s="24" customFormat="1" ht="18" customHeight="1">
      <c r="A39" s="38" t="s">
        <v>44</v>
      </c>
      <c r="B39" s="68" t="s">
        <v>319</v>
      </c>
      <c r="C39" s="32"/>
      <c r="D39" s="32"/>
    </row>
    <row r="40" spans="1:4" s="24" customFormat="1" ht="18" customHeight="1">
      <c r="A40" s="38" t="s">
        <v>84</v>
      </c>
      <c r="B40" s="68" t="s">
        <v>320</v>
      </c>
      <c r="C40" s="32"/>
      <c r="D40" s="32"/>
    </row>
    <row r="41" spans="1:4" s="24" customFormat="1" ht="18" customHeight="1">
      <c r="A41" s="38" t="s">
        <v>85</v>
      </c>
      <c r="B41" s="68" t="s">
        <v>321</v>
      </c>
      <c r="C41" s="32"/>
      <c r="D41" s="32"/>
    </row>
    <row r="42" spans="1:4" s="24" customFormat="1" ht="18" customHeight="1">
      <c r="A42" s="38" t="s">
        <v>86</v>
      </c>
      <c r="B42" s="68" t="s">
        <v>322</v>
      </c>
      <c r="C42" s="32">
        <v>510236</v>
      </c>
      <c r="D42" s="32">
        <v>510236</v>
      </c>
    </row>
    <row r="43" spans="1:4" s="24" customFormat="1" ht="18" customHeight="1">
      <c r="A43" s="38" t="s">
        <v>87</v>
      </c>
      <c r="B43" s="68" t="s">
        <v>151</v>
      </c>
      <c r="C43" s="32"/>
      <c r="D43" s="32"/>
    </row>
    <row r="44" spans="1:4" s="24" customFormat="1" ht="18" customHeight="1">
      <c r="A44" s="38" t="s">
        <v>88</v>
      </c>
      <c r="B44" s="68" t="s">
        <v>152</v>
      </c>
      <c r="C44" s="32"/>
      <c r="D44" s="32"/>
    </row>
    <row r="45" spans="1:4" s="24" customFormat="1" ht="18" customHeight="1">
      <c r="A45" s="38" t="s">
        <v>148</v>
      </c>
      <c r="B45" s="68" t="s">
        <v>153</v>
      </c>
      <c r="C45" s="32"/>
      <c r="D45" s="32"/>
    </row>
    <row r="46" spans="1:4" s="24" customFormat="1" ht="18" customHeight="1" thickBot="1">
      <c r="A46" s="39" t="s">
        <v>149</v>
      </c>
      <c r="B46" s="103" t="s">
        <v>323</v>
      </c>
      <c r="C46" s="40"/>
      <c r="D46" s="40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2"/>
      <c r="D49" s="32"/>
    </row>
    <row r="50" spans="1:4" s="24" customFormat="1" ht="18" customHeight="1">
      <c r="A50" s="38" t="s">
        <v>155</v>
      </c>
      <c r="B50" s="68" t="s">
        <v>160</v>
      </c>
      <c r="C50" s="32"/>
      <c r="D50" s="32"/>
    </row>
    <row r="51" spans="1:4" s="24" customFormat="1" ht="18" customHeight="1">
      <c r="A51" s="38" t="s">
        <v>156</v>
      </c>
      <c r="B51" s="68" t="s">
        <v>161</v>
      </c>
      <c r="C51" s="32"/>
      <c r="D51" s="32"/>
    </row>
    <row r="52" spans="1:4" s="24" customFormat="1" ht="18" customHeight="1" thickBot="1">
      <c r="A52" s="39" t="s">
        <v>157</v>
      </c>
      <c r="B52" s="103" t="s">
        <v>162</v>
      </c>
      <c r="C52" s="32"/>
      <c r="D52" s="32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27">
      <c r="A55" s="38" t="s">
        <v>48</v>
      </c>
      <c r="B55" s="68" t="s">
        <v>298</v>
      </c>
      <c r="C55" s="32"/>
      <c r="D55" s="32"/>
    </row>
    <row r="56" spans="1:4" s="24" customFormat="1" ht="18.75">
      <c r="A56" s="38" t="s">
        <v>165</v>
      </c>
      <c r="B56" s="68" t="s">
        <v>163</v>
      </c>
      <c r="C56" s="32"/>
      <c r="D56" s="32"/>
    </row>
    <row r="57" spans="1:4" s="24" customFormat="1" ht="19.5" thickBot="1">
      <c r="A57" s="39" t="s">
        <v>166</v>
      </c>
      <c r="B57" s="103" t="s">
        <v>164</v>
      </c>
      <c r="C57" s="32"/>
      <c r="D57" s="32"/>
    </row>
    <row r="58" spans="1:4" s="24" customFormat="1" ht="18" customHeight="1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2"/>
      <c r="D59" s="32"/>
    </row>
    <row r="60" spans="1:4" s="24" customFormat="1" ht="27">
      <c r="A60" s="38" t="s">
        <v>91</v>
      </c>
      <c r="B60" s="68" t="s">
        <v>300</v>
      </c>
      <c r="C60" s="32"/>
      <c r="D60" s="32"/>
    </row>
    <row r="61" spans="1:4" s="24" customFormat="1" ht="18.75">
      <c r="A61" s="38" t="s">
        <v>109</v>
      </c>
      <c r="B61" s="68" t="s">
        <v>169</v>
      </c>
      <c r="C61" s="32"/>
      <c r="D61" s="32"/>
    </row>
    <row r="62" spans="1:4" s="24" customFormat="1" ht="19.5" thickBot="1">
      <c r="A62" s="39" t="s">
        <v>168</v>
      </c>
      <c r="B62" s="103" t="s">
        <v>170</v>
      </c>
      <c r="C62" s="32"/>
      <c r="D62" s="32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3000000</v>
      </c>
      <c r="D63" s="31">
        <f>+D8+D15+D22+D29+D36+D47+D53+D58</f>
        <v>3000000</v>
      </c>
    </row>
    <row r="64" spans="1:4" s="24" customFormat="1" ht="18" customHeight="1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2"/>
      <c r="D65" s="32"/>
    </row>
    <row r="66" spans="1:4" s="24" customFormat="1" ht="27">
      <c r="A66" s="38" t="s">
        <v>209</v>
      </c>
      <c r="B66" s="68" t="s">
        <v>173</v>
      </c>
      <c r="C66" s="32"/>
      <c r="D66" s="32"/>
    </row>
    <row r="67" spans="1:4" s="24" customFormat="1" ht="19.5" thickBot="1">
      <c r="A67" s="39" t="s">
        <v>210</v>
      </c>
      <c r="B67" s="105" t="s">
        <v>174</v>
      </c>
      <c r="C67" s="32"/>
      <c r="D67" s="32"/>
    </row>
    <row r="68" spans="1:4" s="24" customFormat="1" ht="18" customHeight="1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2"/>
      <c r="D69" s="32"/>
    </row>
    <row r="70" spans="1:4" s="24" customFormat="1" ht="18.75">
      <c r="A70" s="38" t="s">
        <v>70</v>
      </c>
      <c r="B70" s="68" t="s">
        <v>178</v>
      </c>
      <c r="C70" s="32"/>
      <c r="D70" s="32"/>
    </row>
    <row r="71" spans="1:4" s="24" customFormat="1" ht="18.75">
      <c r="A71" s="38" t="s">
        <v>201</v>
      </c>
      <c r="B71" s="68" t="s">
        <v>179</v>
      </c>
      <c r="C71" s="32"/>
      <c r="D71" s="32"/>
    </row>
    <row r="72" spans="1:4" s="24" customFormat="1" ht="19.5" thickBot="1">
      <c r="A72" s="39" t="s">
        <v>202</v>
      </c>
      <c r="B72" s="103" t="s">
        <v>180</v>
      </c>
      <c r="C72" s="32"/>
      <c r="D72" s="32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696579</v>
      </c>
      <c r="D73" s="31">
        <f>SUM(D74:D75)</f>
        <v>696579</v>
      </c>
    </row>
    <row r="74" spans="1:4" s="24" customFormat="1" ht="18" customHeight="1">
      <c r="A74" s="37" t="s">
        <v>203</v>
      </c>
      <c r="B74" s="95" t="s">
        <v>183</v>
      </c>
      <c r="C74" s="32">
        <v>696579</v>
      </c>
      <c r="D74" s="32">
        <v>696579</v>
      </c>
    </row>
    <row r="75" spans="1:4" s="24" customFormat="1" ht="18" customHeight="1" thickBot="1">
      <c r="A75" s="39" t="s">
        <v>204</v>
      </c>
      <c r="B75" s="95" t="s">
        <v>347</v>
      </c>
      <c r="C75" s="32">
        <v>0</v>
      </c>
      <c r="D75" s="32">
        <v>0</v>
      </c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28947238</v>
      </c>
      <c r="D76" s="31">
        <f>SUM(D77:D79)</f>
        <v>28947238</v>
      </c>
    </row>
    <row r="77" spans="1:4" s="24" customFormat="1" ht="18" customHeight="1">
      <c r="A77" s="37" t="s">
        <v>205</v>
      </c>
      <c r="B77" s="95" t="s">
        <v>328</v>
      </c>
      <c r="C77" s="32"/>
      <c r="D77" s="32"/>
    </row>
    <row r="78" spans="1:4" s="24" customFormat="1" ht="18" customHeight="1">
      <c r="A78" s="38" t="s">
        <v>206</v>
      </c>
      <c r="B78" s="68" t="s">
        <v>186</v>
      </c>
      <c r="C78" s="32"/>
      <c r="D78" s="32"/>
    </row>
    <row r="79" spans="1:4" s="24" customFormat="1" ht="18" customHeight="1" thickBot="1">
      <c r="A79" s="39" t="s">
        <v>207</v>
      </c>
      <c r="B79" s="103" t="s">
        <v>339</v>
      </c>
      <c r="C79" s="32">
        <v>28947238</v>
      </c>
      <c r="D79" s="32">
        <v>28947238</v>
      </c>
    </row>
    <row r="80" spans="1:4" s="24" customFormat="1" ht="18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2"/>
      <c r="D81" s="32"/>
    </row>
    <row r="82" spans="1:4" s="24" customFormat="1" ht="30">
      <c r="A82" s="44" t="s">
        <v>191</v>
      </c>
      <c r="B82" s="68" t="s">
        <v>192</v>
      </c>
      <c r="C82" s="32"/>
      <c r="D82" s="32"/>
    </row>
    <row r="83" spans="1:4" s="24" customFormat="1" ht="20.25" customHeight="1">
      <c r="A83" s="44" t="s">
        <v>193</v>
      </c>
      <c r="B83" s="68" t="s">
        <v>194</v>
      </c>
      <c r="C83" s="32"/>
      <c r="D83" s="32"/>
    </row>
    <row r="84" spans="1:4" s="24" customFormat="1" ht="18" customHeight="1" thickBot="1">
      <c r="A84" s="45" t="s">
        <v>195</v>
      </c>
      <c r="B84" s="103" t="s">
        <v>196</v>
      </c>
      <c r="C84" s="32"/>
      <c r="D84" s="32"/>
    </row>
    <row r="85" spans="1:4" s="24" customFormat="1" ht="18" customHeight="1" thickBot="1">
      <c r="A85" s="42" t="s">
        <v>197</v>
      </c>
      <c r="B85" s="102" t="s">
        <v>338</v>
      </c>
      <c r="C85" s="32"/>
      <c r="D85" s="32"/>
    </row>
    <row r="86" spans="1:4" s="24" customFormat="1" ht="19.5" thickBot="1">
      <c r="A86" s="42" t="s">
        <v>198</v>
      </c>
      <c r="B86" s="106" t="s">
        <v>199</v>
      </c>
      <c r="C86" s="31">
        <f>+C64+C68+C73+C76+C80+C85</f>
        <v>29643817</v>
      </c>
      <c r="D86" s="31">
        <f>+D64+D68+D73+D76+D80+D85</f>
        <v>29643817</v>
      </c>
    </row>
    <row r="87" spans="1:4" s="24" customFormat="1" ht="18" customHeight="1" thickBot="1">
      <c r="A87" s="47" t="s">
        <v>211</v>
      </c>
      <c r="B87" s="107" t="s">
        <v>290</v>
      </c>
      <c r="C87" s="31">
        <f>+C63+C86</f>
        <v>32643817</v>
      </c>
      <c r="D87" s="31">
        <f>+D63+D86</f>
        <v>32643817</v>
      </c>
    </row>
    <row r="88" spans="1:4" s="24" customFormat="1" ht="19.5" thickBot="1">
      <c r="A88" s="48"/>
      <c r="B88" s="108"/>
      <c r="C88" s="49"/>
      <c r="D88" s="49"/>
    </row>
    <row r="89" spans="1:4" s="18" customFormat="1" ht="18" customHeight="1" thickBot="1">
      <c r="A89" s="51" t="s">
        <v>32</v>
      </c>
      <c r="B89" s="109"/>
      <c r="C89" s="52"/>
      <c r="D89" s="52"/>
    </row>
    <row r="90" spans="1:4" s="25" customFormat="1" ht="18" customHeight="1" thickBot="1">
      <c r="A90" s="53" t="s">
        <v>2</v>
      </c>
      <c r="B90" s="110" t="s">
        <v>336</v>
      </c>
      <c r="C90" s="54">
        <f>SUM(C91:C95)</f>
        <v>32358015</v>
      </c>
      <c r="D90" s="54">
        <f>SUM(D91:D95)</f>
        <v>32358015</v>
      </c>
    </row>
    <row r="91" spans="1:4" s="18" customFormat="1" ht="18" customHeight="1">
      <c r="A91" s="55" t="s">
        <v>49</v>
      </c>
      <c r="B91" s="111" t="s">
        <v>29</v>
      </c>
      <c r="C91" s="56">
        <v>18801975</v>
      </c>
      <c r="D91" s="56">
        <v>18982475</v>
      </c>
    </row>
    <row r="92" spans="1:4" s="24" customFormat="1" ht="18" customHeight="1">
      <c r="A92" s="38" t="s">
        <v>50</v>
      </c>
      <c r="B92" s="70" t="s">
        <v>92</v>
      </c>
      <c r="C92" s="33">
        <v>3930395</v>
      </c>
      <c r="D92" s="33">
        <v>3930395</v>
      </c>
    </row>
    <row r="93" spans="1:4" s="18" customFormat="1" ht="18" customHeight="1">
      <c r="A93" s="38" t="s">
        <v>51</v>
      </c>
      <c r="B93" s="70" t="s">
        <v>68</v>
      </c>
      <c r="C93" s="40">
        <v>9625645</v>
      </c>
      <c r="D93" s="40">
        <v>9445145</v>
      </c>
    </row>
    <row r="94" spans="1:4" s="18" customFormat="1" ht="18" customHeight="1">
      <c r="A94" s="38" t="s">
        <v>52</v>
      </c>
      <c r="B94" s="112" t="s">
        <v>93</v>
      </c>
      <c r="C94" s="40"/>
      <c r="D94" s="40"/>
    </row>
    <row r="95" spans="1:4" s="18" customFormat="1" ht="18" customHeight="1">
      <c r="A95" s="38" t="s">
        <v>60</v>
      </c>
      <c r="B95" s="113" t="s">
        <v>94</v>
      </c>
      <c r="C95" s="40">
        <f>SUM(C96:C105)</f>
        <v>0</v>
      </c>
      <c r="D95" s="40">
        <f>SUM(D96:D105)</f>
        <v>0</v>
      </c>
    </row>
    <row r="96" spans="1:4" s="18" customFormat="1" ht="18" customHeight="1">
      <c r="A96" s="38" t="s">
        <v>53</v>
      </c>
      <c r="B96" s="70" t="s">
        <v>214</v>
      </c>
      <c r="C96" s="71"/>
      <c r="D96" s="71"/>
    </row>
    <row r="97" spans="1:4" s="18" customFormat="1" ht="18" customHeight="1">
      <c r="A97" s="38" t="s">
        <v>54</v>
      </c>
      <c r="B97" s="72" t="s">
        <v>215</v>
      </c>
      <c r="C97" s="71"/>
      <c r="D97" s="71"/>
    </row>
    <row r="98" spans="1:4" s="18" customFormat="1" ht="18" customHeight="1">
      <c r="A98" s="38" t="s">
        <v>61</v>
      </c>
      <c r="B98" s="70" t="s">
        <v>216</v>
      </c>
      <c r="C98" s="71"/>
      <c r="D98" s="71"/>
    </row>
    <row r="99" spans="1:4" s="18" customFormat="1" ht="18" customHeight="1">
      <c r="A99" s="38" t="s">
        <v>62</v>
      </c>
      <c r="B99" s="70" t="s">
        <v>343</v>
      </c>
      <c r="C99" s="71"/>
      <c r="D99" s="71"/>
    </row>
    <row r="100" spans="1:4" s="18" customFormat="1" ht="18" customHeight="1">
      <c r="A100" s="38" t="s">
        <v>63</v>
      </c>
      <c r="B100" s="72" t="s">
        <v>218</v>
      </c>
      <c r="C100" s="71"/>
      <c r="D100" s="71"/>
    </row>
    <row r="101" spans="1:4" s="18" customFormat="1" ht="18" customHeight="1">
      <c r="A101" s="38" t="s">
        <v>64</v>
      </c>
      <c r="B101" s="72" t="s">
        <v>219</v>
      </c>
      <c r="C101" s="71"/>
      <c r="D101" s="71"/>
    </row>
    <row r="102" spans="1:4" s="18" customFormat="1" ht="18" customHeight="1">
      <c r="A102" s="38" t="s">
        <v>66</v>
      </c>
      <c r="B102" s="70" t="s">
        <v>344</v>
      </c>
      <c r="C102" s="71"/>
      <c r="D102" s="71"/>
    </row>
    <row r="103" spans="1:4" s="18" customFormat="1" ht="18" customHeight="1">
      <c r="A103" s="57" t="s">
        <v>95</v>
      </c>
      <c r="B103" s="73" t="s">
        <v>221</v>
      </c>
      <c r="C103" s="71"/>
      <c r="D103" s="71"/>
    </row>
    <row r="104" spans="1:4" s="18" customFormat="1" ht="18" customHeight="1">
      <c r="A104" s="38" t="s">
        <v>212</v>
      </c>
      <c r="B104" s="73" t="s">
        <v>222</v>
      </c>
      <c r="C104" s="71"/>
      <c r="D104" s="71"/>
    </row>
    <row r="105" spans="1:4" s="18" customFormat="1" ht="18" customHeight="1" thickBot="1">
      <c r="A105" s="58" t="s">
        <v>213</v>
      </c>
      <c r="B105" s="74" t="s">
        <v>223</v>
      </c>
      <c r="C105" s="75"/>
      <c r="D105" s="75"/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285802</v>
      </c>
      <c r="D106" s="31">
        <f>+D107+D109+D111</f>
        <v>285802</v>
      </c>
    </row>
    <row r="107" spans="1:4" s="18" customFormat="1" ht="18" customHeight="1">
      <c r="A107" s="37" t="s">
        <v>55</v>
      </c>
      <c r="B107" s="70" t="s">
        <v>108</v>
      </c>
      <c r="C107" s="32">
        <v>285802</v>
      </c>
      <c r="D107" s="32">
        <v>285802</v>
      </c>
    </row>
    <row r="108" spans="1:4" s="18" customFormat="1" ht="18" customHeight="1">
      <c r="A108" s="37" t="s">
        <v>56</v>
      </c>
      <c r="B108" s="73" t="s">
        <v>227</v>
      </c>
      <c r="C108" s="76"/>
      <c r="D108" s="76"/>
    </row>
    <row r="109" spans="1:4" s="18" customFormat="1" ht="18" customHeight="1">
      <c r="A109" s="37" t="s">
        <v>57</v>
      </c>
      <c r="B109" s="73" t="s">
        <v>96</v>
      </c>
      <c r="C109" s="33"/>
      <c r="D109" s="33"/>
    </row>
    <row r="110" spans="1:4" s="18" customFormat="1" ht="18" customHeight="1">
      <c r="A110" s="37" t="s">
        <v>58</v>
      </c>
      <c r="B110" s="73" t="s">
        <v>228</v>
      </c>
      <c r="C110" s="59"/>
      <c r="D110" s="59"/>
    </row>
    <row r="111" spans="1:4" s="18" customFormat="1" ht="18" customHeight="1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59"/>
      <c r="D112" s="59"/>
    </row>
    <row r="113" spans="1:4" s="18" customFormat="1" ht="25.5">
      <c r="A113" s="37" t="s">
        <v>67</v>
      </c>
      <c r="B113" s="77" t="s">
        <v>233</v>
      </c>
      <c r="C113" s="78"/>
      <c r="D113" s="78"/>
    </row>
    <row r="114" spans="1:4" s="18" customFormat="1" ht="25.5">
      <c r="A114" s="37" t="s">
        <v>97</v>
      </c>
      <c r="B114" s="70" t="s">
        <v>217</v>
      </c>
      <c r="C114" s="78"/>
      <c r="D114" s="78"/>
    </row>
    <row r="115" spans="1:4" s="18" customFormat="1" ht="18.75">
      <c r="A115" s="37" t="s">
        <v>98</v>
      </c>
      <c r="B115" s="70" t="s">
        <v>232</v>
      </c>
      <c r="C115" s="78"/>
      <c r="D115" s="78"/>
    </row>
    <row r="116" spans="1:4" s="18" customFormat="1" ht="18.75">
      <c r="A116" s="37" t="s">
        <v>99</v>
      </c>
      <c r="B116" s="70" t="s">
        <v>231</v>
      </c>
      <c r="C116" s="78"/>
      <c r="D116" s="78"/>
    </row>
    <row r="117" spans="1:4" s="18" customFormat="1" ht="25.5">
      <c r="A117" s="37" t="s">
        <v>224</v>
      </c>
      <c r="B117" s="70" t="s">
        <v>220</v>
      </c>
      <c r="C117" s="78"/>
      <c r="D117" s="78"/>
    </row>
    <row r="118" spans="1:4" s="18" customFormat="1" ht="18.75">
      <c r="A118" s="37" t="s">
        <v>225</v>
      </c>
      <c r="B118" s="70" t="s">
        <v>230</v>
      </c>
      <c r="C118" s="78"/>
      <c r="D118" s="78"/>
    </row>
    <row r="119" spans="1:4" s="18" customFormat="1" ht="26.25" thickBot="1">
      <c r="A119" s="57" t="s">
        <v>226</v>
      </c>
      <c r="B119" s="70" t="s">
        <v>229</v>
      </c>
      <c r="C119" s="79"/>
      <c r="D119" s="79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0</v>
      </c>
      <c r="D120" s="31">
        <f>+D121+D122</f>
        <v>0</v>
      </c>
    </row>
    <row r="121" spans="1:4" s="18" customFormat="1" ht="18" customHeight="1">
      <c r="A121" s="37" t="s">
        <v>38</v>
      </c>
      <c r="B121" s="77" t="s">
        <v>33</v>
      </c>
      <c r="C121" s="32"/>
      <c r="D121" s="32"/>
    </row>
    <row r="122" spans="1:4" s="18" customFormat="1" ht="18" customHeight="1" thickBot="1">
      <c r="A122" s="39" t="s">
        <v>39</v>
      </c>
      <c r="B122" s="73" t="s">
        <v>34</v>
      </c>
      <c r="C122" s="40"/>
      <c r="D122" s="40"/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32643817</v>
      </c>
      <c r="D123" s="31">
        <f>+D90+D106+D120</f>
        <v>32643817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59"/>
      <c r="D125" s="59"/>
    </row>
    <row r="126" spans="1:4" s="18" customFormat="1" ht="18" customHeight="1">
      <c r="A126" s="37" t="s">
        <v>43</v>
      </c>
      <c r="B126" s="77" t="s">
        <v>346</v>
      </c>
      <c r="C126" s="59"/>
      <c r="D126" s="59"/>
    </row>
    <row r="127" spans="1:4" s="18" customFormat="1" ht="18" customHeight="1" thickBot="1">
      <c r="A127" s="57" t="s">
        <v>44</v>
      </c>
      <c r="B127" s="117" t="s">
        <v>237</v>
      </c>
      <c r="C127" s="59"/>
      <c r="D127" s="59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59"/>
      <c r="D129" s="59"/>
    </row>
    <row r="130" spans="1:4" s="18" customFormat="1" ht="18" customHeight="1">
      <c r="A130" s="37" t="s">
        <v>46</v>
      </c>
      <c r="B130" s="77" t="s">
        <v>239</v>
      </c>
      <c r="C130" s="59"/>
      <c r="D130" s="59"/>
    </row>
    <row r="131" spans="1:4" s="18" customFormat="1" ht="18" customHeight="1">
      <c r="A131" s="37" t="s">
        <v>155</v>
      </c>
      <c r="B131" s="77" t="s">
        <v>240</v>
      </c>
      <c r="C131" s="59"/>
      <c r="D131" s="59"/>
    </row>
    <row r="132" spans="1:4" s="18" customFormat="1" ht="18" customHeight="1" thickBot="1">
      <c r="A132" s="57" t="s">
        <v>156</v>
      </c>
      <c r="B132" s="117" t="s">
        <v>241</v>
      </c>
      <c r="C132" s="59"/>
      <c r="D132" s="59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0</v>
      </c>
      <c r="D133" s="31">
        <f>SUM(D134:D137)</f>
        <v>0</v>
      </c>
    </row>
    <row r="134" spans="1:4" s="18" customFormat="1" ht="18" customHeight="1">
      <c r="A134" s="37" t="s">
        <v>47</v>
      </c>
      <c r="B134" s="77" t="s">
        <v>243</v>
      </c>
      <c r="C134" s="59"/>
      <c r="D134" s="59"/>
    </row>
    <row r="135" spans="1:4" s="18" customFormat="1" ht="18" customHeight="1">
      <c r="A135" s="37" t="s">
        <v>48</v>
      </c>
      <c r="B135" s="77" t="s">
        <v>252</v>
      </c>
      <c r="C135" s="33"/>
      <c r="D135" s="33"/>
    </row>
    <row r="136" spans="1:4" s="18" customFormat="1" ht="18" customHeight="1">
      <c r="A136" s="37" t="s">
        <v>165</v>
      </c>
      <c r="B136" s="77" t="s">
        <v>244</v>
      </c>
      <c r="C136" s="59"/>
      <c r="D136" s="59"/>
    </row>
    <row r="137" spans="1:4" s="18" customFormat="1" ht="18" customHeight="1" thickBot="1">
      <c r="A137" s="57" t="s">
        <v>166</v>
      </c>
      <c r="B137" s="117" t="s">
        <v>306</v>
      </c>
      <c r="C137" s="59"/>
      <c r="D137" s="59"/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59"/>
      <c r="D139" s="59"/>
    </row>
    <row r="140" spans="1:4" s="18" customFormat="1" ht="18" customHeight="1">
      <c r="A140" s="37" t="s">
        <v>91</v>
      </c>
      <c r="B140" s="77" t="s">
        <v>247</v>
      </c>
      <c r="C140" s="59"/>
      <c r="D140" s="59"/>
    </row>
    <row r="141" spans="1:4" s="18" customFormat="1" ht="18" customHeight="1">
      <c r="A141" s="37" t="s">
        <v>109</v>
      </c>
      <c r="B141" s="77" t="s">
        <v>248</v>
      </c>
      <c r="C141" s="59"/>
      <c r="D141" s="59"/>
    </row>
    <row r="142" spans="1:4" s="18" customFormat="1" ht="18" customHeight="1" thickBot="1">
      <c r="A142" s="37" t="s">
        <v>168</v>
      </c>
      <c r="B142" s="77" t="s">
        <v>249</v>
      </c>
      <c r="C142" s="59"/>
      <c r="D142" s="59"/>
    </row>
    <row r="143" spans="1:4" s="18" customFormat="1" ht="18" customHeight="1" thickBot="1">
      <c r="A143" s="36" t="s">
        <v>10</v>
      </c>
      <c r="B143" s="104" t="s">
        <v>250</v>
      </c>
      <c r="C143" s="61">
        <f>+C124+C128+C133+C138</f>
        <v>0</v>
      </c>
      <c r="D143" s="61">
        <f>+D124+D128+D133+D138</f>
        <v>0</v>
      </c>
    </row>
    <row r="144" spans="1:4" s="18" customFormat="1" ht="18" customHeight="1" thickBot="1">
      <c r="A144" s="62" t="s">
        <v>11</v>
      </c>
      <c r="B144" s="118" t="s">
        <v>251</v>
      </c>
      <c r="C144" s="61">
        <f>+C123+C143</f>
        <v>32643817</v>
      </c>
      <c r="D144" s="61">
        <f>+D123+D143</f>
        <v>32643817</v>
      </c>
    </row>
    <row r="145" spans="1:4" s="18" customFormat="1" ht="18" customHeight="1" thickBot="1">
      <c r="A145" s="63"/>
      <c r="B145" s="64"/>
      <c r="C145" s="50"/>
      <c r="D145" s="50"/>
    </row>
    <row r="146" spans="1:6" s="18" customFormat="1" ht="18" customHeight="1" thickBot="1">
      <c r="A146" s="65" t="s">
        <v>324</v>
      </c>
      <c r="B146" s="66"/>
      <c r="C146" s="67">
        <v>5</v>
      </c>
      <c r="D146" s="67">
        <v>6</v>
      </c>
      <c r="E146" s="26"/>
      <c r="F146" s="26"/>
    </row>
    <row r="147" spans="1:4" s="24" customFormat="1" ht="18" customHeight="1" thickBot="1">
      <c r="A147" s="65" t="s">
        <v>105</v>
      </c>
      <c r="B147" s="66"/>
      <c r="C147" s="67"/>
      <c r="D147" s="67"/>
    </row>
    <row r="148" spans="3:4" s="18" customFormat="1" ht="18" customHeight="1">
      <c r="C148" s="27"/>
      <c r="D148" s="27"/>
    </row>
    <row r="149" ht="15.75">
      <c r="D149" s="15"/>
    </row>
  </sheetData>
  <sheetProtection/>
  <mergeCells count="4">
    <mergeCell ref="A4:C4"/>
    <mergeCell ref="A5:B5"/>
    <mergeCell ref="B3:C3"/>
    <mergeCell ref="A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8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9" sqref="D29"/>
    </sheetView>
  </sheetViews>
  <sheetFormatPr defaultColWidth="9.00390625" defaultRowHeight="12.75"/>
  <sheetData>
    <row r="1" ht="12.75">
      <c r="A1" t="s">
        <v>349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6"/>
  <sheetViews>
    <sheetView workbookViewId="0" topLeftCell="A1">
      <selection activeCell="C1" sqref="C1"/>
    </sheetView>
  </sheetViews>
  <sheetFormatPr defaultColWidth="9.00390625" defaultRowHeight="12.75"/>
  <cols>
    <col min="1" max="1" width="7.625" style="14" customWidth="1"/>
    <col min="2" max="2" width="59.875" style="14" customWidth="1"/>
    <col min="3" max="4" width="21.625" style="15" customWidth="1"/>
    <col min="5" max="16384" width="9.375" style="16" customWidth="1"/>
  </cols>
  <sheetData>
    <row r="1" ht="15.75">
      <c r="C1" s="15" t="s">
        <v>357</v>
      </c>
    </row>
    <row r="2" spans="1:3" s="18" customFormat="1" ht="18" customHeight="1">
      <c r="A2" s="199" t="s">
        <v>0</v>
      </c>
      <c r="B2" s="199"/>
      <c r="C2" s="199"/>
    </row>
    <row r="3" spans="1:4" s="18" customFormat="1" ht="18" customHeight="1" thickBot="1">
      <c r="A3" s="200" t="s">
        <v>72</v>
      </c>
      <c r="B3" s="200"/>
      <c r="C3" s="19" t="s">
        <v>327</v>
      </c>
      <c r="D3" s="19"/>
    </row>
    <row r="4" spans="1:4" s="18" customFormat="1" ht="18" customHeight="1" thickBot="1">
      <c r="A4" s="20" t="s">
        <v>37</v>
      </c>
      <c r="B4" s="119" t="s">
        <v>1</v>
      </c>
      <c r="C4" s="21" t="s">
        <v>301</v>
      </c>
      <c r="D4" s="21" t="s">
        <v>353</v>
      </c>
    </row>
    <row r="5" spans="1:4" s="24" customFormat="1" ht="18" customHeight="1" thickBot="1">
      <c r="A5" s="22">
        <v>1</v>
      </c>
      <c r="B5" s="120">
        <v>2</v>
      </c>
      <c r="C5" s="23">
        <v>3</v>
      </c>
      <c r="D5" s="23">
        <v>4</v>
      </c>
    </row>
    <row r="6" spans="1:4" s="24" customFormat="1" ht="18" customHeight="1" thickBot="1">
      <c r="A6" s="30" t="s">
        <v>2</v>
      </c>
      <c r="B6" s="100" t="s">
        <v>130</v>
      </c>
      <c r="C6" s="31">
        <f>SUM(C7:C10)</f>
        <v>159493208</v>
      </c>
      <c r="D6" s="31">
        <f>SUM(D7:D11)</f>
        <v>160270102</v>
      </c>
    </row>
    <row r="7" spans="1:4" s="24" customFormat="1" ht="27">
      <c r="A7" s="37" t="s">
        <v>49</v>
      </c>
      <c r="B7" s="95" t="s">
        <v>307</v>
      </c>
      <c r="C7" s="32">
        <v>70524231</v>
      </c>
      <c r="D7" s="32">
        <v>70524231</v>
      </c>
    </row>
    <row r="8" spans="1:4" s="24" customFormat="1" ht="27">
      <c r="A8" s="38" t="s">
        <v>50</v>
      </c>
      <c r="B8" s="68" t="s">
        <v>308</v>
      </c>
      <c r="C8" s="32">
        <v>42489600</v>
      </c>
      <c r="D8" s="32">
        <v>42489600</v>
      </c>
    </row>
    <row r="9" spans="1:4" s="24" customFormat="1" ht="27">
      <c r="A9" s="38" t="s">
        <v>51</v>
      </c>
      <c r="B9" s="68" t="s">
        <v>309</v>
      </c>
      <c r="C9" s="32">
        <v>43621357</v>
      </c>
      <c r="D9" s="32">
        <v>43621357</v>
      </c>
    </row>
    <row r="10" spans="1:4" s="24" customFormat="1" ht="18.75">
      <c r="A10" s="38" t="s">
        <v>303</v>
      </c>
      <c r="B10" s="68" t="s">
        <v>310</v>
      </c>
      <c r="C10" s="32">
        <v>2858020</v>
      </c>
      <c r="D10" s="32">
        <v>2858020</v>
      </c>
    </row>
    <row r="11" spans="1:4" s="24" customFormat="1" ht="25.5">
      <c r="A11" s="38" t="s">
        <v>60</v>
      </c>
      <c r="B11" s="101" t="s">
        <v>312</v>
      </c>
      <c r="C11" s="34"/>
      <c r="D11" s="132">
        <v>776894</v>
      </c>
    </row>
    <row r="12" spans="1:4" s="24" customFormat="1" ht="19.5" thickBot="1">
      <c r="A12" s="39" t="s">
        <v>304</v>
      </c>
      <c r="B12" s="68" t="s">
        <v>311</v>
      </c>
      <c r="C12" s="35"/>
      <c r="D12" s="133"/>
    </row>
    <row r="13" spans="1:4" s="24" customFormat="1" ht="26.25" thickBot="1">
      <c r="A13" s="36" t="s">
        <v>3</v>
      </c>
      <c r="B13" s="102" t="s">
        <v>340</v>
      </c>
      <c r="C13" s="31">
        <f>+C14+C15+C16+C17+C18</f>
        <v>13253000</v>
      </c>
      <c r="D13" s="31">
        <f>+D14+D15+D16+D17+D18</f>
        <v>13253000</v>
      </c>
    </row>
    <row r="14" spans="1:4" s="24" customFormat="1" ht="18" customHeight="1">
      <c r="A14" s="37" t="s">
        <v>55</v>
      </c>
      <c r="B14" s="95" t="s">
        <v>131</v>
      </c>
      <c r="C14" s="32"/>
      <c r="D14" s="32"/>
    </row>
    <row r="15" spans="1:4" s="24" customFormat="1" ht="27">
      <c r="A15" s="38" t="s">
        <v>56</v>
      </c>
      <c r="B15" s="68" t="s">
        <v>132</v>
      </c>
      <c r="C15" s="32"/>
      <c r="D15" s="32"/>
    </row>
    <row r="16" spans="1:4" s="24" customFormat="1" ht="27">
      <c r="A16" s="38" t="s">
        <v>57</v>
      </c>
      <c r="B16" s="68" t="s">
        <v>292</v>
      </c>
      <c r="C16" s="32"/>
      <c r="D16" s="32"/>
    </row>
    <row r="17" spans="1:4" s="24" customFormat="1" ht="27">
      <c r="A17" s="38" t="s">
        <v>58</v>
      </c>
      <c r="B17" s="68" t="s">
        <v>293</v>
      </c>
      <c r="C17" s="32"/>
      <c r="D17" s="32"/>
    </row>
    <row r="18" spans="1:4" s="24" customFormat="1" ht="25.5">
      <c r="A18" s="38" t="s">
        <v>59</v>
      </c>
      <c r="B18" s="29" t="s">
        <v>313</v>
      </c>
      <c r="C18" s="32">
        <v>13253000</v>
      </c>
      <c r="D18" s="32">
        <v>13253000</v>
      </c>
    </row>
    <row r="19" spans="1:4" s="24" customFormat="1" ht="19.5" thickBot="1">
      <c r="A19" s="39" t="s">
        <v>65</v>
      </c>
      <c r="B19" s="103" t="s">
        <v>133</v>
      </c>
      <c r="C19" s="32"/>
      <c r="D19" s="32"/>
    </row>
    <row r="20" spans="1:4" s="24" customFormat="1" ht="18" customHeight="1" thickBot="1">
      <c r="A20" s="36" t="s">
        <v>4</v>
      </c>
      <c r="B20" s="104" t="s">
        <v>341</v>
      </c>
      <c r="C20" s="31">
        <f>+C21+C22+C23+C24+C25</f>
        <v>190008907</v>
      </c>
      <c r="D20" s="31">
        <f>+D21+D22+D23+D24+D25</f>
        <v>190008907</v>
      </c>
    </row>
    <row r="21" spans="1:4" s="24" customFormat="1" ht="27">
      <c r="A21" s="37" t="s">
        <v>38</v>
      </c>
      <c r="B21" s="95" t="s">
        <v>305</v>
      </c>
      <c r="C21" s="32">
        <v>15000000</v>
      </c>
      <c r="D21" s="32">
        <v>15000000</v>
      </c>
    </row>
    <row r="22" spans="1:4" s="24" customFormat="1" ht="27">
      <c r="A22" s="38" t="s">
        <v>39</v>
      </c>
      <c r="B22" s="68" t="s">
        <v>134</v>
      </c>
      <c r="C22" s="32"/>
      <c r="D22" s="32"/>
    </row>
    <row r="23" spans="1:4" s="24" customFormat="1" ht="27">
      <c r="A23" s="38" t="s">
        <v>40</v>
      </c>
      <c r="B23" s="68" t="s">
        <v>294</v>
      </c>
      <c r="C23" s="32"/>
      <c r="D23" s="32"/>
    </row>
    <row r="24" spans="1:4" s="24" customFormat="1" ht="27">
      <c r="A24" s="38" t="s">
        <v>41</v>
      </c>
      <c r="B24" s="68" t="s">
        <v>295</v>
      </c>
      <c r="C24" s="32"/>
      <c r="D24" s="32"/>
    </row>
    <row r="25" spans="1:4" s="24" customFormat="1" ht="18.75">
      <c r="A25" s="38" t="s">
        <v>80</v>
      </c>
      <c r="B25" s="68" t="s">
        <v>135</v>
      </c>
      <c r="C25" s="32">
        <v>175008907</v>
      </c>
      <c r="D25" s="32">
        <v>175008907</v>
      </c>
    </row>
    <row r="26" spans="1:4" s="24" customFormat="1" ht="18" customHeight="1" thickBot="1">
      <c r="A26" s="39" t="s">
        <v>81</v>
      </c>
      <c r="B26" s="103" t="s">
        <v>136</v>
      </c>
      <c r="C26" s="32"/>
      <c r="D26" s="32"/>
    </row>
    <row r="27" spans="1:4" s="24" customFormat="1" ht="18" customHeight="1" thickBot="1">
      <c r="A27" s="36" t="s">
        <v>82</v>
      </c>
      <c r="B27" s="104" t="s">
        <v>137</v>
      </c>
      <c r="C27" s="31">
        <f>+C28+C31+C32+C33</f>
        <v>60636296</v>
      </c>
      <c r="D27" s="31">
        <f>+D28+D31+D32+D33</f>
        <v>60636296</v>
      </c>
    </row>
    <row r="28" spans="1:4" s="24" customFormat="1" ht="18" customHeight="1">
      <c r="A28" s="37" t="s">
        <v>138</v>
      </c>
      <c r="B28" s="95" t="s">
        <v>144</v>
      </c>
      <c r="C28" s="41">
        <f>+C29+C30</f>
        <v>52281187</v>
      </c>
      <c r="D28" s="41">
        <f>+D29+D30</f>
        <v>52281187</v>
      </c>
    </row>
    <row r="29" spans="1:4" s="24" customFormat="1" ht="18" customHeight="1">
      <c r="A29" s="38" t="s">
        <v>139</v>
      </c>
      <c r="B29" s="68" t="s">
        <v>315</v>
      </c>
      <c r="C29" s="32">
        <v>1823137</v>
      </c>
      <c r="D29" s="32">
        <v>1823137</v>
      </c>
    </row>
    <row r="30" spans="1:4" s="24" customFormat="1" ht="18" customHeight="1">
      <c r="A30" s="38" t="s">
        <v>140</v>
      </c>
      <c r="B30" s="68" t="s">
        <v>316</v>
      </c>
      <c r="C30" s="32">
        <v>50458050</v>
      </c>
      <c r="D30" s="32">
        <v>50458050</v>
      </c>
    </row>
    <row r="31" spans="1:4" s="24" customFormat="1" ht="18" customHeight="1">
      <c r="A31" s="38" t="s">
        <v>141</v>
      </c>
      <c r="B31" s="68" t="s">
        <v>317</v>
      </c>
      <c r="C31" s="32">
        <v>6313570</v>
      </c>
      <c r="D31" s="32">
        <v>6313570</v>
      </c>
    </row>
    <row r="32" spans="1:4" s="24" customFormat="1" ht="18.75">
      <c r="A32" s="38" t="s">
        <v>142</v>
      </c>
      <c r="B32" s="68" t="s">
        <v>145</v>
      </c>
      <c r="C32" s="32"/>
      <c r="D32" s="32"/>
    </row>
    <row r="33" spans="1:4" s="24" customFormat="1" ht="18" customHeight="1" thickBot="1">
      <c r="A33" s="39" t="s">
        <v>143</v>
      </c>
      <c r="B33" s="103" t="s">
        <v>146</v>
      </c>
      <c r="C33" s="32">
        <v>2041539</v>
      </c>
      <c r="D33" s="32">
        <v>2041539</v>
      </c>
    </row>
    <row r="34" spans="1:4" s="24" customFormat="1" ht="18" customHeight="1" thickBot="1">
      <c r="A34" s="36" t="s">
        <v>6</v>
      </c>
      <c r="B34" s="104" t="s">
        <v>147</v>
      </c>
      <c r="C34" s="31">
        <f>SUM(C35:C44)</f>
        <v>83490904</v>
      </c>
      <c r="D34" s="31">
        <f>SUM(D35:D44)</f>
        <v>88317252</v>
      </c>
    </row>
    <row r="35" spans="1:4" s="24" customFormat="1" ht="18" customHeight="1">
      <c r="A35" s="37" t="s">
        <v>42</v>
      </c>
      <c r="B35" s="95" t="s">
        <v>150</v>
      </c>
      <c r="C35" s="32"/>
      <c r="D35" s="32"/>
    </row>
    <row r="36" spans="1:4" s="24" customFormat="1" ht="18" customHeight="1">
      <c r="A36" s="38" t="s">
        <v>43</v>
      </c>
      <c r="B36" s="68" t="s">
        <v>318</v>
      </c>
      <c r="C36" s="32">
        <v>62268054</v>
      </c>
      <c r="D36" s="32">
        <v>67094402</v>
      </c>
    </row>
    <row r="37" spans="1:4" s="24" customFormat="1" ht="18" customHeight="1">
      <c r="A37" s="38" t="s">
        <v>44</v>
      </c>
      <c r="B37" s="68" t="s">
        <v>319</v>
      </c>
      <c r="C37" s="32"/>
      <c r="D37" s="32"/>
    </row>
    <row r="38" spans="1:4" s="24" customFormat="1" ht="18" customHeight="1">
      <c r="A38" s="38" t="s">
        <v>84</v>
      </c>
      <c r="B38" s="68" t="s">
        <v>320</v>
      </c>
      <c r="C38" s="32"/>
      <c r="D38" s="32"/>
    </row>
    <row r="39" spans="1:4" s="24" customFormat="1" ht="18" customHeight="1">
      <c r="A39" s="38" t="s">
        <v>85</v>
      </c>
      <c r="B39" s="68" t="s">
        <v>321</v>
      </c>
      <c r="C39" s="32">
        <v>3281477</v>
      </c>
      <c r="D39" s="32">
        <v>3281477</v>
      </c>
    </row>
    <row r="40" spans="1:4" s="24" customFormat="1" ht="18" customHeight="1">
      <c r="A40" s="38" t="s">
        <v>86</v>
      </c>
      <c r="B40" s="68" t="s">
        <v>322</v>
      </c>
      <c r="C40" s="32">
        <v>17941373</v>
      </c>
      <c r="D40" s="32">
        <v>17941373</v>
      </c>
    </row>
    <row r="41" spans="1:4" s="24" customFormat="1" ht="18" customHeight="1">
      <c r="A41" s="38" t="s">
        <v>87</v>
      </c>
      <c r="B41" s="68" t="s">
        <v>151</v>
      </c>
      <c r="C41" s="32"/>
      <c r="D41" s="32"/>
    </row>
    <row r="42" spans="1:4" s="24" customFormat="1" ht="18" customHeight="1">
      <c r="A42" s="38" t="s">
        <v>88</v>
      </c>
      <c r="B42" s="68" t="s">
        <v>152</v>
      </c>
      <c r="C42" s="32"/>
      <c r="D42" s="32"/>
    </row>
    <row r="43" spans="1:4" s="24" customFormat="1" ht="18" customHeight="1">
      <c r="A43" s="38" t="s">
        <v>148</v>
      </c>
      <c r="B43" s="68" t="s">
        <v>153</v>
      </c>
      <c r="C43" s="32"/>
      <c r="D43" s="32"/>
    </row>
    <row r="44" spans="1:4" s="24" customFormat="1" ht="18" customHeight="1" thickBot="1">
      <c r="A44" s="39" t="s">
        <v>149</v>
      </c>
      <c r="B44" s="103" t="s">
        <v>323</v>
      </c>
      <c r="C44" s="32"/>
      <c r="D44" s="32"/>
    </row>
    <row r="45" spans="1:4" s="24" customFormat="1" ht="18" customHeight="1" thickBot="1">
      <c r="A45" s="36" t="s">
        <v>7</v>
      </c>
      <c r="B45" s="104" t="s">
        <v>154</v>
      </c>
      <c r="C45" s="31">
        <f>SUM(C46:C50)</f>
        <v>0</v>
      </c>
      <c r="D45" s="31">
        <f>SUM(D46:D50)</f>
        <v>0</v>
      </c>
    </row>
    <row r="46" spans="1:4" s="24" customFormat="1" ht="18" customHeight="1">
      <c r="A46" s="37" t="s">
        <v>45</v>
      </c>
      <c r="B46" s="95" t="s">
        <v>158</v>
      </c>
      <c r="C46" s="32"/>
      <c r="D46" s="32"/>
    </row>
    <row r="47" spans="1:4" s="24" customFormat="1" ht="18" customHeight="1">
      <c r="A47" s="38" t="s">
        <v>46</v>
      </c>
      <c r="B47" s="68" t="s">
        <v>159</v>
      </c>
      <c r="C47" s="32"/>
      <c r="D47" s="32"/>
    </row>
    <row r="48" spans="1:4" s="24" customFormat="1" ht="18" customHeight="1">
      <c r="A48" s="38" t="s">
        <v>155</v>
      </c>
      <c r="B48" s="68" t="s">
        <v>160</v>
      </c>
      <c r="C48" s="32"/>
      <c r="D48" s="32"/>
    </row>
    <row r="49" spans="1:4" s="24" customFormat="1" ht="18" customHeight="1">
      <c r="A49" s="38" t="s">
        <v>156</v>
      </c>
      <c r="B49" s="68" t="s">
        <v>161</v>
      </c>
      <c r="C49" s="32"/>
      <c r="D49" s="32"/>
    </row>
    <row r="50" spans="1:4" s="24" customFormat="1" ht="18" customHeight="1" thickBot="1">
      <c r="A50" s="39" t="s">
        <v>157</v>
      </c>
      <c r="B50" s="103" t="s">
        <v>162</v>
      </c>
      <c r="C50" s="32"/>
      <c r="D50" s="32"/>
    </row>
    <row r="51" spans="1:4" s="24" customFormat="1" ht="26.25" thickBot="1">
      <c r="A51" s="36" t="s">
        <v>89</v>
      </c>
      <c r="B51" s="104" t="s">
        <v>314</v>
      </c>
      <c r="C51" s="31">
        <f>SUM(C52:C54)</f>
        <v>0</v>
      </c>
      <c r="D51" s="31">
        <f>SUM(D52:D54)</f>
        <v>0</v>
      </c>
    </row>
    <row r="52" spans="1:4" s="24" customFormat="1" ht="27">
      <c r="A52" s="37" t="s">
        <v>47</v>
      </c>
      <c r="B52" s="95" t="s">
        <v>297</v>
      </c>
      <c r="C52" s="32"/>
      <c r="D52" s="32"/>
    </row>
    <row r="53" spans="1:4" s="24" customFormat="1" ht="27">
      <c r="A53" s="38" t="s">
        <v>48</v>
      </c>
      <c r="B53" s="68" t="s">
        <v>298</v>
      </c>
      <c r="C53" s="32"/>
      <c r="D53" s="32"/>
    </row>
    <row r="54" spans="1:4" s="24" customFormat="1" ht="18.75">
      <c r="A54" s="38" t="s">
        <v>165</v>
      </c>
      <c r="B54" s="68" t="s">
        <v>163</v>
      </c>
      <c r="C54" s="32"/>
      <c r="D54" s="32"/>
    </row>
    <row r="55" spans="1:4" s="24" customFormat="1" ht="19.5" thickBot="1">
      <c r="A55" s="39" t="s">
        <v>166</v>
      </c>
      <c r="B55" s="103" t="s">
        <v>164</v>
      </c>
      <c r="C55" s="32"/>
      <c r="D55" s="32"/>
    </row>
    <row r="56" spans="1:4" s="24" customFormat="1" ht="18" customHeight="1" thickBot="1">
      <c r="A56" s="36" t="s">
        <v>9</v>
      </c>
      <c r="B56" s="102" t="s">
        <v>167</v>
      </c>
      <c r="C56" s="31">
        <f>SUM(C57:C59)</f>
        <v>0</v>
      </c>
      <c r="D56" s="31">
        <f>SUM(D57:D59)</f>
        <v>0</v>
      </c>
    </row>
    <row r="57" spans="1:4" s="24" customFormat="1" ht="27">
      <c r="A57" s="37" t="s">
        <v>90</v>
      </c>
      <c r="B57" s="95" t="s">
        <v>299</v>
      </c>
      <c r="C57" s="32"/>
      <c r="D57" s="32"/>
    </row>
    <row r="58" spans="1:4" s="24" customFormat="1" ht="27">
      <c r="A58" s="38" t="s">
        <v>91</v>
      </c>
      <c r="B58" s="68" t="s">
        <v>300</v>
      </c>
      <c r="C58" s="32"/>
      <c r="D58" s="32"/>
    </row>
    <row r="59" spans="1:4" s="24" customFormat="1" ht="18.75">
      <c r="A59" s="38" t="s">
        <v>109</v>
      </c>
      <c r="B59" s="68" t="s">
        <v>169</v>
      </c>
      <c r="C59" s="32"/>
      <c r="D59" s="32"/>
    </row>
    <row r="60" spans="1:4" s="24" customFormat="1" ht="19.5" thickBot="1">
      <c r="A60" s="39" t="s">
        <v>168</v>
      </c>
      <c r="B60" s="103" t="s">
        <v>170</v>
      </c>
      <c r="C60" s="32"/>
      <c r="D60" s="32"/>
    </row>
    <row r="61" spans="1:4" s="24" customFormat="1" ht="19.5" thickBot="1">
      <c r="A61" s="36" t="s">
        <v>10</v>
      </c>
      <c r="B61" s="104" t="s">
        <v>171</v>
      </c>
      <c r="C61" s="31">
        <f>+C6+C13+C20+C27+C34+C45+C51+C56</f>
        <v>506882315</v>
      </c>
      <c r="D61" s="31">
        <f>+D6+D13+D20+D27+D34+D45+D51+D56</f>
        <v>512485557</v>
      </c>
    </row>
    <row r="62" spans="1:4" s="24" customFormat="1" ht="18" customHeight="1" thickBot="1">
      <c r="A62" s="42" t="s">
        <v>286</v>
      </c>
      <c r="B62" s="102" t="s">
        <v>342</v>
      </c>
      <c r="C62" s="31">
        <f>SUM(C63:C65)</f>
        <v>0</v>
      </c>
      <c r="D62" s="31">
        <f>SUM(D63:D65)</f>
        <v>0</v>
      </c>
    </row>
    <row r="63" spans="1:4" s="24" customFormat="1" ht="18" customHeight="1">
      <c r="A63" s="37" t="s">
        <v>200</v>
      </c>
      <c r="B63" s="95" t="s">
        <v>172</v>
      </c>
      <c r="C63" s="32"/>
      <c r="D63" s="32"/>
    </row>
    <row r="64" spans="1:4" s="24" customFormat="1" ht="27">
      <c r="A64" s="38" t="s">
        <v>209</v>
      </c>
      <c r="B64" s="68" t="s">
        <v>173</v>
      </c>
      <c r="C64" s="32"/>
      <c r="D64" s="32"/>
    </row>
    <row r="65" spans="1:4" s="24" customFormat="1" ht="19.5" thickBot="1">
      <c r="A65" s="39" t="s">
        <v>210</v>
      </c>
      <c r="B65" s="105" t="s">
        <v>174</v>
      </c>
      <c r="C65" s="32"/>
      <c r="D65" s="32"/>
    </row>
    <row r="66" spans="1:4" s="24" customFormat="1" ht="18" customHeight="1" thickBot="1">
      <c r="A66" s="42" t="s">
        <v>175</v>
      </c>
      <c r="B66" s="102" t="s">
        <v>176</v>
      </c>
      <c r="C66" s="31">
        <f>SUM(C67:C70)</f>
        <v>0</v>
      </c>
      <c r="D66" s="31">
        <f>SUM(D67:D70)</f>
        <v>0</v>
      </c>
    </row>
    <row r="67" spans="1:4" s="24" customFormat="1" ht="27">
      <c r="A67" s="37" t="s">
        <v>69</v>
      </c>
      <c r="B67" s="95" t="s">
        <v>177</v>
      </c>
      <c r="C67" s="32"/>
      <c r="D67" s="32"/>
    </row>
    <row r="68" spans="1:4" s="24" customFormat="1" ht="18.75">
      <c r="A68" s="38" t="s">
        <v>70</v>
      </c>
      <c r="B68" s="68" t="s">
        <v>178</v>
      </c>
      <c r="C68" s="32"/>
      <c r="D68" s="32"/>
    </row>
    <row r="69" spans="1:4" s="24" customFormat="1" ht="27">
      <c r="A69" s="38" t="s">
        <v>201</v>
      </c>
      <c r="B69" s="68" t="s">
        <v>179</v>
      </c>
      <c r="C69" s="32"/>
      <c r="D69" s="32"/>
    </row>
    <row r="70" spans="1:4" s="24" customFormat="1" ht="19.5" thickBot="1">
      <c r="A70" s="39" t="s">
        <v>202</v>
      </c>
      <c r="B70" s="103" t="s">
        <v>180</v>
      </c>
      <c r="C70" s="32"/>
      <c r="D70" s="32"/>
    </row>
    <row r="71" spans="1:4" s="24" customFormat="1" ht="18" customHeight="1" thickBot="1">
      <c r="A71" s="42" t="s">
        <v>181</v>
      </c>
      <c r="B71" s="102" t="s">
        <v>182</v>
      </c>
      <c r="C71" s="31">
        <f>SUM(C72:C73)</f>
        <v>139761876</v>
      </c>
      <c r="D71" s="31">
        <f>SUM(D72:D73)</f>
        <v>138009633</v>
      </c>
    </row>
    <row r="72" spans="1:4" s="24" customFormat="1" ht="18" customHeight="1">
      <c r="A72" s="37" t="s">
        <v>203</v>
      </c>
      <c r="B72" s="95" t="s">
        <v>183</v>
      </c>
      <c r="C72" s="32">
        <v>139761876</v>
      </c>
      <c r="D72" s="32">
        <v>138009633</v>
      </c>
    </row>
    <row r="73" spans="1:4" s="24" customFormat="1" ht="18" customHeight="1" thickBot="1">
      <c r="A73" s="39" t="s">
        <v>204</v>
      </c>
      <c r="B73" s="95" t="s">
        <v>347</v>
      </c>
      <c r="C73" s="32"/>
      <c r="D73" s="32"/>
    </row>
    <row r="74" spans="1:4" s="24" customFormat="1" ht="18" customHeight="1" thickBot="1">
      <c r="A74" s="42" t="s">
        <v>184</v>
      </c>
      <c r="B74" s="102" t="s">
        <v>185</v>
      </c>
      <c r="C74" s="31">
        <f>SUM(C75:C77)</f>
        <v>0</v>
      </c>
      <c r="D74" s="31">
        <f>SUM(D75:D77)</f>
        <v>0</v>
      </c>
    </row>
    <row r="75" spans="1:4" s="24" customFormat="1" ht="18" customHeight="1">
      <c r="A75" s="37" t="s">
        <v>205</v>
      </c>
      <c r="B75" s="95" t="s">
        <v>328</v>
      </c>
      <c r="C75" s="32"/>
      <c r="D75" s="32"/>
    </row>
    <row r="76" spans="1:4" s="24" customFormat="1" ht="18" customHeight="1">
      <c r="A76" s="38" t="s">
        <v>206</v>
      </c>
      <c r="B76" s="68" t="s">
        <v>186</v>
      </c>
      <c r="C76" s="32"/>
      <c r="D76" s="32"/>
    </row>
    <row r="77" spans="1:4" s="24" customFormat="1" ht="18" customHeight="1" thickBot="1">
      <c r="A77" s="39" t="s">
        <v>207</v>
      </c>
      <c r="B77" s="103" t="s">
        <v>187</v>
      </c>
      <c r="C77" s="32"/>
      <c r="D77" s="32"/>
    </row>
    <row r="78" spans="1:4" s="24" customFormat="1" ht="18" customHeight="1" thickBot="1">
      <c r="A78" s="42" t="s">
        <v>188</v>
      </c>
      <c r="B78" s="102" t="s">
        <v>208</v>
      </c>
      <c r="C78" s="31">
        <f>SUM(C79:C82)</f>
        <v>0</v>
      </c>
      <c r="D78" s="31">
        <f>SUM(D79:D82)</f>
        <v>0</v>
      </c>
    </row>
    <row r="79" spans="1:4" s="24" customFormat="1" ht="18" customHeight="1">
      <c r="A79" s="43" t="s">
        <v>189</v>
      </c>
      <c r="B79" s="95" t="s">
        <v>190</v>
      </c>
      <c r="C79" s="32"/>
      <c r="D79" s="32"/>
    </row>
    <row r="80" spans="1:4" s="24" customFormat="1" ht="30">
      <c r="A80" s="44" t="s">
        <v>191</v>
      </c>
      <c r="B80" s="68" t="s">
        <v>192</v>
      </c>
      <c r="C80" s="32"/>
      <c r="D80" s="32"/>
    </row>
    <row r="81" spans="1:4" s="24" customFormat="1" ht="20.25" customHeight="1">
      <c r="A81" s="44" t="s">
        <v>193</v>
      </c>
      <c r="B81" s="68" t="s">
        <v>194</v>
      </c>
      <c r="C81" s="32"/>
      <c r="D81" s="32"/>
    </row>
    <row r="82" spans="1:4" s="24" customFormat="1" ht="18" customHeight="1" thickBot="1">
      <c r="A82" s="45" t="s">
        <v>195</v>
      </c>
      <c r="B82" s="103" t="s">
        <v>196</v>
      </c>
      <c r="C82" s="32"/>
      <c r="D82" s="32"/>
    </row>
    <row r="83" spans="1:4" s="24" customFormat="1" ht="26.25" thickBot="1">
      <c r="A83" s="42" t="s">
        <v>197</v>
      </c>
      <c r="B83" s="102" t="s">
        <v>338</v>
      </c>
      <c r="C83" s="32"/>
      <c r="D83" s="32"/>
    </row>
    <row r="84" spans="1:4" s="24" customFormat="1" ht="27.75" thickBot="1">
      <c r="A84" s="42" t="s">
        <v>198</v>
      </c>
      <c r="B84" s="106" t="s">
        <v>199</v>
      </c>
      <c r="C84" s="31">
        <f>+C62+C66+C71+C74+C78+C83</f>
        <v>139761876</v>
      </c>
      <c r="D84" s="31">
        <f>+D62+D66+D71+D74+D78+D83</f>
        <v>138009633</v>
      </c>
    </row>
    <row r="85" spans="1:4" s="24" customFormat="1" ht="18" customHeight="1" thickBot="1">
      <c r="A85" s="47" t="s">
        <v>211</v>
      </c>
      <c r="B85" s="107" t="s">
        <v>290</v>
      </c>
      <c r="C85" s="31">
        <f>+C61+C84</f>
        <v>646644191</v>
      </c>
      <c r="D85" s="31">
        <f>+D61+D84</f>
        <v>650495190</v>
      </c>
    </row>
    <row r="86" spans="1:4" s="24" customFormat="1" ht="19.5" thickBot="1">
      <c r="A86" s="48"/>
      <c r="B86" s="108"/>
      <c r="C86" s="49"/>
      <c r="D86" s="49"/>
    </row>
    <row r="87" spans="1:4" s="18" customFormat="1" ht="18" customHeight="1" thickBot="1">
      <c r="A87" s="51" t="s">
        <v>32</v>
      </c>
      <c r="B87" s="109"/>
      <c r="C87" s="52"/>
      <c r="D87" s="52"/>
    </row>
    <row r="88" spans="1:4" s="25" customFormat="1" ht="18" customHeight="1" thickBot="1">
      <c r="A88" s="53" t="s">
        <v>2</v>
      </c>
      <c r="B88" s="110" t="s">
        <v>336</v>
      </c>
      <c r="C88" s="54">
        <f>SUM(C89:C93)</f>
        <v>332717280</v>
      </c>
      <c r="D88" s="54">
        <f>SUM(D89:D93)</f>
        <v>336506279</v>
      </c>
    </row>
    <row r="89" spans="1:4" s="18" customFormat="1" ht="18" customHeight="1">
      <c r="A89" s="55" t="s">
        <v>49</v>
      </c>
      <c r="B89" s="111" t="s">
        <v>29</v>
      </c>
      <c r="C89" s="32">
        <v>153824823</v>
      </c>
      <c r="D89" s="32">
        <v>154389323</v>
      </c>
    </row>
    <row r="90" spans="1:4" s="24" customFormat="1" ht="18" customHeight="1">
      <c r="A90" s="38" t="s">
        <v>50</v>
      </c>
      <c r="B90" s="70" t="s">
        <v>92</v>
      </c>
      <c r="C90" s="32">
        <v>30537940</v>
      </c>
      <c r="D90" s="32">
        <v>34037940</v>
      </c>
    </row>
    <row r="91" spans="1:4" s="18" customFormat="1" ht="18" customHeight="1">
      <c r="A91" s="38" t="s">
        <v>51</v>
      </c>
      <c r="B91" s="70" t="s">
        <v>68</v>
      </c>
      <c r="C91" s="32">
        <v>132463564</v>
      </c>
      <c r="D91" s="32">
        <v>132188063</v>
      </c>
    </row>
    <row r="92" spans="1:4" s="18" customFormat="1" ht="18" customHeight="1">
      <c r="A92" s="38" t="s">
        <v>52</v>
      </c>
      <c r="B92" s="112" t="s">
        <v>93</v>
      </c>
      <c r="C92" s="32">
        <v>10654953</v>
      </c>
      <c r="D92" s="32">
        <v>10654953</v>
      </c>
    </row>
    <row r="93" spans="1:4" s="18" customFormat="1" ht="18" customHeight="1">
      <c r="A93" s="38" t="s">
        <v>60</v>
      </c>
      <c r="B93" s="113" t="s">
        <v>94</v>
      </c>
      <c r="C93" s="32">
        <v>5236000</v>
      </c>
      <c r="D93" s="32">
        <v>5236000</v>
      </c>
    </row>
    <row r="94" spans="1:4" s="18" customFormat="1" ht="18" customHeight="1">
      <c r="A94" s="38" t="s">
        <v>53</v>
      </c>
      <c r="B94" s="70" t="s">
        <v>214</v>
      </c>
      <c r="C94" s="32"/>
      <c r="D94" s="32"/>
    </row>
    <row r="95" spans="1:4" s="18" customFormat="1" ht="18" customHeight="1">
      <c r="A95" s="38" t="s">
        <v>54</v>
      </c>
      <c r="B95" s="72" t="s">
        <v>215</v>
      </c>
      <c r="C95" s="32"/>
      <c r="D95" s="32"/>
    </row>
    <row r="96" spans="1:4" s="18" customFormat="1" ht="18" customHeight="1">
      <c r="A96" s="38" t="s">
        <v>61</v>
      </c>
      <c r="B96" s="70" t="s">
        <v>216</v>
      </c>
      <c r="C96" s="32"/>
      <c r="D96" s="32"/>
    </row>
    <row r="97" spans="1:4" s="18" customFormat="1" ht="18" customHeight="1">
      <c r="A97" s="38" t="s">
        <v>62</v>
      </c>
      <c r="B97" s="70" t="s">
        <v>343</v>
      </c>
      <c r="C97" s="32">
        <v>2576000</v>
      </c>
      <c r="D97" s="32">
        <v>2576000</v>
      </c>
    </row>
    <row r="98" spans="1:4" s="18" customFormat="1" ht="18" customHeight="1">
      <c r="A98" s="38" t="s">
        <v>63</v>
      </c>
      <c r="B98" s="72" t="s">
        <v>218</v>
      </c>
      <c r="C98" s="32"/>
      <c r="D98" s="32"/>
    </row>
    <row r="99" spans="1:4" s="18" customFormat="1" ht="18" customHeight="1">
      <c r="A99" s="38" t="s">
        <v>64</v>
      </c>
      <c r="B99" s="72" t="s">
        <v>219</v>
      </c>
      <c r="C99" s="32"/>
      <c r="D99" s="32"/>
    </row>
    <row r="100" spans="1:4" s="18" customFormat="1" ht="18" customHeight="1">
      <c r="A100" s="38" t="s">
        <v>66</v>
      </c>
      <c r="B100" s="70" t="s">
        <v>344</v>
      </c>
      <c r="C100" s="32"/>
      <c r="D100" s="32"/>
    </row>
    <row r="101" spans="1:4" s="18" customFormat="1" ht="18" customHeight="1">
      <c r="A101" s="57" t="s">
        <v>95</v>
      </c>
      <c r="B101" s="73" t="s">
        <v>221</v>
      </c>
      <c r="C101" s="32"/>
      <c r="D101" s="32"/>
    </row>
    <row r="102" spans="1:4" s="18" customFormat="1" ht="18" customHeight="1">
      <c r="A102" s="38" t="s">
        <v>212</v>
      </c>
      <c r="B102" s="73" t="s">
        <v>222</v>
      </c>
      <c r="C102" s="32"/>
      <c r="D102" s="32"/>
    </row>
    <row r="103" spans="1:4" s="18" customFormat="1" ht="18" customHeight="1" thickBot="1">
      <c r="A103" s="58" t="s">
        <v>213</v>
      </c>
      <c r="B103" s="74" t="s">
        <v>223</v>
      </c>
      <c r="C103" s="32">
        <v>2660000</v>
      </c>
      <c r="D103" s="32">
        <v>2660000</v>
      </c>
    </row>
    <row r="104" spans="1:4" s="18" customFormat="1" ht="18" customHeight="1" thickBot="1">
      <c r="A104" s="36" t="s">
        <v>3</v>
      </c>
      <c r="B104" s="114" t="s">
        <v>337</v>
      </c>
      <c r="C104" s="31">
        <f>+C105+C107+C109</f>
        <v>305116548</v>
      </c>
      <c r="D104" s="31">
        <f>+D105+D107+D109</f>
        <v>305178548</v>
      </c>
    </row>
    <row r="105" spans="1:4" s="18" customFormat="1" ht="18" customHeight="1">
      <c r="A105" s="37" t="s">
        <v>55</v>
      </c>
      <c r="B105" s="70" t="s">
        <v>108</v>
      </c>
      <c r="C105" s="32">
        <v>71224092</v>
      </c>
      <c r="D105" s="32">
        <v>71286092</v>
      </c>
    </row>
    <row r="106" spans="1:4" s="18" customFormat="1" ht="18" customHeight="1">
      <c r="A106" s="37" t="s">
        <v>56</v>
      </c>
      <c r="B106" s="73" t="s">
        <v>227</v>
      </c>
      <c r="C106" s="32"/>
      <c r="D106" s="32"/>
    </row>
    <row r="107" spans="1:4" s="18" customFormat="1" ht="18" customHeight="1">
      <c r="A107" s="37" t="s">
        <v>57</v>
      </c>
      <c r="B107" s="73" t="s">
        <v>96</v>
      </c>
      <c r="C107" s="32">
        <v>233892456</v>
      </c>
      <c r="D107" s="32">
        <v>233892456</v>
      </c>
    </row>
    <row r="108" spans="1:4" s="18" customFormat="1" ht="18" customHeight="1">
      <c r="A108" s="37" t="s">
        <v>58</v>
      </c>
      <c r="B108" s="73" t="s">
        <v>228</v>
      </c>
      <c r="C108" s="32"/>
      <c r="D108" s="32"/>
    </row>
    <row r="109" spans="1:4" s="18" customFormat="1" ht="18" customHeight="1">
      <c r="A109" s="37" t="s">
        <v>59</v>
      </c>
      <c r="B109" s="115" t="s">
        <v>110</v>
      </c>
      <c r="C109" s="32"/>
      <c r="D109" s="32"/>
    </row>
    <row r="110" spans="1:4" s="18" customFormat="1" ht="25.5">
      <c r="A110" s="37" t="s">
        <v>65</v>
      </c>
      <c r="B110" s="116" t="s">
        <v>296</v>
      </c>
      <c r="C110" s="32"/>
      <c r="D110" s="32"/>
    </row>
    <row r="111" spans="1:4" s="18" customFormat="1" ht="25.5">
      <c r="A111" s="37" t="s">
        <v>67</v>
      </c>
      <c r="B111" s="77" t="s">
        <v>233</v>
      </c>
      <c r="C111" s="32"/>
      <c r="D111" s="32"/>
    </row>
    <row r="112" spans="1:4" s="18" customFormat="1" ht="25.5">
      <c r="A112" s="37" t="s">
        <v>97</v>
      </c>
      <c r="B112" s="70" t="s">
        <v>217</v>
      </c>
      <c r="C112" s="32"/>
      <c r="D112" s="32"/>
    </row>
    <row r="113" spans="1:4" s="18" customFormat="1" ht="18.75">
      <c r="A113" s="37" t="s">
        <v>98</v>
      </c>
      <c r="B113" s="70" t="s">
        <v>232</v>
      </c>
      <c r="C113" s="32"/>
      <c r="D113" s="32"/>
    </row>
    <row r="114" spans="1:4" s="18" customFormat="1" ht="18.75">
      <c r="A114" s="37" t="s">
        <v>99</v>
      </c>
      <c r="B114" s="70" t="s">
        <v>231</v>
      </c>
      <c r="C114" s="32"/>
      <c r="D114" s="32"/>
    </row>
    <row r="115" spans="1:4" s="18" customFormat="1" ht="25.5">
      <c r="A115" s="37" t="s">
        <v>224</v>
      </c>
      <c r="B115" s="70" t="s">
        <v>220</v>
      </c>
      <c r="C115" s="32"/>
      <c r="D115" s="32"/>
    </row>
    <row r="116" spans="1:4" s="18" customFormat="1" ht="18.75">
      <c r="A116" s="37" t="s">
        <v>225</v>
      </c>
      <c r="B116" s="70" t="s">
        <v>230</v>
      </c>
      <c r="C116" s="32"/>
      <c r="D116" s="32"/>
    </row>
    <row r="117" spans="1:4" s="18" customFormat="1" ht="26.25" thickBot="1">
      <c r="A117" s="57" t="s">
        <v>226</v>
      </c>
      <c r="B117" s="70" t="s">
        <v>229</v>
      </c>
      <c r="C117" s="32"/>
      <c r="D117" s="32"/>
    </row>
    <row r="118" spans="1:4" s="18" customFormat="1" ht="18" customHeight="1" thickBot="1">
      <c r="A118" s="36" t="s">
        <v>4</v>
      </c>
      <c r="B118" s="104" t="s">
        <v>234</v>
      </c>
      <c r="C118" s="31">
        <f>+C119+C120</f>
        <v>3000000</v>
      </c>
      <c r="D118" s="31">
        <f>+D119+D120</f>
        <v>3000000</v>
      </c>
    </row>
    <row r="119" spans="1:4" s="18" customFormat="1" ht="18" customHeight="1">
      <c r="A119" s="37" t="s">
        <v>38</v>
      </c>
      <c r="B119" s="77" t="s">
        <v>33</v>
      </c>
      <c r="C119" s="32">
        <v>3000000</v>
      </c>
      <c r="D119" s="32">
        <v>3000000</v>
      </c>
    </row>
    <row r="120" spans="1:4" s="18" customFormat="1" ht="18" customHeight="1" thickBot="1">
      <c r="A120" s="39" t="s">
        <v>39</v>
      </c>
      <c r="B120" s="73" t="s">
        <v>34</v>
      </c>
      <c r="C120" s="32"/>
      <c r="D120" s="32"/>
    </row>
    <row r="121" spans="1:4" s="18" customFormat="1" ht="18" customHeight="1" thickBot="1">
      <c r="A121" s="36" t="s">
        <v>5</v>
      </c>
      <c r="B121" s="104" t="s">
        <v>235</v>
      </c>
      <c r="C121" s="31">
        <f>+C88+C104+C118</f>
        <v>640833828</v>
      </c>
      <c r="D121" s="31">
        <f>+D88+D104+D118</f>
        <v>644684827</v>
      </c>
    </row>
    <row r="122" spans="1:4" s="18" customFormat="1" ht="18" customHeight="1" thickBot="1">
      <c r="A122" s="36" t="s">
        <v>6</v>
      </c>
      <c r="B122" s="104" t="s">
        <v>345</v>
      </c>
      <c r="C122" s="31">
        <f>+C123+C124+C125</f>
        <v>0</v>
      </c>
      <c r="D122" s="31">
        <f>+D123+D124+D125</f>
        <v>0</v>
      </c>
    </row>
    <row r="123" spans="1:4" s="18" customFormat="1" ht="18" customHeight="1">
      <c r="A123" s="37" t="s">
        <v>42</v>
      </c>
      <c r="B123" s="77" t="s">
        <v>236</v>
      </c>
      <c r="C123" s="32"/>
      <c r="D123" s="32"/>
    </row>
    <row r="124" spans="1:4" s="18" customFormat="1" ht="18" customHeight="1">
      <c r="A124" s="37" t="s">
        <v>43</v>
      </c>
      <c r="B124" s="77" t="s">
        <v>346</v>
      </c>
      <c r="C124" s="32"/>
      <c r="D124" s="32"/>
    </row>
    <row r="125" spans="1:4" s="18" customFormat="1" ht="18" customHeight="1" thickBot="1">
      <c r="A125" s="57" t="s">
        <v>44</v>
      </c>
      <c r="B125" s="117" t="s">
        <v>237</v>
      </c>
      <c r="C125" s="32"/>
      <c r="D125" s="32"/>
    </row>
    <row r="126" spans="1:4" s="18" customFormat="1" ht="18" customHeight="1" thickBot="1">
      <c r="A126" s="36" t="s">
        <v>7</v>
      </c>
      <c r="B126" s="104" t="s">
        <v>285</v>
      </c>
      <c r="C126" s="31">
        <f>+C127+C128+C129+C130</f>
        <v>0</v>
      </c>
      <c r="D126" s="31">
        <f>+D127+D128+D129+D130</f>
        <v>0</v>
      </c>
    </row>
    <row r="127" spans="1:4" s="18" customFormat="1" ht="18" customHeight="1">
      <c r="A127" s="37" t="s">
        <v>45</v>
      </c>
      <c r="B127" s="77" t="s">
        <v>238</v>
      </c>
      <c r="C127" s="32"/>
      <c r="D127" s="32"/>
    </row>
    <row r="128" spans="1:4" s="18" customFormat="1" ht="18" customHeight="1">
      <c r="A128" s="37" t="s">
        <v>46</v>
      </c>
      <c r="B128" s="77" t="s">
        <v>239</v>
      </c>
      <c r="C128" s="32"/>
      <c r="D128" s="32"/>
    </row>
    <row r="129" spans="1:4" s="18" customFormat="1" ht="18" customHeight="1">
      <c r="A129" s="37" t="s">
        <v>155</v>
      </c>
      <c r="B129" s="77" t="s">
        <v>240</v>
      </c>
      <c r="C129" s="32"/>
      <c r="D129" s="32"/>
    </row>
    <row r="130" spans="1:4" s="18" customFormat="1" ht="18" customHeight="1" thickBot="1">
      <c r="A130" s="57" t="s">
        <v>156</v>
      </c>
      <c r="B130" s="117" t="s">
        <v>241</v>
      </c>
      <c r="C130" s="32"/>
      <c r="D130" s="32"/>
    </row>
    <row r="131" spans="1:4" s="18" customFormat="1" ht="18" customHeight="1" thickBot="1">
      <c r="A131" s="36" t="s">
        <v>8</v>
      </c>
      <c r="B131" s="104" t="s">
        <v>242</v>
      </c>
      <c r="C131" s="31">
        <f>SUM(C132:C135)</f>
        <v>5810363</v>
      </c>
      <c r="D131" s="31">
        <f>SUM(D132:D135)</f>
        <v>5810363</v>
      </c>
    </row>
    <row r="132" spans="1:4" s="18" customFormat="1" ht="18" customHeight="1">
      <c r="A132" s="37" t="s">
        <v>47</v>
      </c>
      <c r="B132" s="77" t="s">
        <v>243</v>
      </c>
      <c r="C132" s="32"/>
      <c r="D132" s="32"/>
    </row>
    <row r="133" spans="1:4" s="18" customFormat="1" ht="18" customHeight="1">
      <c r="A133" s="37" t="s">
        <v>48</v>
      </c>
      <c r="B133" s="77" t="s">
        <v>252</v>
      </c>
      <c r="C133" s="32">
        <v>5810363</v>
      </c>
      <c r="D133" s="32">
        <v>5810363</v>
      </c>
    </row>
    <row r="134" spans="1:4" s="18" customFormat="1" ht="18" customHeight="1">
      <c r="A134" s="37" t="s">
        <v>165</v>
      </c>
      <c r="B134" s="77" t="s">
        <v>244</v>
      </c>
      <c r="C134" s="32"/>
      <c r="D134" s="32"/>
    </row>
    <row r="135" spans="1:4" s="18" customFormat="1" ht="18" customHeight="1" thickBot="1">
      <c r="A135" s="57" t="s">
        <v>166</v>
      </c>
      <c r="B135" s="117" t="s">
        <v>306</v>
      </c>
      <c r="C135" s="128"/>
      <c r="D135" s="128"/>
    </row>
    <row r="136" spans="1:4" s="18" customFormat="1" ht="18" customHeight="1" thickBot="1">
      <c r="A136" s="36" t="s">
        <v>9</v>
      </c>
      <c r="B136" s="127" t="s">
        <v>245</v>
      </c>
      <c r="C136" s="124">
        <f>SUM(C137:C140)</f>
        <v>0</v>
      </c>
      <c r="D136" s="124">
        <f>SUM(D137:D140)</f>
        <v>0</v>
      </c>
    </row>
    <row r="137" spans="1:4" s="18" customFormat="1" ht="18" customHeight="1">
      <c r="A137" s="37" t="s">
        <v>90</v>
      </c>
      <c r="B137" s="77" t="s">
        <v>246</v>
      </c>
      <c r="C137" s="32"/>
      <c r="D137" s="32"/>
    </row>
    <row r="138" spans="1:4" s="18" customFormat="1" ht="18" customHeight="1">
      <c r="A138" s="37" t="s">
        <v>91</v>
      </c>
      <c r="B138" s="77" t="s">
        <v>247</v>
      </c>
      <c r="C138" s="32"/>
      <c r="D138" s="32"/>
    </row>
    <row r="139" spans="1:4" s="18" customFormat="1" ht="18" customHeight="1">
      <c r="A139" s="37" t="s">
        <v>109</v>
      </c>
      <c r="B139" s="77" t="s">
        <v>248</v>
      </c>
      <c r="C139" s="32"/>
      <c r="D139" s="32"/>
    </row>
    <row r="140" spans="1:4" s="18" customFormat="1" ht="18" customHeight="1" thickBot="1">
      <c r="A140" s="37" t="s">
        <v>168</v>
      </c>
      <c r="B140" s="77" t="s">
        <v>249</v>
      </c>
      <c r="C140" s="32"/>
      <c r="D140" s="32"/>
    </row>
    <row r="141" spans="1:4" s="18" customFormat="1" ht="18" customHeight="1" thickBot="1">
      <c r="A141" s="36" t="s">
        <v>10</v>
      </c>
      <c r="B141" s="104" t="s">
        <v>250</v>
      </c>
      <c r="C141" s="61">
        <f>+C122+C126+C131+C136</f>
        <v>5810363</v>
      </c>
      <c r="D141" s="61">
        <f>+D122+D126+D131+D136</f>
        <v>5810363</v>
      </c>
    </row>
    <row r="142" spans="1:4" s="18" customFormat="1" ht="18" customHeight="1" thickBot="1">
      <c r="A142" s="62" t="s">
        <v>11</v>
      </c>
      <c r="B142" s="118" t="s">
        <v>251</v>
      </c>
      <c r="C142" s="61">
        <f>+C121+C141</f>
        <v>646644191</v>
      </c>
      <c r="D142" s="61">
        <f>+D121+D141</f>
        <v>650495190</v>
      </c>
    </row>
    <row r="143" spans="1:4" s="18" customFormat="1" ht="18" customHeight="1" thickBot="1">
      <c r="A143" s="63"/>
      <c r="B143" s="64"/>
      <c r="C143" s="50"/>
      <c r="D143" s="50"/>
    </row>
    <row r="144" spans="1:6" s="18" customFormat="1" ht="18" customHeight="1" thickBot="1">
      <c r="A144" s="65" t="s">
        <v>324</v>
      </c>
      <c r="B144" s="123"/>
      <c r="C144" s="125">
        <v>39</v>
      </c>
      <c r="D144" s="125">
        <v>41</v>
      </c>
      <c r="E144" s="26"/>
      <c r="F144" s="26"/>
    </row>
    <row r="145" spans="1:4" s="24" customFormat="1" ht="18" customHeight="1" thickBot="1">
      <c r="A145" s="65" t="s">
        <v>105</v>
      </c>
      <c r="B145" s="123"/>
      <c r="C145" s="126">
        <v>4</v>
      </c>
      <c r="D145" s="126">
        <v>2</v>
      </c>
    </row>
    <row r="146" spans="3:4" s="18" customFormat="1" ht="18" customHeight="1">
      <c r="C146" s="27"/>
      <c r="D146" s="27"/>
    </row>
  </sheetData>
  <sheetProtection/>
  <mergeCells count="2">
    <mergeCell ref="A2:C2"/>
    <mergeCell ref="A3:B3"/>
  </mergeCells>
  <printOptions horizontalCentered="1"/>
  <pageMargins left="0.7874015748031497" right="0.7874015748031497" top="1.641875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2018. ÉVI KÖLTSÉGVETÉSÉNEK ÖSSZEVONT MÉRLEGE
2018.06.30
&amp;10
&amp;R&amp;"Times New Roman CE,Félkövér dőlt"&amp;11 1. melléklet az 1/2018. (III.6.)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2"/>
  <sheetViews>
    <sheetView view="pageLayout" workbookViewId="0" topLeftCell="A1">
      <selection activeCell="E88" sqref="E1:E16384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875" style="15" customWidth="1"/>
    <col min="4" max="4" width="20.00390625" style="16" customWidth="1"/>
    <col min="5" max="16384" width="9.375" style="16" customWidth="1"/>
  </cols>
  <sheetData>
    <row r="1" spans="1:4" ht="57" thickBot="1">
      <c r="A1" s="20" t="s">
        <v>37</v>
      </c>
      <c r="B1" s="119" t="s">
        <v>1</v>
      </c>
      <c r="C1" s="21" t="s">
        <v>301</v>
      </c>
      <c r="D1" s="21" t="s">
        <v>353</v>
      </c>
    </row>
    <row r="2" spans="1:4" ht="19.5" thickBot="1">
      <c r="A2" s="22">
        <v>1</v>
      </c>
      <c r="B2" s="120">
        <v>2</v>
      </c>
      <c r="C2" s="23">
        <v>3</v>
      </c>
      <c r="D2" s="23">
        <v>4</v>
      </c>
    </row>
    <row r="3" spans="1:4" ht="16.5" thickBot="1">
      <c r="A3" s="30" t="s">
        <v>2</v>
      </c>
      <c r="B3" s="100" t="s">
        <v>130</v>
      </c>
      <c r="C3" s="31">
        <f>SUM(C4:C7)</f>
        <v>159493208</v>
      </c>
      <c r="D3" s="31">
        <f>SUM(D4:D8)</f>
        <v>160270102</v>
      </c>
    </row>
    <row r="4" spans="1:4" ht="26.25">
      <c r="A4" s="37" t="s">
        <v>49</v>
      </c>
      <c r="B4" s="95" t="s">
        <v>307</v>
      </c>
      <c r="C4" s="32">
        <v>70524231</v>
      </c>
      <c r="D4" s="32">
        <v>70524231</v>
      </c>
    </row>
    <row r="5" spans="1:4" ht="26.25">
      <c r="A5" s="38" t="s">
        <v>50</v>
      </c>
      <c r="B5" s="68" t="s">
        <v>308</v>
      </c>
      <c r="C5" s="32">
        <v>42489600</v>
      </c>
      <c r="D5" s="32">
        <v>42489600</v>
      </c>
    </row>
    <row r="6" spans="1:4" ht="26.25">
      <c r="A6" s="38" t="s">
        <v>51</v>
      </c>
      <c r="B6" s="68" t="s">
        <v>309</v>
      </c>
      <c r="C6" s="32">
        <v>43621357</v>
      </c>
      <c r="D6" s="32">
        <v>43621357</v>
      </c>
    </row>
    <row r="7" spans="1:4" ht="15.75">
      <c r="A7" s="38" t="s">
        <v>303</v>
      </c>
      <c r="B7" s="68" t="s">
        <v>310</v>
      </c>
      <c r="C7" s="32">
        <v>2858020</v>
      </c>
      <c r="D7" s="32">
        <v>2858020</v>
      </c>
    </row>
    <row r="8" spans="1:4" ht="25.5">
      <c r="A8" s="38" t="s">
        <v>60</v>
      </c>
      <c r="B8" s="101" t="s">
        <v>312</v>
      </c>
      <c r="C8" s="34"/>
      <c r="D8" s="132">
        <v>776894</v>
      </c>
    </row>
    <row r="9" spans="1:4" ht="16.5" thickBot="1">
      <c r="A9" s="39" t="s">
        <v>304</v>
      </c>
      <c r="B9" s="68" t="s">
        <v>311</v>
      </c>
      <c r="C9" s="35"/>
      <c r="D9" s="133"/>
    </row>
    <row r="10" spans="1:4" ht="16.5" thickBot="1">
      <c r="A10" s="36" t="s">
        <v>3</v>
      </c>
      <c r="B10" s="102" t="s">
        <v>340</v>
      </c>
      <c r="C10" s="31">
        <f>+C11+C12+C13+C14+C15</f>
        <v>13253000</v>
      </c>
      <c r="D10" s="31">
        <f>+D11+D12+D13+D14+D15</f>
        <v>13253000</v>
      </c>
    </row>
    <row r="11" spans="1:4" ht="15.75">
      <c r="A11" s="37" t="s">
        <v>55</v>
      </c>
      <c r="B11" s="95" t="s">
        <v>131</v>
      </c>
      <c r="C11" s="32"/>
      <c r="D11" s="32"/>
    </row>
    <row r="12" spans="1:4" ht="15.75">
      <c r="A12" s="38" t="s">
        <v>56</v>
      </c>
      <c r="B12" s="68" t="s">
        <v>132</v>
      </c>
      <c r="C12" s="32"/>
      <c r="D12" s="32"/>
    </row>
    <row r="13" spans="1:4" ht="26.25">
      <c r="A13" s="38" t="s">
        <v>57</v>
      </c>
      <c r="B13" s="68" t="s">
        <v>292</v>
      </c>
      <c r="C13" s="32"/>
      <c r="D13" s="32"/>
    </row>
    <row r="14" spans="1:4" ht="26.25">
      <c r="A14" s="38" t="s">
        <v>58</v>
      </c>
      <c r="B14" s="68" t="s">
        <v>293</v>
      </c>
      <c r="C14" s="32"/>
      <c r="D14" s="32"/>
    </row>
    <row r="15" spans="1:4" ht="25.5">
      <c r="A15" s="38" t="s">
        <v>59</v>
      </c>
      <c r="B15" s="29" t="s">
        <v>313</v>
      </c>
      <c r="C15" s="32">
        <v>13253000</v>
      </c>
      <c r="D15" s="32">
        <v>13253000</v>
      </c>
    </row>
    <row r="16" spans="1:4" ht="16.5" thickBot="1">
      <c r="A16" s="39" t="s">
        <v>65</v>
      </c>
      <c r="B16" s="103" t="s">
        <v>133</v>
      </c>
      <c r="C16" s="32"/>
      <c r="D16" s="32"/>
    </row>
    <row r="17" spans="1:4" ht="26.25" thickBot="1">
      <c r="A17" s="36" t="s">
        <v>4</v>
      </c>
      <c r="B17" s="104" t="s">
        <v>341</v>
      </c>
      <c r="C17" s="31">
        <f>+C18+C19+C20+C21+C22</f>
        <v>190008907</v>
      </c>
      <c r="D17" s="31">
        <f>+D18+D19+D20+D21+D22</f>
        <v>190008907</v>
      </c>
    </row>
    <row r="18" spans="1:4" ht="15.75">
      <c r="A18" s="37" t="s">
        <v>38</v>
      </c>
      <c r="B18" s="95" t="s">
        <v>305</v>
      </c>
      <c r="C18" s="32">
        <v>15000000</v>
      </c>
      <c r="D18" s="32">
        <v>15000000</v>
      </c>
    </row>
    <row r="19" spans="1:4" ht="26.25">
      <c r="A19" s="38" t="s">
        <v>39</v>
      </c>
      <c r="B19" s="68" t="s">
        <v>134</v>
      </c>
      <c r="C19" s="32"/>
      <c r="D19" s="32"/>
    </row>
    <row r="20" spans="1:4" ht="26.25">
      <c r="A20" s="38" t="s">
        <v>40</v>
      </c>
      <c r="B20" s="68" t="s">
        <v>294</v>
      </c>
      <c r="C20" s="32"/>
      <c r="D20" s="32"/>
    </row>
    <row r="21" spans="1:4" ht="26.25">
      <c r="A21" s="38" t="s">
        <v>41</v>
      </c>
      <c r="B21" s="68" t="s">
        <v>295</v>
      </c>
      <c r="C21" s="32"/>
      <c r="D21" s="32"/>
    </row>
    <row r="22" spans="1:4" ht="15.75">
      <c r="A22" s="38" t="s">
        <v>80</v>
      </c>
      <c r="B22" s="68" t="s">
        <v>135</v>
      </c>
      <c r="C22" s="32">
        <v>175008907</v>
      </c>
      <c r="D22" s="32">
        <v>175008907</v>
      </c>
    </row>
    <row r="23" spans="1:4" ht="16.5" thickBot="1">
      <c r="A23" s="39" t="s">
        <v>81</v>
      </c>
      <c r="B23" s="103" t="s">
        <v>136</v>
      </c>
      <c r="C23" s="32"/>
      <c r="D23" s="32"/>
    </row>
    <row r="24" spans="1:4" ht="16.5" thickBot="1">
      <c r="A24" s="36" t="s">
        <v>82</v>
      </c>
      <c r="B24" s="104" t="s">
        <v>137</v>
      </c>
      <c r="C24" s="31">
        <f>+C25+C28+C29+C30</f>
        <v>60636296</v>
      </c>
      <c r="D24" s="31">
        <f>+D25+D28+D29+D30</f>
        <v>60636296</v>
      </c>
    </row>
    <row r="25" spans="1:4" ht="15.75">
      <c r="A25" s="37" t="s">
        <v>138</v>
      </c>
      <c r="B25" s="95" t="s">
        <v>144</v>
      </c>
      <c r="C25" s="41">
        <f>+C26+C27</f>
        <v>52281187</v>
      </c>
      <c r="D25" s="41">
        <f>+D26+D27</f>
        <v>52281187</v>
      </c>
    </row>
    <row r="26" spans="1:4" ht="15.75">
      <c r="A26" s="38" t="s">
        <v>139</v>
      </c>
      <c r="B26" s="68" t="s">
        <v>315</v>
      </c>
      <c r="C26" s="32">
        <v>1823137</v>
      </c>
      <c r="D26" s="32">
        <v>1823137</v>
      </c>
    </row>
    <row r="27" spans="1:4" ht="15.75">
      <c r="A27" s="38" t="s">
        <v>140</v>
      </c>
      <c r="B27" s="68" t="s">
        <v>316</v>
      </c>
      <c r="C27" s="32">
        <v>50458050</v>
      </c>
      <c r="D27" s="32">
        <v>50458050</v>
      </c>
    </row>
    <row r="28" spans="1:4" ht="15.75">
      <c r="A28" s="38" t="s">
        <v>141</v>
      </c>
      <c r="B28" s="68" t="s">
        <v>317</v>
      </c>
      <c r="C28" s="32">
        <v>6313570</v>
      </c>
      <c r="D28" s="32">
        <v>6313570</v>
      </c>
    </row>
    <row r="29" spans="1:4" ht="15.75">
      <c r="A29" s="38" t="s">
        <v>142</v>
      </c>
      <c r="B29" s="68" t="s">
        <v>145</v>
      </c>
      <c r="C29" s="32"/>
      <c r="D29" s="32"/>
    </row>
    <row r="30" spans="1:4" ht="16.5" thickBot="1">
      <c r="A30" s="39" t="s">
        <v>143</v>
      </c>
      <c r="B30" s="103" t="s">
        <v>146</v>
      </c>
      <c r="C30" s="32">
        <v>2041539</v>
      </c>
      <c r="D30" s="32">
        <v>2041539</v>
      </c>
    </row>
    <row r="31" spans="1:4" ht="16.5" thickBot="1">
      <c r="A31" s="36" t="s">
        <v>6</v>
      </c>
      <c r="B31" s="104" t="s">
        <v>147</v>
      </c>
      <c r="C31" s="31">
        <f>SUM(C32:C41)</f>
        <v>83490904</v>
      </c>
      <c r="D31" s="31">
        <f>SUM(D32:D41)</f>
        <v>88317252</v>
      </c>
    </row>
    <row r="32" spans="1:4" ht="15.75">
      <c r="A32" s="37" t="s">
        <v>42</v>
      </c>
      <c r="B32" s="95" t="s">
        <v>150</v>
      </c>
      <c r="C32" s="32"/>
      <c r="D32" s="32"/>
    </row>
    <row r="33" spans="1:4" ht="15.75">
      <c r="A33" s="38" t="s">
        <v>43</v>
      </c>
      <c r="B33" s="68" t="s">
        <v>318</v>
      </c>
      <c r="C33" s="32">
        <v>62268054</v>
      </c>
      <c r="D33" s="32">
        <v>67094402</v>
      </c>
    </row>
    <row r="34" spans="1:4" ht="15.75">
      <c r="A34" s="38" t="s">
        <v>44</v>
      </c>
      <c r="B34" s="68" t="s">
        <v>319</v>
      </c>
      <c r="C34" s="32"/>
      <c r="D34" s="32"/>
    </row>
    <row r="35" spans="1:4" ht="15.75">
      <c r="A35" s="38" t="s">
        <v>84</v>
      </c>
      <c r="B35" s="68" t="s">
        <v>320</v>
      </c>
      <c r="C35" s="32"/>
      <c r="D35" s="32"/>
    </row>
    <row r="36" spans="1:4" ht="15.75">
      <c r="A36" s="38" t="s">
        <v>85</v>
      </c>
      <c r="B36" s="68" t="s">
        <v>321</v>
      </c>
      <c r="C36" s="32">
        <v>3281477</v>
      </c>
      <c r="D36" s="32">
        <v>3281477</v>
      </c>
    </row>
    <row r="37" spans="1:4" ht="15.75">
      <c r="A37" s="38" t="s">
        <v>86</v>
      </c>
      <c r="B37" s="68" t="s">
        <v>322</v>
      </c>
      <c r="C37" s="32">
        <v>17941373</v>
      </c>
      <c r="D37" s="32">
        <v>17941373</v>
      </c>
    </row>
    <row r="38" spans="1:4" ht="15.75">
      <c r="A38" s="38" t="s">
        <v>87</v>
      </c>
      <c r="B38" s="68" t="s">
        <v>151</v>
      </c>
      <c r="C38" s="32"/>
      <c r="D38" s="32"/>
    </row>
    <row r="39" spans="1:4" ht="15.75">
      <c r="A39" s="38" t="s">
        <v>88</v>
      </c>
      <c r="B39" s="68" t="s">
        <v>152</v>
      </c>
      <c r="C39" s="32"/>
      <c r="D39" s="32"/>
    </row>
    <row r="40" spans="1:4" ht="15.75">
      <c r="A40" s="38" t="s">
        <v>148</v>
      </c>
      <c r="B40" s="68" t="s">
        <v>153</v>
      </c>
      <c r="C40" s="32"/>
      <c r="D40" s="32"/>
    </row>
    <row r="41" spans="1:4" ht="16.5" thickBot="1">
      <c r="A41" s="39" t="s">
        <v>149</v>
      </c>
      <c r="B41" s="103" t="s">
        <v>323</v>
      </c>
      <c r="C41" s="32"/>
      <c r="D41" s="32"/>
    </row>
    <row r="42" spans="1:4" ht="16.5" thickBot="1">
      <c r="A42" s="36" t="s">
        <v>7</v>
      </c>
      <c r="B42" s="104" t="s">
        <v>154</v>
      </c>
      <c r="C42" s="31">
        <f>SUM(C43:C47)</f>
        <v>0</v>
      </c>
      <c r="D42" s="31">
        <f>SUM(D43:D47)</f>
        <v>0</v>
      </c>
    </row>
    <row r="43" spans="1:4" ht="15.75">
      <c r="A43" s="37" t="s">
        <v>45</v>
      </c>
      <c r="B43" s="95" t="s">
        <v>158</v>
      </c>
      <c r="C43" s="32"/>
      <c r="D43" s="32"/>
    </row>
    <row r="44" spans="1:4" ht="15.75">
      <c r="A44" s="38" t="s">
        <v>46</v>
      </c>
      <c r="B44" s="68" t="s">
        <v>159</v>
      </c>
      <c r="C44" s="32"/>
      <c r="D44" s="32"/>
    </row>
    <row r="45" spans="1:4" ht="15.75">
      <c r="A45" s="38" t="s">
        <v>155</v>
      </c>
      <c r="B45" s="68" t="s">
        <v>160</v>
      </c>
      <c r="C45" s="32"/>
      <c r="D45" s="32"/>
    </row>
    <row r="46" spans="1:4" ht="15.75">
      <c r="A46" s="38" t="s">
        <v>156</v>
      </c>
      <c r="B46" s="68" t="s">
        <v>161</v>
      </c>
      <c r="C46" s="32"/>
      <c r="D46" s="32"/>
    </row>
    <row r="47" spans="1:4" ht="16.5" thickBot="1">
      <c r="A47" s="39" t="s">
        <v>157</v>
      </c>
      <c r="B47" s="103" t="s">
        <v>162</v>
      </c>
      <c r="C47" s="32"/>
      <c r="D47" s="32"/>
    </row>
    <row r="48" spans="1:4" ht="26.25" thickBot="1">
      <c r="A48" s="36" t="s">
        <v>89</v>
      </c>
      <c r="B48" s="104" t="s">
        <v>314</v>
      </c>
      <c r="C48" s="31">
        <f>SUM(C49:C51)</f>
        <v>0</v>
      </c>
      <c r="D48" s="31">
        <f>SUM(D49:D51)</f>
        <v>0</v>
      </c>
    </row>
    <row r="49" spans="1:4" ht="26.25">
      <c r="A49" s="37" t="s">
        <v>47</v>
      </c>
      <c r="B49" s="95" t="s">
        <v>297</v>
      </c>
      <c r="C49" s="32"/>
      <c r="D49" s="32"/>
    </row>
    <row r="50" spans="1:4" ht="26.25">
      <c r="A50" s="38" t="s">
        <v>48</v>
      </c>
      <c r="B50" s="68" t="s">
        <v>298</v>
      </c>
      <c r="C50" s="32"/>
      <c r="D50" s="32"/>
    </row>
    <row r="51" spans="1:4" ht="15.75">
      <c r="A51" s="38" t="s">
        <v>165</v>
      </c>
      <c r="B51" s="68" t="s">
        <v>163</v>
      </c>
      <c r="C51" s="32"/>
      <c r="D51" s="32"/>
    </row>
    <row r="52" spans="1:4" ht="16.5" thickBot="1">
      <c r="A52" s="39" t="s">
        <v>166</v>
      </c>
      <c r="B52" s="103" t="s">
        <v>164</v>
      </c>
      <c r="C52" s="32"/>
      <c r="D52" s="32"/>
    </row>
    <row r="53" spans="1:4" ht="16.5" thickBot="1">
      <c r="A53" s="36" t="s">
        <v>9</v>
      </c>
      <c r="B53" s="102" t="s">
        <v>167</v>
      </c>
      <c r="C53" s="31">
        <f>SUM(C54:C56)</f>
        <v>0</v>
      </c>
      <c r="D53" s="31">
        <f>SUM(D54:D56)</f>
        <v>0</v>
      </c>
    </row>
    <row r="54" spans="1:4" ht="26.25">
      <c r="A54" s="37" t="s">
        <v>90</v>
      </c>
      <c r="B54" s="95" t="s">
        <v>299</v>
      </c>
      <c r="C54" s="32"/>
      <c r="D54" s="32"/>
    </row>
    <row r="55" spans="1:4" ht="26.25">
      <c r="A55" s="38" t="s">
        <v>91</v>
      </c>
      <c r="B55" s="68" t="s">
        <v>300</v>
      </c>
      <c r="C55" s="32"/>
      <c r="D55" s="32"/>
    </row>
    <row r="56" spans="1:4" ht="15.75">
      <c r="A56" s="38" t="s">
        <v>109</v>
      </c>
      <c r="B56" s="68" t="s">
        <v>169</v>
      </c>
      <c r="C56" s="32"/>
      <c r="D56" s="32"/>
    </row>
    <row r="57" spans="1:4" ht="16.5" thickBot="1">
      <c r="A57" s="39" t="s">
        <v>168</v>
      </c>
      <c r="B57" s="103" t="s">
        <v>170</v>
      </c>
      <c r="C57" s="32"/>
      <c r="D57" s="32"/>
    </row>
    <row r="58" spans="1:4" ht="16.5" thickBot="1">
      <c r="A58" s="36" t="s">
        <v>10</v>
      </c>
      <c r="B58" s="104" t="s">
        <v>171</v>
      </c>
      <c r="C58" s="31">
        <f>+C3+C10+C17+C24+C31+C42+C48+C53</f>
        <v>506882315</v>
      </c>
      <c r="D58" s="31">
        <f>+D3+D10+D17+D24+D31+D42+D48+D53</f>
        <v>512485557</v>
      </c>
    </row>
    <row r="59" spans="1:4" ht="16.5" thickBot="1">
      <c r="A59" s="42" t="s">
        <v>286</v>
      </c>
      <c r="B59" s="102" t="s">
        <v>342</v>
      </c>
      <c r="C59" s="31">
        <f>SUM(C60:C62)</f>
        <v>0</v>
      </c>
      <c r="D59" s="31">
        <f>SUM(D60:D62)</f>
        <v>0</v>
      </c>
    </row>
    <row r="60" spans="1:4" ht="15.75">
      <c r="A60" s="37" t="s">
        <v>200</v>
      </c>
      <c r="B60" s="95" t="s">
        <v>172</v>
      </c>
      <c r="C60" s="32"/>
      <c r="D60" s="32"/>
    </row>
    <row r="61" spans="1:4" ht="26.25">
      <c r="A61" s="38" t="s">
        <v>209</v>
      </c>
      <c r="B61" s="68" t="s">
        <v>173</v>
      </c>
      <c r="C61" s="32"/>
      <c r="D61" s="32"/>
    </row>
    <row r="62" spans="1:4" ht="16.5" thickBot="1">
      <c r="A62" s="39" t="s">
        <v>210</v>
      </c>
      <c r="B62" s="105" t="s">
        <v>174</v>
      </c>
      <c r="C62" s="32"/>
      <c r="D62" s="32"/>
    </row>
    <row r="63" spans="1:4" ht="16.5" thickBot="1">
      <c r="A63" s="42" t="s">
        <v>175</v>
      </c>
      <c r="B63" s="102" t="s">
        <v>176</v>
      </c>
      <c r="C63" s="31">
        <f>SUM(C64:C67)</f>
        <v>0</v>
      </c>
      <c r="D63" s="31">
        <f>SUM(D64:D67)</f>
        <v>0</v>
      </c>
    </row>
    <row r="64" spans="1:4" ht="15.75">
      <c r="A64" s="37" t="s">
        <v>69</v>
      </c>
      <c r="B64" s="95" t="s">
        <v>177</v>
      </c>
      <c r="C64" s="32"/>
      <c r="D64" s="32"/>
    </row>
    <row r="65" spans="1:4" ht="15.75">
      <c r="A65" s="38" t="s">
        <v>70</v>
      </c>
      <c r="B65" s="68" t="s">
        <v>178</v>
      </c>
      <c r="C65" s="32"/>
      <c r="D65" s="32"/>
    </row>
    <row r="66" spans="1:4" ht="15.75">
      <c r="A66" s="38" t="s">
        <v>201</v>
      </c>
      <c r="B66" s="68" t="s">
        <v>179</v>
      </c>
      <c r="C66" s="32"/>
      <c r="D66" s="32"/>
    </row>
    <row r="67" spans="1:4" ht="16.5" thickBot="1">
      <c r="A67" s="39" t="s">
        <v>202</v>
      </c>
      <c r="B67" s="103" t="s">
        <v>180</v>
      </c>
      <c r="C67" s="32"/>
      <c r="D67" s="32"/>
    </row>
    <row r="68" spans="1:4" ht="16.5" thickBot="1">
      <c r="A68" s="42" t="s">
        <v>181</v>
      </c>
      <c r="B68" s="102" t="s">
        <v>182</v>
      </c>
      <c r="C68" s="31">
        <f>SUM(C69:C70)</f>
        <v>137261876</v>
      </c>
      <c r="D68" s="31">
        <f>SUM(D69:D70)</f>
        <v>135509633</v>
      </c>
    </row>
    <row r="69" spans="1:4" ht="15.75">
      <c r="A69" s="37" t="s">
        <v>203</v>
      </c>
      <c r="B69" s="95" t="s">
        <v>183</v>
      </c>
      <c r="C69" s="32">
        <v>137261876</v>
      </c>
      <c r="D69" s="32">
        <v>135509633</v>
      </c>
    </row>
    <row r="70" spans="1:4" ht="16.5" thickBot="1">
      <c r="A70" s="39" t="s">
        <v>204</v>
      </c>
      <c r="B70" s="95" t="s">
        <v>347</v>
      </c>
      <c r="C70" s="32"/>
      <c r="D70" s="32"/>
    </row>
    <row r="71" spans="1:4" ht="16.5" thickBot="1">
      <c r="A71" s="42" t="s">
        <v>184</v>
      </c>
      <c r="B71" s="102" t="s">
        <v>185</v>
      </c>
      <c r="C71" s="31">
        <f>SUM(C72:C74)</f>
        <v>0</v>
      </c>
      <c r="D71" s="31">
        <f>SUM(D72:D74)</f>
        <v>0</v>
      </c>
    </row>
    <row r="72" spans="1:4" ht="15.75">
      <c r="A72" s="37" t="s">
        <v>205</v>
      </c>
      <c r="B72" s="95" t="s">
        <v>328</v>
      </c>
      <c r="C72" s="32"/>
      <c r="D72" s="32"/>
    </row>
    <row r="73" spans="1:4" ht="15.75">
      <c r="A73" s="38" t="s">
        <v>206</v>
      </c>
      <c r="B73" s="68" t="s">
        <v>186</v>
      </c>
      <c r="C73" s="32"/>
      <c r="D73" s="32"/>
    </row>
    <row r="74" spans="1:4" ht="16.5" thickBot="1">
      <c r="A74" s="39" t="s">
        <v>207</v>
      </c>
      <c r="B74" s="103" t="s">
        <v>187</v>
      </c>
      <c r="C74" s="32"/>
      <c r="D74" s="32"/>
    </row>
    <row r="75" spans="1:4" ht="16.5" thickBot="1">
      <c r="A75" s="42" t="s">
        <v>188</v>
      </c>
      <c r="B75" s="102" t="s">
        <v>208</v>
      </c>
      <c r="C75" s="31">
        <f>SUM(C76:C79)</f>
        <v>0</v>
      </c>
      <c r="D75" s="31">
        <f>SUM(D76:D79)</f>
        <v>0</v>
      </c>
    </row>
    <row r="76" spans="1:4" ht="29.25">
      <c r="A76" s="43" t="s">
        <v>189</v>
      </c>
      <c r="B76" s="95" t="s">
        <v>190</v>
      </c>
      <c r="C76" s="32"/>
      <c r="D76" s="32"/>
    </row>
    <row r="77" spans="1:4" ht="29.25">
      <c r="A77" s="44" t="s">
        <v>191</v>
      </c>
      <c r="B77" s="68" t="s">
        <v>192</v>
      </c>
      <c r="C77" s="32"/>
      <c r="D77" s="32"/>
    </row>
    <row r="78" spans="1:4" ht="29.25">
      <c r="A78" s="44" t="s">
        <v>193</v>
      </c>
      <c r="B78" s="68" t="s">
        <v>194</v>
      </c>
      <c r="C78" s="32"/>
      <c r="D78" s="32"/>
    </row>
    <row r="79" spans="1:4" ht="30" thickBot="1">
      <c r="A79" s="45" t="s">
        <v>195</v>
      </c>
      <c r="B79" s="103" t="s">
        <v>196</v>
      </c>
      <c r="C79" s="32"/>
      <c r="D79" s="32"/>
    </row>
    <row r="80" spans="1:4" ht="26.25" thickBot="1">
      <c r="A80" s="42" t="s">
        <v>197</v>
      </c>
      <c r="B80" s="102" t="s">
        <v>338</v>
      </c>
      <c r="C80" s="32"/>
      <c r="D80" s="32"/>
    </row>
    <row r="81" spans="1:4" ht="16.5" thickBot="1">
      <c r="A81" s="42" t="s">
        <v>198</v>
      </c>
      <c r="B81" s="106" t="s">
        <v>199</v>
      </c>
      <c r="C81" s="31">
        <f>+C59+C63+C68+C71+C75+C80</f>
        <v>137261876</v>
      </c>
      <c r="D81" s="31">
        <f>+D59+D63+D68+D71+D75+D80</f>
        <v>135509633</v>
      </c>
    </row>
    <row r="82" spans="1:4" ht="16.5" thickBot="1">
      <c r="A82" s="47" t="s">
        <v>211</v>
      </c>
      <c r="B82" s="107" t="s">
        <v>290</v>
      </c>
      <c r="C82" s="31">
        <f>+C58+C81</f>
        <v>644144191</v>
      </c>
      <c r="D82" s="31">
        <f>+D58+D81</f>
        <v>647995190</v>
      </c>
    </row>
    <row r="83" spans="1:4" ht="16.5" thickBot="1">
      <c r="A83" s="48"/>
      <c r="B83" s="108"/>
      <c r="C83" s="49"/>
      <c r="D83" s="49"/>
    </row>
    <row r="84" spans="1:4" ht="16.5" thickBot="1">
      <c r="A84" s="51" t="s">
        <v>32</v>
      </c>
      <c r="B84" s="109"/>
      <c r="C84" s="52"/>
      <c r="D84" s="52"/>
    </row>
    <row r="85" spans="1:4" ht="16.5" thickBot="1">
      <c r="A85" s="53" t="s">
        <v>2</v>
      </c>
      <c r="B85" s="110" t="s">
        <v>336</v>
      </c>
      <c r="C85" s="54">
        <f>SUM(C86:C90)</f>
        <v>330217280</v>
      </c>
      <c r="D85" s="54">
        <f>SUM(D86:D90)</f>
        <v>334006279</v>
      </c>
    </row>
    <row r="86" spans="1:4" ht="15.75">
      <c r="A86" s="55" t="s">
        <v>49</v>
      </c>
      <c r="B86" s="111" t="s">
        <v>29</v>
      </c>
      <c r="C86" s="32">
        <v>153824823</v>
      </c>
      <c r="D86" s="32">
        <v>154389323</v>
      </c>
    </row>
    <row r="87" spans="1:4" ht="15.75">
      <c r="A87" s="38" t="s">
        <v>50</v>
      </c>
      <c r="B87" s="70" t="s">
        <v>92</v>
      </c>
      <c r="C87" s="32">
        <v>30537940</v>
      </c>
      <c r="D87" s="32">
        <v>34037940</v>
      </c>
    </row>
    <row r="88" spans="1:4" ht="15.75">
      <c r="A88" s="38" t="s">
        <v>51</v>
      </c>
      <c r="B88" s="70" t="s">
        <v>68</v>
      </c>
      <c r="C88" s="32">
        <v>131263564</v>
      </c>
      <c r="D88" s="32">
        <v>130988063</v>
      </c>
    </row>
    <row r="89" spans="1:4" ht="15.75">
      <c r="A89" s="38" t="s">
        <v>52</v>
      </c>
      <c r="B89" s="112" t="s">
        <v>93</v>
      </c>
      <c r="C89" s="32">
        <v>10654953</v>
      </c>
      <c r="D89" s="32">
        <v>10654953</v>
      </c>
    </row>
    <row r="90" spans="1:4" ht="15.75">
      <c r="A90" s="38" t="s">
        <v>60</v>
      </c>
      <c r="B90" s="113" t="s">
        <v>94</v>
      </c>
      <c r="C90" s="32">
        <v>3936000</v>
      </c>
      <c r="D90" s="32">
        <v>3936000</v>
      </c>
    </row>
    <row r="91" spans="1:4" ht="15.75">
      <c r="A91" s="38" t="s">
        <v>53</v>
      </c>
      <c r="B91" s="70" t="s">
        <v>214</v>
      </c>
      <c r="C91" s="32"/>
      <c r="D91" s="32"/>
    </row>
    <row r="92" spans="1:4" ht="15.75">
      <c r="A92" s="38" t="s">
        <v>54</v>
      </c>
      <c r="B92" s="72" t="s">
        <v>215</v>
      </c>
      <c r="C92" s="32"/>
      <c r="D92" s="32"/>
    </row>
    <row r="93" spans="1:4" ht="25.5">
      <c r="A93" s="38" t="s">
        <v>61</v>
      </c>
      <c r="B93" s="70" t="s">
        <v>216</v>
      </c>
      <c r="C93" s="32"/>
      <c r="D93" s="32"/>
    </row>
    <row r="94" spans="1:4" ht="25.5">
      <c r="A94" s="38" t="s">
        <v>62</v>
      </c>
      <c r="B94" s="70" t="s">
        <v>343</v>
      </c>
      <c r="C94" s="32">
        <v>2576000</v>
      </c>
      <c r="D94" s="32">
        <v>2576000</v>
      </c>
    </row>
    <row r="95" spans="1:4" ht="15.75">
      <c r="A95" s="38" t="s">
        <v>63</v>
      </c>
      <c r="B95" s="72" t="s">
        <v>218</v>
      </c>
      <c r="C95" s="32"/>
      <c r="D95" s="32"/>
    </row>
    <row r="96" spans="1:4" ht="15.75">
      <c r="A96" s="38" t="s">
        <v>64</v>
      </c>
      <c r="B96" s="72" t="s">
        <v>219</v>
      </c>
      <c r="C96" s="32"/>
      <c r="D96" s="32"/>
    </row>
    <row r="97" spans="1:4" ht="15.75">
      <c r="A97" s="38" t="s">
        <v>66</v>
      </c>
      <c r="B97" s="70" t="s">
        <v>344</v>
      </c>
      <c r="C97" s="32"/>
      <c r="D97" s="32"/>
    </row>
    <row r="98" spans="1:4" ht="15.75">
      <c r="A98" s="57" t="s">
        <v>95</v>
      </c>
      <c r="B98" s="73" t="s">
        <v>221</v>
      </c>
      <c r="C98" s="32"/>
      <c r="D98" s="32"/>
    </row>
    <row r="99" spans="1:4" ht="15.75">
      <c r="A99" s="38" t="s">
        <v>212</v>
      </c>
      <c r="B99" s="73" t="s">
        <v>222</v>
      </c>
      <c r="C99" s="32"/>
      <c r="D99" s="32"/>
    </row>
    <row r="100" spans="1:4" ht="26.25" thickBot="1">
      <c r="A100" s="58" t="s">
        <v>213</v>
      </c>
      <c r="B100" s="74" t="s">
        <v>223</v>
      </c>
      <c r="C100" s="32">
        <v>1360000</v>
      </c>
      <c r="D100" s="32">
        <v>1360000</v>
      </c>
    </row>
    <row r="101" spans="1:4" ht="16.5" thickBot="1">
      <c r="A101" s="36" t="s">
        <v>3</v>
      </c>
      <c r="B101" s="114" t="s">
        <v>337</v>
      </c>
      <c r="C101" s="31">
        <f>+C102+C104+C106</f>
        <v>305116548</v>
      </c>
      <c r="D101" s="31">
        <f>+D102+D104+D106</f>
        <v>305178548</v>
      </c>
    </row>
    <row r="102" spans="1:4" ht="15.75">
      <c r="A102" s="37" t="s">
        <v>55</v>
      </c>
      <c r="B102" s="70" t="s">
        <v>108</v>
      </c>
      <c r="C102" s="32">
        <v>71224092</v>
      </c>
      <c r="D102" s="32">
        <v>71286092</v>
      </c>
    </row>
    <row r="103" spans="1:4" ht="15.75">
      <c r="A103" s="37" t="s">
        <v>56</v>
      </c>
      <c r="B103" s="73" t="s">
        <v>227</v>
      </c>
      <c r="C103" s="32"/>
      <c r="D103" s="32"/>
    </row>
    <row r="104" spans="1:4" ht="15.75">
      <c r="A104" s="37" t="s">
        <v>57</v>
      </c>
      <c r="B104" s="73" t="s">
        <v>96</v>
      </c>
      <c r="C104" s="32">
        <v>233892456</v>
      </c>
      <c r="D104" s="32">
        <v>233892456</v>
      </c>
    </row>
    <row r="105" spans="1:4" ht="15.75">
      <c r="A105" s="37" t="s">
        <v>58</v>
      </c>
      <c r="B105" s="73" t="s">
        <v>228</v>
      </c>
      <c r="C105" s="32"/>
      <c r="D105" s="32"/>
    </row>
    <row r="106" spans="1:4" ht="15.75">
      <c r="A106" s="37" t="s">
        <v>59</v>
      </c>
      <c r="B106" s="115" t="s">
        <v>110</v>
      </c>
      <c r="C106" s="32"/>
      <c r="D106" s="32"/>
    </row>
    <row r="107" spans="1:4" ht="25.5">
      <c r="A107" s="37" t="s">
        <v>65</v>
      </c>
      <c r="B107" s="116" t="s">
        <v>296</v>
      </c>
      <c r="C107" s="32"/>
      <c r="D107" s="32"/>
    </row>
    <row r="108" spans="1:4" ht="25.5">
      <c r="A108" s="37" t="s">
        <v>67</v>
      </c>
      <c r="B108" s="77" t="s">
        <v>233</v>
      </c>
      <c r="C108" s="32"/>
      <c r="D108" s="32"/>
    </row>
    <row r="109" spans="1:4" ht="25.5">
      <c r="A109" s="37" t="s">
        <v>97</v>
      </c>
      <c r="B109" s="70" t="s">
        <v>217</v>
      </c>
      <c r="C109" s="32"/>
      <c r="D109" s="32"/>
    </row>
    <row r="110" spans="1:4" ht="15.75">
      <c r="A110" s="37" t="s">
        <v>98</v>
      </c>
      <c r="B110" s="70" t="s">
        <v>232</v>
      </c>
      <c r="C110" s="32"/>
      <c r="D110" s="32"/>
    </row>
    <row r="111" spans="1:4" ht="15.75">
      <c r="A111" s="37" t="s">
        <v>99</v>
      </c>
      <c r="B111" s="70" t="s">
        <v>231</v>
      </c>
      <c r="C111" s="32"/>
      <c r="D111" s="32"/>
    </row>
    <row r="112" spans="1:4" ht="25.5">
      <c r="A112" s="37" t="s">
        <v>224</v>
      </c>
      <c r="B112" s="70" t="s">
        <v>220</v>
      </c>
      <c r="C112" s="32"/>
      <c r="D112" s="32"/>
    </row>
    <row r="113" spans="1:4" ht="15.75">
      <c r="A113" s="37" t="s">
        <v>225</v>
      </c>
      <c r="B113" s="70" t="s">
        <v>230</v>
      </c>
      <c r="C113" s="32"/>
      <c r="D113" s="32"/>
    </row>
    <row r="114" spans="1:4" ht="26.25" thickBot="1">
      <c r="A114" s="57" t="s">
        <v>226</v>
      </c>
      <c r="B114" s="70" t="s">
        <v>229</v>
      </c>
      <c r="C114" s="32"/>
      <c r="D114" s="32"/>
    </row>
    <row r="115" spans="1:4" ht="16.5" thickBot="1">
      <c r="A115" s="36" t="s">
        <v>4</v>
      </c>
      <c r="B115" s="104" t="s">
        <v>234</v>
      </c>
      <c r="C115" s="31">
        <f>+C116+C117</f>
        <v>3000000</v>
      </c>
      <c r="D115" s="31">
        <f>+D116+D117</f>
        <v>3000000</v>
      </c>
    </row>
    <row r="116" spans="1:4" ht="15.75">
      <c r="A116" s="37" t="s">
        <v>38</v>
      </c>
      <c r="B116" s="77" t="s">
        <v>33</v>
      </c>
      <c r="C116" s="32">
        <v>3000000</v>
      </c>
      <c r="D116" s="32">
        <v>3000000</v>
      </c>
    </row>
    <row r="117" spans="1:4" ht="16.5" thickBot="1">
      <c r="A117" s="39" t="s">
        <v>39</v>
      </c>
      <c r="B117" s="73" t="s">
        <v>34</v>
      </c>
      <c r="C117" s="32"/>
      <c r="D117" s="32"/>
    </row>
    <row r="118" spans="1:4" ht="16.5" thickBot="1">
      <c r="A118" s="36" t="s">
        <v>5</v>
      </c>
      <c r="B118" s="104" t="s">
        <v>235</v>
      </c>
      <c r="C118" s="31">
        <f>+C85+C101+C115</f>
        <v>638333828</v>
      </c>
      <c r="D118" s="31">
        <f>+D85+D101+D115</f>
        <v>642184827</v>
      </c>
    </row>
    <row r="119" spans="1:4" ht="16.5" thickBot="1">
      <c r="A119" s="36" t="s">
        <v>6</v>
      </c>
      <c r="B119" s="104" t="s">
        <v>345</v>
      </c>
      <c r="C119" s="31">
        <f>+C120+C121+C122</f>
        <v>0</v>
      </c>
      <c r="D119" s="31">
        <f>+D120+D121+D122</f>
        <v>0</v>
      </c>
    </row>
    <row r="120" spans="1:4" ht="15.75">
      <c r="A120" s="37" t="s">
        <v>42</v>
      </c>
      <c r="B120" s="77" t="s">
        <v>236</v>
      </c>
      <c r="C120" s="32"/>
      <c r="D120" s="32"/>
    </row>
    <row r="121" spans="1:4" ht="15.75">
      <c r="A121" s="37" t="s">
        <v>43</v>
      </c>
      <c r="B121" s="77" t="s">
        <v>346</v>
      </c>
      <c r="C121" s="32"/>
      <c r="D121" s="32"/>
    </row>
    <row r="122" spans="1:4" ht="16.5" thickBot="1">
      <c r="A122" s="57" t="s">
        <v>44</v>
      </c>
      <c r="B122" s="117" t="s">
        <v>237</v>
      </c>
      <c r="C122" s="32"/>
      <c r="D122" s="32"/>
    </row>
    <row r="123" spans="1:4" ht="16.5" thickBot="1">
      <c r="A123" s="36" t="s">
        <v>7</v>
      </c>
      <c r="B123" s="104" t="s">
        <v>285</v>
      </c>
      <c r="C123" s="31">
        <f>+C124+C125+C126+C127</f>
        <v>0</v>
      </c>
      <c r="D123" s="31">
        <f>+D124+D125+D126+D127</f>
        <v>0</v>
      </c>
    </row>
    <row r="124" spans="1:4" ht="15.75">
      <c r="A124" s="37" t="s">
        <v>45</v>
      </c>
      <c r="B124" s="77" t="s">
        <v>238</v>
      </c>
      <c r="C124" s="32"/>
      <c r="D124" s="32"/>
    </row>
    <row r="125" spans="1:4" ht="15.75">
      <c r="A125" s="37" t="s">
        <v>46</v>
      </c>
      <c r="B125" s="77" t="s">
        <v>239</v>
      </c>
      <c r="C125" s="32"/>
      <c r="D125" s="32"/>
    </row>
    <row r="126" spans="1:4" ht="15.75">
      <c r="A126" s="37" t="s">
        <v>155</v>
      </c>
      <c r="B126" s="77" t="s">
        <v>240</v>
      </c>
      <c r="C126" s="32"/>
      <c r="D126" s="32"/>
    </row>
    <row r="127" spans="1:4" ht="16.5" thickBot="1">
      <c r="A127" s="57" t="s">
        <v>156</v>
      </c>
      <c r="B127" s="117" t="s">
        <v>241</v>
      </c>
      <c r="C127" s="32"/>
      <c r="D127" s="32"/>
    </row>
    <row r="128" spans="1:4" ht="16.5" thickBot="1">
      <c r="A128" s="36" t="s">
        <v>8</v>
      </c>
      <c r="B128" s="104" t="s">
        <v>242</v>
      </c>
      <c r="C128" s="31">
        <f>SUM(C129:C132)</f>
        <v>5810363</v>
      </c>
      <c r="D128" s="31">
        <f>SUM(D129:D132)</f>
        <v>5810363</v>
      </c>
    </row>
    <row r="129" spans="1:4" ht="15.75">
      <c r="A129" s="37" t="s">
        <v>47</v>
      </c>
      <c r="B129" s="77" t="s">
        <v>243</v>
      </c>
      <c r="C129" s="32"/>
      <c r="D129" s="32"/>
    </row>
    <row r="130" spans="1:4" ht="15.75">
      <c r="A130" s="37" t="s">
        <v>48</v>
      </c>
      <c r="B130" s="77" t="s">
        <v>252</v>
      </c>
      <c r="C130" s="32">
        <v>5810363</v>
      </c>
      <c r="D130" s="32">
        <v>5810363</v>
      </c>
    </row>
    <row r="131" spans="1:4" ht="15.75">
      <c r="A131" s="37" t="s">
        <v>165</v>
      </c>
      <c r="B131" s="77" t="s">
        <v>244</v>
      </c>
      <c r="C131" s="32"/>
      <c r="D131" s="32"/>
    </row>
    <row r="132" spans="1:4" ht="16.5" thickBot="1">
      <c r="A132" s="57" t="s">
        <v>166</v>
      </c>
      <c r="B132" s="117" t="s">
        <v>306</v>
      </c>
      <c r="C132" s="128"/>
      <c r="D132" s="128"/>
    </row>
    <row r="133" spans="1:4" ht="16.5" thickBot="1">
      <c r="A133" s="36" t="s">
        <v>9</v>
      </c>
      <c r="B133" s="127" t="s">
        <v>245</v>
      </c>
      <c r="C133" s="124">
        <f>SUM(C134:C137)</f>
        <v>0</v>
      </c>
      <c r="D133" s="124">
        <f>SUM(D134:D137)</f>
        <v>0</v>
      </c>
    </row>
    <row r="134" spans="1:4" ht="15.75">
      <c r="A134" s="37" t="s">
        <v>90</v>
      </c>
      <c r="B134" s="77" t="s">
        <v>246</v>
      </c>
      <c r="C134" s="32"/>
      <c r="D134" s="32"/>
    </row>
    <row r="135" spans="1:4" ht="15.75">
      <c r="A135" s="37" t="s">
        <v>91</v>
      </c>
      <c r="B135" s="77" t="s">
        <v>247</v>
      </c>
      <c r="C135" s="32"/>
      <c r="D135" s="32"/>
    </row>
    <row r="136" spans="1:4" ht="15.75">
      <c r="A136" s="37" t="s">
        <v>109</v>
      </c>
      <c r="B136" s="77" t="s">
        <v>248</v>
      </c>
      <c r="C136" s="32"/>
      <c r="D136" s="32"/>
    </row>
    <row r="137" spans="1:4" ht="16.5" thickBot="1">
      <c r="A137" s="37" t="s">
        <v>168</v>
      </c>
      <c r="B137" s="77" t="s">
        <v>249</v>
      </c>
      <c r="C137" s="32"/>
      <c r="D137" s="32"/>
    </row>
    <row r="138" spans="1:4" ht="16.5" thickBot="1">
      <c r="A138" s="36" t="s">
        <v>10</v>
      </c>
      <c r="B138" s="104" t="s">
        <v>250</v>
      </c>
      <c r="C138" s="61">
        <f>+C119+C123+C128+C133</f>
        <v>5810363</v>
      </c>
      <c r="D138" s="61">
        <f>+D119+D123+D128+D133</f>
        <v>5810363</v>
      </c>
    </row>
    <row r="139" spans="1:4" ht="16.5" thickBot="1">
      <c r="A139" s="62" t="s">
        <v>11</v>
      </c>
      <c r="B139" s="118" t="s">
        <v>251</v>
      </c>
      <c r="C139" s="61">
        <f>+C118+C138</f>
        <v>644144191</v>
      </c>
      <c r="D139" s="61">
        <f>+D118+D138</f>
        <v>647995190</v>
      </c>
    </row>
    <row r="140" spans="1:4" ht="16.5" thickBot="1">
      <c r="A140" s="63"/>
      <c r="B140" s="64"/>
      <c r="C140" s="50"/>
      <c r="D140" s="50"/>
    </row>
    <row r="141" spans="1:4" ht="16.5" thickBot="1">
      <c r="A141" s="65" t="s">
        <v>324</v>
      </c>
      <c r="B141" s="123"/>
      <c r="C141" s="125">
        <v>39</v>
      </c>
      <c r="D141" s="125">
        <v>41</v>
      </c>
    </row>
    <row r="142" spans="1:4" ht="16.5" thickBot="1">
      <c r="A142" s="65" t="s">
        <v>105</v>
      </c>
      <c r="B142" s="123"/>
      <c r="C142" s="126">
        <v>4</v>
      </c>
      <c r="D142" s="126">
        <v>2</v>
      </c>
    </row>
  </sheetData>
  <sheetProtection/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2018. ÉVI KÖTELEZŐ FELADATOK KÖLTSÉGVETÉSÉNEK ÖSSZEVONT MÉRLEGE
2018.06.30
&amp;10
&amp;R&amp;"Times New Roman CE,Félkövér dőlt"&amp;11 1.1. melléklet az 1/2018. (III.6.) 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view="pageLayout" workbookViewId="0" topLeftCell="A1">
      <selection activeCell="E133" sqref="E1:E16384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15.875" style="15" customWidth="1"/>
    <col min="4" max="4" width="21.625" style="15" customWidth="1"/>
    <col min="5" max="16384" width="9.375" style="16" customWidth="1"/>
  </cols>
  <sheetData>
    <row r="1" spans="1:3" s="18" customFormat="1" ht="18" customHeight="1">
      <c r="A1" s="199" t="s">
        <v>0</v>
      </c>
      <c r="B1" s="199"/>
      <c r="C1" s="199"/>
    </row>
    <row r="2" spans="1:4" s="18" customFormat="1" ht="18" customHeight="1" thickBot="1">
      <c r="A2" s="200" t="s">
        <v>72</v>
      </c>
      <c r="B2" s="200"/>
      <c r="C2" s="19" t="s">
        <v>327</v>
      </c>
      <c r="D2" s="19"/>
    </row>
    <row r="3" spans="1:4" s="18" customFormat="1" ht="18" customHeight="1" thickBot="1">
      <c r="A3" s="20" t="s">
        <v>37</v>
      </c>
      <c r="B3" s="119" t="s">
        <v>1</v>
      </c>
      <c r="C3" s="21" t="s">
        <v>301</v>
      </c>
      <c r="D3" s="21" t="s">
        <v>354</v>
      </c>
    </row>
    <row r="4" spans="1:4" s="24" customFormat="1" ht="18" customHeight="1" thickBot="1">
      <c r="A4" s="22">
        <v>1</v>
      </c>
      <c r="B4" s="120">
        <v>2</v>
      </c>
      <c r="C4" s="23">
        <v>3</v>
      </c>
      <c r="D4" s="23">
        <v>4</v>
      </c>
    </row>
    <row r="5" spans="1:4" s="24" customFormat="1" ht="18" customHeight="1" thickBot="1">
      <c r="A5" s="30" t="s">
        <v>2</v>
      </c>
      <c r="B5" s="100" t="s">
        <v>130</v>
      </c>
      <c r="C5" s="31">
        <f>SUM(C6:C9)</f>
        <v>0</v>
      </c>
      <c r="D5" s="31">
        <f>SUM(D6:D9)</f>
        <v>0</v>
      </c>
    </row>
    <row r="6" spans="1:4" s="24" customFormat="1" ht="27">
      <c r="A6" s="37" t="s">
        <v>49</v>
      </c>
      <c r="B6" s="95" t="s">
        <v>307</v>
      </c>
      <c r="C6" s="32"/>
      <c r="D6" s="32"/>
    </row>
    <row r="7" spans="1:4" s="24" customFormat="1" ht="27">
      <c r="A7" s="38" t="s">
        <v>50</v>
      </c>
      <c r="B7" s="68" t="s">
        <v>308</v>
      </c>
      <c r="C7" s="32"/>
      <c r="D7" s="32"/>
    </row>
    <row r="8" spans="1:4" s="24" customFormat="1" ht="27">
      <c r="A8" s="38" t="s">
        <v>51</v>
      </c>
      <c r="B8" s="68" t="s">
        <v>309</v>
      </c>
      <c r="C8" s="32"/>
      <c r="D8" s="32"/>
    </row>
    <row r="9" spans="1:4" s="24" customFormat="1" ht="18.75">
      <c r="A9" s="38" t="s">
        <v>303</v>
      </c>
      <c r="B9" s="68" t="s">
        <v>310</v>
      </c>
      <c r="C9" s="32"/>
      <c r="D9" s="32"/>
    </row>
    <row r="10" spans="1:4" s="24" customFormat="1" ht="25.5">
      <c r="A10" s="38" t="s">
        <v>60</v>
      </c>
      <c r="B10" s="101" t="s">
        <v>312</v>
      </c>
      <c r="C10" s="34"/>
      <c r="D10" s="34"/>
    </row>
    <row r="11" spans="1:4" s="24" customFormat="1" ht="19.5" thickBot="1">
      <c r="A11" s="39" t="s">
        <v>304</v>
      </c>
      <c r="B11" s="68" t="s">
        <v>311</v>
      </c>
      <c r="C11" s="35"/>
      <c r="D11" s="35"/>
    </row>
    <row r="12" spans="1:4" s="24" customFormat="1" ht="18" customHeight="1" thickBot="1">
      <c r="A12" s="36" t="s">
        <v>3</v>
      </c>
      <c r="B12" s="102" t="s">
        <v>340</v>
      </c>
      <c r="C12" s="31">
        <f>+C13+C14+C15+C16+C17</f>
        <v>0</v>
      </c>
      <c r="D12" s="31">
        <f>+D13+D14+D15+D16+D17</f>
        <v>0</v>
      </c>
    </row>
    <row r="13" spans="1:4" s="24" customFormat="1" ht="18" customHeight="1">
      <c r="A13" s="37" t="s">
        <v>55</v>
      </c>
      <c r="B13" s="95" t="s">
        <v>131</v>
      </c>
      <c r="C13" s="32"/>
      <c r="D13" s="32"/>
    </row>
    <row r="14" spans="1:4" s="24" customFormat="1" ht="18.75">
      <c r="A14" s="38" t="s">
        <v>56</v>
      </c>
      <c r="B14" s="68" t="s">
        <v>132</v>
      </c>
      <c r="C14" s="32"/>
      <c r="D14" s="32"/>
    </row>
    <row r="15" spans="1:4" s="24" customFormat="1" ht="27">
      <c r="A15" s="38" t="s">
        <v>57</v>
      </c>
      <c r="B15" s="68" t="s">
        <v>292</v>
      </c>
      <c r="C15" s="32"/>
      <c r="D15" s="32"/>
    </row>
    <row r="16" spans="1:4" s="24" customFormat="1" ht="27">
      <c r="A16" s="38" t="s">
        <v>58</v>
      </c>
      <c r="B16" s="68" t="s">
        <v>293</v>
      </c>
      <c r="C16" s="32"/>
      <c r="D16" s="32"/>
    </row>
    <row r="17" spans="1:4" s="24" customFormat="1" ht="25.5">
      <c r="A17" s="38" t="s">
        <v>59</v>
      </c>
      <c r="B17" s="29" t="s">
        <v>313</v>
      </c>
      <c r="C17" s="32"/>
      <c r="D17" s="32"/>
    </row>
    <row r="18" spans="1:4" s="24" customFormat="1" ht="19.5" thickBot="1">
      <c r="A18" s="39" t="s">
        <v>65</v>
      </c>
      <c r="B18" s="103" t="s">
        <v>133</v>
      </c>
      <c r="C18" s="32"/>
      <c r="D18" s="32"/>
    </row>
    <row r="19" spans="1:4" s="24" customFormat="1" ht="18" customHeight="1" thickBot="1">
      <c r="A19" s="36" t="s">
        <v>4</v>
      </c>
      <c r="B19" s="104" t="s">
        <v>341</v>
      </c>
      <c r="C19" s="31">
        <f>+C20+C21+C22+C23+C24</f>
        <v>0</v>
      </c>
      <c r="D19" s="31">
        <f>+D20+D21+D22+D23+D24</f>
        <v>0</v>
      </c>
    </row>
    <row r="20" spans="1:4" s="24" customFormat="1" ht="18.75">
      <c r="A20" s="37" t="s">
        <v>38</v>
      </c>
      <c r="B20" s="95" t="s">
        <v>305</v>
      </c>
      <c r="C20" s="32"/>
      <c r="D20" s="32"/>
    </row>
    <row r="21" spans="1:4" s="24" customFormat="1" ht="27">
      <c r="A21" s="38" t="s">
        <v>39</v>
      </c>
      <c r="B21" s="68" t="s">
        <v>134</v>
      </c>
      <c r="C21" s="32"/>
      <c r="D21" s="32"/>
    </row>
    <row r="22" spans="1:4" s="24" customFormat="1" ht="27">
      <c r="A22" s="38" t="s">
        <v>40</v>
      </c>
      <c r="B22" s="68" t="s">
        <v>294</v>
      </c>
      <c r="C22" s="32"/>
      <c r="D22" s="32"/>
    </row>
    <row r="23" spans="1:4" s="24" customFormat="1" ht="27">
      <c r="A23" s="38" t="s">
        <v>41</v>
      </c>
      <c r="B23" s="68" t="s">
        <v>295</v>
      </c>
      <c r="C23" s="32"/>
      <c r="D23" s="32"/>
    </row>
    <row r="24" spans="1:4" s="24" customFormat="1" ht="18.75">
      <c r="A24" s="38" t="s">
        <v>80</v>
      </c>
      <c r="B24" s="68" t="s">
        <v>135</v>
      </c>
      <c r="C24" s="32"/>
      <c r="D24" s="32"/>
    </row>
    <row r="25" spans="1:4" s="24" customFormat="1" ht="18" customHeight="1" thickBot="1">
      <c r="A25" s="39" t="s">
        <v>81</v>
      </c>
      <c r="B25" s="103" t="s">
        <v>136</v>
      </c>
      <c r="C25" s="32"/>
      <c r="D25" s="32"/>
    </row>
    <row r="26" spans="1:4" s="24" customFormat="1" ht="18" customHeight="1" thickBot="1">
      <c r="A26" s="36" t="s">
        <v>82</v>
      </c>
      <c r="B26" s="104" t="s">
        <v>137</v>
      </c>
      <c r="C26" s="31">
        <f>+C27+C30+C31+C32</f>
        <v>0</v>
      </c>
      <c r="D26" s="31">
        <f>+D27+D30+D31+D32</f>
        <v>0</v>
      </c>
    </row>
    <row r="27" spans="1:4" s="24" customFormat="1" ht="18" customHeight="1">
      <c r="A27" s="37" t="s">
        <v>138</v>
      </c>
      <c r="B27" s="95" t="s">
        <v>144</v>
      </c>
      <c r="C27" s="41"/>
      <c r="D27" s="41"/>
    </row>
    <row r="28" spans="1:4" s="24" customFormat="1" ht="18" customHeight="1">
      <c r="A28" s="38" t="s">
        <v>139</v>
      </c>
      <c r="B28" s="68" t="s">
        <v>315</v>
      </c>
      <c r="C28" s="32"/>
      <c r="D28" s="32"/>
    </row>
    <row r="29" spans="1:4" s="24" customFormat="1" ht="18" customHeight="1">
      <c r="A29" s="38" t="s">
        <v>140</v>
      </c>
      <c r="B29" s="68" t="s">
        <v>316</v>
      </c>
      <c r="C29" s="32"/>
      <c r="D29" s="32"/>
    </row>
    <row r="30" spans="1:4" s="24" customFormat="1" ht="18" customHeight="1">
      <c r="A30" s="38" t="s">
        <v>141</v>
      </c>
      <c r="B30" s="68" t="s">
        <v>317</v>
      </c>
      <c r="C30" s="32"/>
      <c r="D30" s="32"/>
    </row>
    <row r="31" spans="1:4" s="24" customFormat="1" ht="18.75">
      <c r="A31" s="38" t="s">
        <v>142</v>
      </c>
      <c r="B31" s="68" t="s">
        <v>145</v>
      </c>
      <c r="C31" s="32"/>
      <c r="D31" s="32"/>
    </row>
    <row r="32" spans="1:4" s="24" customFormat="1" ht="18" customHeight="1" thickBot="1">
      <c r="A32" s="39" t="s">
        <v>143</v>
      </c>
      <c r="B32" s="103" t="s">
        <v>146</v>
      </c>
      <c r="C32" s="32"/>
      <c r="D32" s="32"/>
    </row>
    <row r="33" spans="1:4" s="24" customFormat="1" ht="18" customHeight="1" thickBot="1">
      <c r="A33" s="36" t="s">
        <v>6</v>
      </c>
      <c r="B33" s="104" t="s">
        <v>147</v>
      </c>
      <c r="C33" s="31">
        <f>SUM(C34:C43)</f>
        <v>0</v>
      </c>
      <c r="D33" s="31">
        <f>SUM(D34:D43)</f>
        <v>0</v>
      </c>
    </row>
    <row r="34" spans="1:4" s="24" customFormat="1" ht="18" customHeight="1">
      <c r="A34" s="37" t="s">
        <v>42</v>
      </c>
      <c r="B34" s="95" t="s">
        <v>150</v>
      </c>
      <c r="C34" s="32"/>
      <c r="D34" s="32"/>
    </row>
    <row r="35" spans="1:4" s="24" customFormat="1" ht="18" customHeight="1">
      <c r="A35" s="38" t="s">
        <v>43</v>
      </c>
      <c r="B35" s="68" t="s">
        <v>318</v>
      </c>
      <c r="C35" s="32"/>
      <c r="D35" s="32"/>
    </row>
    <row r="36" spans="1:4" s="24" customFormat="1" ht="18" customHeight="1">
      <c r="A36" s="38" t="s">
        <v>44</v>
      </c>
      <c r="B36" s="68" t="s">
        <v>319</v>
      </c>
      <c r="C36" s="32"/>
      <c r="D36" s="32"/>
    </row>
    <row r="37" spans="1:4" s="24" customFormat="1" ht="18" customHeight="1">
      <c r="A37" s="38" t="s">
        <v>84</v>
      </c>
      <c r="B37" s="68" t="s">
        <v>320</v>
      </c>
      <c r="C37" s="32"/>
      <c r="D37" s="32"/>
    </row>
    <row r="38" spans="1:4" s="24" customFormat="1" ht="18" customHeight="1">
      <c r="A38" s="38" t="s">
        <v>85</v>
      </c>
      <c r="B38" s="68" t="s">
        <v>321</v>
      </c>
      <c r="C38" s="32"/>
      <c r="D38" s="32"/>
    </row>
    <row r="39" spans="1:4" s="24" customFormat="1" ht="18" customHeight="1">
      <c r="A39" s="38" t="s">
        <v>86</v>
      </c>
      <c r="B39" s="68" t="s">
        <v>322</v>
      </c>
      <c r="C39" s="32"/>
      <c r="D39" s="32"/>
    </row>
    <row r="40" spans="1:4" s="24" customFormat="1" ht="18" customHeight="1">
      <c r="A40" s="38" t="s">
        <v>87</v>
      </c>
      <c r="B40" s="68" t="s">
        <v>151</v>
      </c>
      <c r="C40" s="32"/>
      <c r="D40" s="32"/>
    </row>
    <row r="41" spans="1:4" s="24" customFormat="1" ht="18" customHeight="1">
      <c r="A41" s="38" t="s">
        <v>88</v>
      </c>
      <c r="B41" s="68" t="s">
        <v>152</v>
      </c>
      <c r="C41" s="32"/>
      <c r="D41" s="32"/>
    </row>
    <row r="42" spans="1:4" s="24" customFormat="1" ht="18" customHeight="1">
      <c r="A42" s="38" t="s">
        <v>148</v>
      </c>
      <c r="B42" s="68" t="s">
        <v>153</v>
      </c>
      <c r="C42" s="32"/>
      <c r="D42" s="32"/>
    </row>
    <row r="43" spans="1:4" s="24" customFormat="1" ht="18" customHeight="1" thickBot="1">
      <c r="A43" s="39" t="s">
        <v>149</v>
      </c>
      <c r="B43" s="103" t="s">
        <v>323</v>
      </c>
      <c r="C43" s="32"/>
      <c r="D43" s="32"/>
    </row>
    <row r="44" spans="1:4" s="24" customFormat="1" ht="18" customHeight="1" thickBot="1">
      <c r="A44" s="36" t="s">
        <v>7</v>
      </c>
      <c r="B44" s="104" t="s">
        <v>154</v>
      </c>
      <c r="C44" s="31">
        <f>SUM(C45:C49)</f>
        <v>0</v>
      </c>
      <c r="D44" s="31">
        <f>SUM(D45:D49)</f>
        <v>0</v>
      </c>
    </row>
    <row r="45" spans="1:4" s="24" customFormat="1" ht="18" customHeight="1">
      <c r="A45" s="37" t="s">
        <v>45</v>
      </c>
      <c r="B45" s="95" t="s">
        <v>158</v>
      </c>
      <c r="C45" s="32"/>
      <c r="D45" s="32"/>
    </row>
    <row r="46" spans="1:4" s="24" customFormat="1" ht="18" customHeight="1">
      <c r="A46" s="38" t="s">
        <v>46</v>
      </c>
      <c r="B46" s="68" t="s">
        <v>159</v>
      </c>
      <c r="C46" s="32"/>
      <c r="D46" s="32"/>
    </row>
    <row r="47" spans="1:4" s="24" customFormat="1" ht="18" customHeight="1">
      <c r="A47" s="38" t="s">
        <v>155</v>
      </c>
      <c r="B47" s="68" t="s">
        <v>160</v>
      </c>
      <c r="C47" s="32"/>
      <c r="D47" s="32"/>
    </row>
    <row r="48" spans="1:4" s="24" customFormat="1" ht="18" customHeight="1">
      <c r="A48" s="38" t="s">
        <v>156</v>
      </c>
      <c r="B48" s="68" t="s">
        <v>161</v>
      </c>
      <c r="C48" s="32"/>
      <c r="D48" s="32"/>
    </row>
    <row r="49" spans="1:4" s="24" customFormat="1" ht="18" customHeight="1" thickBot="1">
      <c r="A49" s="39" t="s">
        <v>157</v>
      </c>
      <c r="B49" s="103" t="s">
        <v>162</v>
      </c>
      <c r="C49" s="32"/>
      <c r="D49" s="32"/>
    </row>
    <row r="50" spans="1:4" s="24" customFormat="1" ht="26.25" thickBot="1">
      <c r="A50" s="36" t="s">
        <v>89</v>
      </c>
      <c r="B50" s="104" t="s">
        <v>314</v>
      </c>
      <c r="C50" s="31">
        <f>SUM(C51:C53)</f>
        <v>0</v>
      </c>
      <c r="D50" s="31">
        <f>SUM(D51:D53)</f>
        <v>0</v>
      </c>
    </row>
    <row r="51" spans="1:4" s="24" customFormat="1" ht="27">
      <c r="A51" s="37" t="s">
        <v>47</v>
      </c>
      <c r="B51" s="95" t="s">
        <v>297</v>
      </c>
      <c r="C51" s="32"/>
      <c r="D51" s="32"/>
    </row>
    <row r="52" spans="1:4" s="24" customFormat="1" ht="27">
      <c r="A52" s="38" t="s">
        <v>48</v>
      </c>
      <c r="B52" s="68" t="s">
        <v>298</v>
      </c>
      <c r="C52" s="32"/>
      <c r="D52" s="32"/>
    </row>
    <row r="53" spans="1:4" s="24" customFormat="1" ht="18.75">
      <c r="A53" s="38" t="s">
        <v>165</v>
      </c>
      <c r="B53" s="68" t="s">
        <v>163</v>
      </c>
      <c r="C53" s="32"/>
      <c r="D53" s="32"/>
    </row>
    <row r="54" spans="1:4" s="24" customFormat="1" ht="19.5" thickBot="1">
      <c r="A54" s="39" t="s">
        <v>166</v>
      </c>
      <c r="B54" s="103" t="s">
        <v>164</v>
      </c>
      <c r="C54" s="32"/>
      <c r="D54" s="32"/>
    </row>
    <row r="55" spans="1:4" s="24" customFormat="1" ht="18" customHeight="1" thickBot="1">
      <c r="A55" s="36" t="s">
        <v>9</v>
      </c>
      <c r="B55" s="102" t="s">
        <v>167</v>
      </c>
      <c r="C55" s="31">
        <f>SUM(C56:C58)</f>
        <v>0</v>
      </c>
      <c r="D55" s="31">
        <f>SUM(D56:D58)</f>
        <v>0</v>
      </c>
    </row>
    <row r="56" spans="1:4" s="24" customFormat="1" ht="27">
      <c r="A56" s="37" t="s">
        <v>90</v>
      </c>
      <c r="B56" s="95" t="s">
        <v>299</v>
      </c>
      <c r="C56" s="32"/>
      <c r="D56" s="32"/>
    </row>
    <row r="57" spans="1:4" s="24" customFormat="1" ht="27">
      <c r="A57" s="38" t="s">
        <v>91</v>
      </c>
      <c r="B57" s="68" t="s">
        <v>300</v>
      </c>
      <c r="C57" s="32"/>
      <c r="D57" s="32"/>
    </row>
    <row r="58" spans="1:4" s="24" customFormat="1" ht="18.75">
      <c r="A58" s="38" t="s">
        <v>109</v>
      </c>
      <c r="B58" s="68" t="s">
        <v>169</v>
      </c>
      <c r="C58" s="32"/>
      <c r="D58" s="32"/>
    </row>
    <row r="59" spans="1:4" s="24" customFormat="1" ht="19.5" thickBot="1">
      <c r="A59" s="39" t="s">
        <v>168</v>
      </c>
      <c r="B59" s="103" t="s">
        <v>170</v>
      </c>
      <c r="C59" s="32"/>
      <c r="D59" s="32"/>
    </row>
    <row r="60" spans="1:4" s="24" customFormat="1" ht="19.5" thickBot="1">
      <c r="A60" s="36" t="s">
        <v>10</v>
      </c>
      <c r="B60" s="104" t="s">
        <v>171</v>
      </c>
      <c r="C60" s="31">
        <f>+C5+C12+C19+C26+C33+C44+C50+C55</f>
        <v>0</v>
      </c>
      <c r="D60" s="31">
        <f>+D5+D12+D19+D26+D33+D44+D50+D55</f>
        <v>0</v>
      </c>
    </row>
    <row r="61" spans="1:4" s="24" customFormat="1" ht="18" customHeight="1" thickBot="1">
      <c r="A61" s="42" t="s">
        <v>286</v>
      </c>
      <c r="B61" s="102" t="s">
        <v>342</v>
      </c>
      <c r="C61" s="31">
        <f>SUM(C62:C64)</f>
        <v>0</v>
      </c>
      <c r="D61" s="31">
        <f>SUM(D62:D64)</f>
        <v>0</v>
      </c>
    </row>
    <row r="62" spans="1:4" s="24" customFormat="1" ht="18" customHeight="1">
      <c r="A62" s="37" t="s">
        <v>200</v>
      </c>
      <c r="B62" s="95" t="s">
        <v>172</v>
      </c>
      <c r="C62" s="32"/>
      <c r="D62" s="32"/>
    </row>
    <row r="63" spans="1:4" s="24" customFormat="1" ht="27">
      <c r="A63" s="38" t="s">
        <v>209</v>
      </c>
      <c r="B63" s="68" t="s">
        <v>173</v>
      </c>
      <c r="C63" s="32"/>
      <c r="D63" s="32"/>
    </row>
    <row r="64" spans="1:4" s="24" customFormat="1" ht="19.5" thickBot="1">
      <c r="A64" s="39" t="s">
        <v>210</v>
      </c>
      <c r="B64" s="105" t="s">
        <v>174</v>
      </c>
      <c r="C64" s="32"/>
      <c r="D64" s="32"/>
    </row>
    <row r="65" spans="1:4" s="24" customFormat="1" ht="18" customHeight="1" thickBot="1">
      <c r="A65" s="42" t="s">
        <v>175</v>
      </c>
      <c r="B65" s="102" t="s">
        <v>176</v>
      </c>
      <c r="C65" s="31">
        <f>SUM(C66:C69)</f>
        <v>0</v>
      </c>
      <c r="D65" s="31">
        <f>SUM(D66:D69)</f>
        <v>0</v>
      </c>
    </row>
    <row r="66" spans="1:4" s="24" customFormat="1" ht="18.75">
      <c r="A66" s="37" t="s">
        <v>69</v>
      </c>
      <c r="B66" s="95" t="s">
        <v>177</v>
      </c>
      <c r="C66" s="32"/>
      <c r="D66" s="32"/>
    </row>
    <row r="67" spans="1:4" s="24" customFormat="1" ht="18.75">
      <c r="A67" s="38" t="s">
        <v>70</v>
      </c>
      <c r="B67" s="68" t="s">
        <v>178</v>
      </c>
      <c r="C67" s="32"/>
      <c r="D67" s="32"/>
    </row>
    <row r="68" spans="1:4" s="24" customFormat="1" ht="18.75">
      <c r="A68" s="38" t="s">
        <v>201</v>
      </c>
      <c r="B68" s="68" t="s">
        <v>179</v>
      </c>
      <c r="C68" s="32"/>
      <c r="D68" s="32"/>
    </row>
    <row r="69" spans="1:4" s="24" customFormat="1" ht="19.5" thickBot="1">
      <c r="A69" s="39" t="s">
        <v>202</v>
      </c>
      <c r="B69" s="103" t="s">
        <v>180</v>
      </c>
      <c r="C69" s="32"/>
      <c r="D69" s="32"/>
    </row>
    <row r="70" spans="1:4" s="24" customFormat="1" ht="18" customHeight="1" thickBot="1">
      <c r="A70" s="42" t="s">
        <v>181</v>
      </c>
      <c r="B70" s="102" t="s">
        <v>182</v>
      </c>
      <c r="C70" s="31">
        <f>SUM(C71:C72)</f>
        <v>0</v>
      </c>
      <c r="D70" s="31">
        <f>SUM(D71:D72)</f>
        <v>2500000</v>
      </c>
    </row>
    <row r="71" spans="1:4" s="24" customFormat="1" ht="18" customHeight="1">
      <c r="A71" s="37" t="s">
        <v>203</v>
      </c>
      <c r="B71" s="95" t="s">
        <v>183</v>
      </c>
      <c r="C71" s="32"/>
      <c r="D71" s="32">
        <v>2500000</v>
      </c>
    </row>
    <row r="72" spans="1:4" s="24" customFormat="1" ht="18" customHeight="1" thickBot="1">
      <c r="A72" s="39" t="s">
        <v>204</v>
      </c>
      <c r="B72" s="95" t="s">
        <v>347</v>
      </c>
      <c r="C72" s="32"/>
      <c r="D72" s="32"/>
    </row>
    <row r="73" spans="1:4" s="24" customFormat="1" ht="18" customHeight="1" thickBot="1">
      <c r="A73" s="42" t="s">
        <v>184</v>
      </c>
      <c r="B73" s="102" t="s">
        <v>185</v>
      </c>
      <c r="C73" s="31">
        <f>SUM(C74:C76)</f>
        <v>0</v>
      </c>
      <c r="D73" s="31">
        <f>SUM(D74:D76)</f>
        <v>0</v>
      </c>
    </row>
    <row r="74" spans="1:4" s="24" customFormat="1" ht="18" customHeight="1">
      <c r="A74" s="37" t="s">
        <v>205</v>
      </c>
      <c r="B74" s="95" t="s">
        <v>328</v>
      </c>
      <c r="C74" s="32"/>
      <c r="D74" s="32"/>
    </row>
    <row r="75" spans="1:4" s="24" customFormat="1" ht="18" customHeight="1">
      <c r="A75" s="38" t="s">
        <v>206</v>
      </c>
      <c r="B75" s="68" t="s">
        <v>186</v>
      </c>
      <c r="C75" s="32"/>
      <c r="D75" s="32"/>
    </row>
    <row r="76" spans="1:4" s="24" customFormat="1" ht="18" customHeight="1" thickBot="1">
      <c r="A76" s="39" t="s">
        <v>207</v>
      </c>
      <c r="B76" s="103" t="s">
        <v>187</v>
      </c>
      <c r="C76" s="32"/>
      <c r="D76" s="32"/>
    </row>
    <row r="77" spans="1:4" s="24" customFormat="1" ht="18" customHeight="1" thickBot="1">
      <c r="A77" s="42" t="s">
        <v>188</v>
      </c>
      <c r="B77" s="102" t="s">
        <v>208</v>
      </c>
      <c r="C77" s="31">
        <f>SUM(C78:C81)</f>
        <v>0</v>
      </c>
      <c r="D77" s="31">
        <f>SUM(D78:D81)</f>
        <v>0</v>
      </c>
    </row>
    <row r="78" spans="1:4" s="24" customFormat="1" ht="18" customHeight="1">
      <c r="A78" s="43" t="s">
        <v>189</v>
      </c>
      <c r="B78" s="95" t="s">
        <v>190</v>
      </c>
      <c r="C78" s="32"/>
      <c r="D78" s="32"/>
    </row>
    <row r="79" spans="1:4" s="24" customFormat="1" ht="30">
      <c r="A79" s="44" t="s">
        <v>191</v>
      </c>
      <c r="B79" s="68" t="s">
        <v>192</v>
      </c>
      <c r="C79" s="32"/>
      <c r="D79" s="32"/>
    </row>
    <row r="80" spans="1:4" s="24" customFormat="1" ht="20.25" customHeight="1">
      <c r="A80" s="44" t="s">
        <v>193</v>
      </c>
      <c r="B80" s="68" t="s">
        <v>194</v>
      </c>
      <c r="C80" s="32"/>
      <c r="D80" s="32"/>
    </row>
    <row r="81" spans="1:4" s="24" customFormat="1" ht="18" customHeight="1" thickBot="1">
      <c r="A81" s="45" t="s">
        <v>195</v>
      </c>
      <c r="B81" s="103" t="s">
        <v>196</v>
      </c>
      <c r="C81" s="32"/>
      <c r="D81" s="32"/>
    </row>
    <row r="82" spans="1:4" s="24" customFormat="1" ht="18" customHeight="1" thickBot="1">
      <c r="A82" s="42" t="s">
        <v>197</v>
      </c>
      <c r="B82" s="102" t="s">
        <v>338</v>
      </c>
      <c r="C82" s="32"/>
      <c r="D82" s="32"/>
    </row>
    <row r="83" spans="1:4" s="24" customFormat="1" ht="19.5" thickBot="1">
      <c r="A83" s="42" t="s">
        <v>198</v>
      </c>
      <c r="B83" s="106" t="s">
        <v>199</v>
      </c>
      <c r="C83" s="31">
        <f>+C61+C65+C70+C73+C77+C82</f>
        <v>0</v>
      </c>
      <c r="D83" s="31">
        <f>+D61+D65+D70+D73+D77+D82</f>
        <v>2500000</v>
      </c>
    </row>
    <row r="84" spans="1:4" s="24" customFormat="1" ht="18" customHeight="1" thickBot="1">
      <c r="A84" s="47" t="s">
        <v>211</v>
      </c>
      <c r="B84" s="107" t="s">
        <v>290</v>
      </c>
      <c r="C84" s="31">
        <f>+C60+C83</f>
        <v>0</v>
      </c>
      <c r="D84" s="31">
        <f>+D60+D83</f>
        <v>2500000</v>
      </c>
    </row>
    <row r="85" spans="1:4" s="24" customFormat="1" ht="19.5" thickBot="1">
      <c r="A85" s="48"/>
      <c r="B85" s="108"/>
      <c r="C85" s="49"/>
      <c r="D85" s="49"/>
    </row>
    <row r="86" spans="1:4" s="18" customFormat="1" ht="18" customHeight="1" thickBot="1">
      <c r="A86" s="51" t="s">
        <v>32</v>
      </c>
      <c r="B86" s="109"/>
      <c r="C86" s="52"/>
      <c r="D86" s="52"/>
    </row>
    <row r="87" spans="1:4" s="25" customFormat="1" ht="18" customHeight="1" thickBot="1">
      <c r="A87" s="53" t="s">
        <v>2</v>
      </c>
      <c r="B87" s="110" t="s">
        <v>336</v>
      </c>
      <c r="C87" s="54">
        <f>SUM(C88:C92)</f>
        <v>0</v>
      </c>
      <c r="D87" s="54">
        <f>SUM(D88:D92)</f>
        <v>0</v>
      </c>
    </row>
    <row r="88" spans="1:4" s="18" customFormat="1" ht="18" customHeight="1">
      <c r="A88" s="55" t="s">
        <v>49</v>
      </c>
      <c r="B88" s="111" t="s">
        <v>29</v>
      </c>
      <c r="C88" s="32"/>
      <c r="D88" s="32"/>
    </row>
    <row r="89" spans="1:4" s="24" customFormat="1" ht="18" customHeight="1">
      <c r="A89" s="38" t="s">
        <v>50</v>
      </c>
      <c r="B89" s="70" t="s">
        <v>92</v>
      </c>
      <c r="C89" s="32"/>
      <c r="D89" s="32"/>
    </row>
    <row r="90" spans="1:4" s="18" customFormat="1" ht="18" customHeight="1">
      <c r="A90" s="38" t="s">
        <v>51</v>
      </c>
      <c r="B90" s="70" t="s">
        <v>68</v>
      </c>
      <c r="C90" s="32"/>
      <c r="D90" s="32"/>
    </row>
    <row r="91" spans="1:4" s="18" customFormat="1" ht="18" customHeight="1">
      <c r="A91" s="38" t="s">
        <v>52</v>
      </c>
      <c r="B91" s="112" t="s">
        <v>93</v>
      </c>
      <c r="C91" s="32"/>
      <c r="D91" s="32"/>
    </row>
    <row r="92" spans="1:4" s="18" customFormat="1" ht="18" customHeight="1">
      <c r="A92" s="38" t="s">
        <v>60</v>
      </c>
      <c r="B92" s="113" t="s">
        <v>94</v>
      </c>
      <c r="C92" s="32"/>
      <c r="D92" s="32"/>
    </row>
    <row r="93" spans="1:4" s="18" customFormat="1" ht="18" customHeight="1">
      <c r="A93" s="38" t="s">
        <v>53</v>
      </c>
      <c r="B93" s="70" t="s">
        <v>214</v>
      </c>
      <c r="C93" s="32"/>
      <c r="D93" s="32"/>
    </row>
    <row r="94" spans="1:4" s="18" customFormat="1" ht="18" customHeight="1">
      <c r="A94" s="38" t="s">
        <v>54</v>
      </c>
      <c r="B94" s="72" t="s">
        <v>215</v>
      </c>
      <c r="C94" s="32"/>
      <c r="D94" s="32"/>
    </row>
    <row r="95" spans="1:4" s="18" customFormat="1" ht="18" customHeight="1">
      <c r="A95" s="38" t="s">
        <v>61</v>
      </c>
      <c r="B95" s="70" t="s">
        <v>216</v>
      </c>
      <c r="C95" s="32"/>
      <c r="D95" s="32"/>
    </row>
    <row r="96" spans="1:4" s="18" customFormat="1" ht="18" customHeight="1">
      <c r="A96" s="38" t="s">
        <v>62</v>
      </c>
      <c r="B96" s="70" t="s">
        <v>343</v>
      </c>
      <c r="C96" s="32"/>
      <c r="D96" s="32"/>
    </row>
    <row r="97" spans="1:4" s="18" customFormat="1" ht="18" customHeight="1">
      <c r="A97" s="38" t="s">
        <v>63</v>
      </c>
      <c r="B97" s="72" t="s">
        <v>218</v>
      </c>
      <c r="C97" s="32"/>
      <c r="D97" s="32"/>
    </row>
    <row r="98" spans="1:4" s="18" customFormat="1" ht="18" customHeight="1">
      <c r="A98" s="38" t="s">
        <v>64</v>
      </c>
      <c r="B98" s="72" t="s">
        <v>219</v>
      </c>
      <c r="C98" s="32"/>
      <c r="D98" s="32"/>
    </row>
    <row r="99" spans="1:4" s="18" customFormat="1" ht="18" customHeight="1">
      <c r="A99" s="38" t="s">
        <v>66</v>
      </c>
      <c r="B99" s="70" t="s">
        <v>344</v>
      </c>
      <c r="C99" s="32"/>
      <c r="D99" s="32"/>
    </row>
    <row r="100" spans="1:4" s="18" customFormat="1" ht="18" customHeight="1">
      <c r="A100" s="57" t="s">
        <v>95</v>
      </c>
      <c r="B100" s="73" t="s">
        <v>221</v>
      </c>
      <c r="C100" s="32"/>
      <c r="D100" s="32"/>
    </row>
    <row r="101" spans="1:4" s="18" customFormat="1" ht="18" customHeight="1">
      <c r="A101" s="38" t="s">
        <v>212</v>
      </c>
      <c r="B101" s="73" t="s">
        <v>222</v>
      </c>
      <c r="C101" s="32"/>
      <c r="D101" s="32"/>
    </row>
    <row r="102" spans="1:4" s="18" customFormat="1" ht="18" customHeight="1" thickBot="1">
      <c r="A102" s="58" t="s">
        <v>213</v>
      </c>
      <c r="B102" s="74" t="s">
        <v>223</v>
      </c>
      <c r="C102" s="32"/>
      <c r="D102" s="32"/>
    </row>
    <row r="103" spans="1:4" s="18" customFormat="1" ht="18" customHeight="1" thickBot="1">
      <c r="A103" s="36" t="s">
        <v>3</v>
      </c>
      <c r="B103" s="114" t="s">
        <v>337</v>
      </c>
      <c r="C103" s="31">
        <f>+C104+C106+C108</f>
        <v>0</v>
      </c>
      <c r="D103" s="31">
        <f>+D104+D106+D108</f>
        <v>0</v>
      </c>
    </row>
    <row r="104" spans="1:4" s="18" customFormat="1" ht="18" customHeight="1">
      <c r="A104" s="37" t="s">
        <v>55</v>
      </c>
      <c r="B104" s="70" t="s">
        <v>108</v>
      </c>
      <c r="C104" s="32"/>
      <c r="D104" s="32"/>
    </row>
    <row r="105" spans="1:4" s="18" customFormat="1" ht="18" customHeight="1">
      <c r="A105" s="37" t="s">
        <v>56</v>
      </c>
      <c r="B105" s="73" t="s">
        <v>227</v>
      </c>
      <c r="C105" s="32"/>
      <c r="D105" s="32"/>
    </row>
    <row r="106" spans="1:4" s="18" customFormat="1" ht="18" customHeight="1">
      <c r="A106" s="37" t="s">
        <v>57</v>
      </c>
      <c r="B106" s="73" t="s">
        <v>96</v>
      </c>
      <c r="C106" s="32"/>
      <c r="D106" s="32"/>
    </row>
    <row r="107" spans="1:4" s="18" customFormat="1" ht="18" customHeight="1">
      <c r="A107" s="37" t="s">
        <v>58</v>
      </c>
      <c r="B107" s="73" t="s">
        <v>228</v>
      </c>
      <c r="C107" s="32"/>
      <c r="D107" s="32"/>
    </row>
    <row r="108" spans="1:4" s="18" customFormat="1" ht="18" customHeight="1">
      <c r="A108" s="37" t="s">
        <v>59</v>
      </c>
      <c r="B108" s="115" t="s">
        <v>110</v>
      </c>
      <c r="C108" s="32"/>
      <c r="D108" s="32"/>
    </row>
    <row r="109" spans="1:4" s="18" customFormat="1" ht="25.5">
      <c r="A109" s="37" t="s">
        <v>65</v>
      </c>
      <c r="B109" s="116" t="s">
        <v>296</v>
      </c>
      <c r="C109" s="32"/>
      <c r="D109" s="32"/>
    </row>
    <row r="110" spans="1:4" s="18" customFormat="1" ht="25.5">
      <c r="A110" s="37" t="s">
        <v>67</v>
      </c>
      <c r="B110" s="77" t="s">
        <v>233</v>
      </c>
      <c r="C110" s="32"/>
      <c r="D110" s="32"/>
    </row>
    <row r="111" spans="1:4" s="18" customFormat="1" ht="25.5">
      <c r="A111" s="37" t="s">
        <v>97</v>
      </c>
      <c r="B111" s="70" t="s">
        <v>217</v>
      </c>
      <c r="C111" s="32"/>
      <c r="D111" s="32"/>
    </row>
    <row r="112" spans="1:4" s="18" customFormat="1" ht="18.75">
      <c r="A112" s="37" t="s">
        <v>98</v>
      </c>
      <c r="B112" s="70" t="s">
        <v>232</v>
      </c>
      <c r="C112" s="32"/>
      <c r="D112" s="32"/>
    </row>
    <row r="113" spans="1:4" s="18" customFormat="1" ht="18.75">
      <c r="A113" s="37" t="s">
        <v>99</v>
      </c>
      <c r="B113" s="70" t="s">
        <v>231</v>
      </c>
      <c r="C113" s="32"/>
      <c r="D113" s="32"/>
    </row>
    <row r="114" spans="1:4" s="18" customFormat="1" ht="25.5">
      <c r="A114" s="37" t="s">
        <v>224</v>
      </c>
      <c r="B114" s="70" t="s">
        <v>220</v>
      </c>
      <c r="C114" s="32"/>
      <c r="D114" s="32"/>
    </row>
    <row r="115" spans="1:4" s="18" customFormat="1" ht="18.75">
      <c r="A115" s="37" t="s">
        <v>225</v>
      </c>
      <c r="B115" s="70" t="s">
        <v>230</v>
      </c>
      <c r="C115" s="32"/>
      <c r="D115" s="32"/>
    </row>
    <row r="116" spans="1:4" s="18" customFormat="1" ht="26.25" thickBot="1">
      <c r="A116" s="57" t="s">
        <v>226</v>
      </c>
      <c r="B116" s="70" t="s">
        <v>229</v>
      </c>
      <c r="C116" s="32"/>
      <c r="D116" s="32"/>
    </row>
    <row r="117" spans="1:4" s="18" customFormat="1" ht="18" customHeight="1" thickBot="1">
      <c r="A117" s="36" t="s">
        <v>4</v>
      </c>
      <c r="B117" s="104" t="s">
        <v>234</v>
      </c>
      <c r="C117" s="31">
        <f>+C118+C119</f>
        <v>0</v>
      </c>
      <c r="D117" s="31">
        <f>+D118+D119</f>
        <v>0</v>
      </c>
    </row>
    <row r="118" spans="1:4" s="18" customFormat="1" ht="18" customHeight="1">
      <c r="A118" s="37" t="s">
        <v>38</v>
      </c>
      <c r="B118" s="77" t="s">
        <v>33</v>
      </c>
      <c r="C118" s="32"/>
      <c r="D118" s="32"/>
    </row>
    <row r="119" spans="1:4" s="18" customFormat="1" ht="18" customHeight="1" thickBot="1">
      <c r="A119" s="39" t="s">
        <v>39</v>
      </c>
      <c r="B119" s="73" t="s">
        <v>34</v>
      </c>
      <c r="C119" s="32"/>
      <c r="D119" s="32"/>
    </row>
    <row r="120" spans="1:4" s="18" customFormat="1" ht="18" customHeight="1" thickBot="1">
      <c r="A120" s="36" t="s">
        <v>5</v>
      </c>
      <c r="B120" s="104" t="s">
        <v>235</v>
      </c>
      <c r="C120" s="31">
        <f>+C87+C103+C117</f>
        <v>0</v>
      </c>
      <c r="D120" s="31">
        <f>+D87+D103+D117</f>
        <v>0</v>
      </c>
    </row>
    <row r="121" spans="1:4" s="18" customFormat="1" ht="18" customHeight="1" thickBot="1">
      <c r="A121" s="36" t="s">
        <v>6</v>
      </c>
      <c r="B121" s="104" t="s">
        <v>345</v>
      </c>
      <c r="C121" s="31">
        <f>+C122+C123+C124</f>
        <v>0</v>
      </c>
      <c r="D121" s="31">
        <f>+D122+D123+D124</f>
        <v>0</v>
      </c>
    </row>
    <row r="122" spans="1:4" s="18" customFormat="1" ht="18" customHeight="1">
      <c r="A122" s="37" t="s">
        <v>42</v>
      </c>
      <c r="B122" s="77" t="s">
        <v>236</v>
      </c>
      <c r="C122" s="32"/>
      <c r="D122" s="32"/>
    </row>
    <row r="123" spans="1:4" s="18" customFormat="1" ht="18" customHeight="1">
      <c r="A123" s="37" t="s">
        <v>43</v>
      </c>
      <c r="B123" s="77" t="s">
        <v>346</v>
      </c>
      <c r="C123" s="32"/>
      <c r="D123" s="32"/>
    </row>
    <row r="124" spans="1:4" s="18" customFormat="1" ht="18" customHeight="1" thickBot="1">
      <c r="A124" s="57" t="s">
        <v>44</v>
      </c>
      <c r="B124" s="117" t="s">
        <v>237</v>
      </c>
      <c r="C124" s="32"/>
      <c r="D124" s="32"/>
    </row>
    <row r="125" spans="1:4" s="18" customFormat="1" ht="18" customHeight="1" thickBot="1">
      <c r="A125" s="36" t="s">
        <v>7</v>
      </c>
      <c r="B125" s="104" t="s">
        <v>285</v>
      </c>
      <c r="C125" s="31">
        <f>+C126+C127+C128+C129</f>
        <v>0</v>
      </c>
      <c r="D125" s="31">
        <f>+D126+D127+D128+D129</f>
        <v>0</v>
      </c>
    </row>
    <row r="126" spans="1:4" s="18" customFormat="1" ht="18" customHeight="1">
      <c r="A126" s="37" t="s">
        <v>45</v>
      </c>
      <c r="B126" s="77" t="s">
        <v>238</v>
      </c>
      <c r="C126" s="32"/>
      <c r="D126" s="32"/>
    </row>
    <row r="127" spans="1:4" s="18" customFormat="1" ht="18" customHeight="1">
      <c r="A127" s="37" t="s">
        <v>46</v>
      </c>
      <c r="B127" s="77" t="s">
        <v>239</v>
      </c>
      <c r="C127" s="32"/>
      <c r="D127" s="32"/>
    </row>
    <row r="128" spans="1:4" s="18" customFormat="1" ht="18" customHeight="1">
      <c r="A128" s="37" t="s">
        <v>155</v>
      </c>
      <c r="B128" s="77" t="s">
        <v>240</v>
      </c>
      <c r="C128" s="32"/>
      <c r="D128" s="32"/>
    </row>
    <row r="129" spans="1:4" s="18" customFormat="1" ht="18" customHeight="1" thickBot="1">
      <c r="A129" s="57" t="s">
        <v>156</v>
      </c>
      <c r="B129" s="117" t="s">
        <v>241</v>
      </c>
      <c r="C129" s="32"/>
      <c r="D129" s="32"/>
    </row>
    <row r="130" spans="1:4" s="18" customFormat="1" ht="18" customHeight="1" thickBot="1">
      <c r="A130" s="36" t="s">
        <v>8</v>
      </c>
      <c r="B130" s="104" t="s">
        <v>242</v>
      </c>
      <c r="C130" s="31">
        <f>+C131+C132+C133+C134</f>
        <v>0</v>
      </c>
      <c r="D130" s="31">
        <f>+D131+D132+D133+D134</f>
        <v>0</v>
      </c>
    </row>
    <row r="131" spans="1:4" s="18" customFormat="1" ht="18" customHeight="1">
      <c r="A131" s="37" t="s">
        <v>47</v>
      </c>
      <c r="B131" s="77" t="s">
        <v>243</v>
      </c>
      <c r="C131" s="32"/>
      <c r="D131" s="32"/>
    </row>
    <row r="132" spans="1:4" s="18" customFormat="1" ht="18" customHeight="1">
      <c r="A132" s="37" t="s">
        <v>48</v>
      </c>
      <c r="B132" s="77" t="s">
        <v>252</v>
      </c>
      <c r="C132" s="32"/>
      <c r="D132" s="32"/>
    </row>
    <row r="133" spans="1:4" s="18" customFormat="1" ht="18" customHeight="1">
      <c r="A133" s="37" t="s">
        <v>165</v>
      </c>
      <c r="B133" s="77" t="s">
        <v>244</v>
      </c>
      <c r="C133" s="32"/>
      <c r="D133" s="32"/>
    </row>
    <row r="134" spans="1:4" s="18" customFormat="1" ht="18" customHeight="1" thickBot="1">
      <c r="A134" s="57" t="s">
        <v>166</v>
      </c>
      <c r="B134" s="117" t="s">
        <v>306</v>
      </c>
      <c r="C134" s="32">
        <v>0</v>
      </c>
      <c r="D134" s="32">
        <v>0</v>
      </c>
    </row>
    <row r="135" spans="1:4" s="18" customFormat="1" ht="18" customHeight="1" thickBot="1">
      <c r="A135" s="36" t="s">
        <v>9</v>
      </c>
      <c r="B135" s="104" t="s">
        <v>245</v>
      </c>
      <c r="C135" s="60"/>
      <c r="D135" s="60"/>
    </row>
    <row r="136" spans="1:4" s="18" customFormat="1" ht="18" customHeight="1">
      <c r="A136" s="37" t="s">
        <v>90</v>
      </c>
      <c r="B136" s="77" t="s">
        <v>246</v>
      </c>
      <c r="C136" s="32"/>
      <c r="D136" s="32"/>
    </row>
    <row r="137" spans="1:4" s="18" customFormat="1" ht="18" customHeight="1">
      <c r="A137" s="37" t="s">
        <v>91</v>
      </c>
      <c r="B137" s="77" t="s">
        <v>247</v>
      </c>
      <c r="C137" s="32"/>
      <c r="D137" s="32"/>
    </row>
    <row r="138" spans="1:4" s="18" customFormat="1" ht="18" customHeight="1">
      <c r="A138" s="37" t="s">
        <v>109</v>
      </c>
      <c r="B138" s="77" t="s">
        <v>248</v>
      </c>
      <c r="C138" s="32"/>
      <c r="D138" s="32"/>
    </row>
    <row r="139" spans="1:4" s="18" customFormat="1" ht="18" customHeight="1" thickBot="1">
      <c r="A139" s="37" t="s">
        <v>168</v>
      </c>
      <c r="B139" s="77" t="s">
        <v>249</v>
      </c>
      <c r="C139" s="32"/>
      <c r="D139" s="32"/>
    </row>
    <row r="140" spans="1:4" s="18" customFormat="1" ht="18" customHeight="1" thickBot="1">
      <c r="A140" s="36" t="s">
        <v>10</v>
      </c>
      <c r="B140" s="104" t="s">
        <v>250</v>
      </c>
      <c r="C140" s="61">
        <f>+C121+C125+C130+C135</f>
        <v>0</v>
      </c>
      <c r="D140" s="61">
        <f>+D121+D125+D130+D135</f>
        <v>0</v>
      </c>
    </row>
    <row r="141" spans="1:4" s="18" customFormat="1" ht="18" customHeight="1" thickBot="1">
      <c r="A141" s="62" t="s">
        <v>11</v>
      </c>
      <c r="B141" s="118" t="s">
        <v>251</v>
      </c>
      <c r="C141" s="61">
        <f>+C120+C140</f>
        <v>0</v>
      </c>
      <c r="D141" s="61">
        <f>+D120+D140</f>
        <v>0</v>
      </c>
    </row>
    <row r="142" spans="1:4" s="18" customFormat="1" ht="18" customHeight="1" thickBot="1">
      <c r="A142" s="63"/>
      <c r="B142" s="64"/>
      <c r="C142" s="50"/>
      <c r="D142" s="50"/>
    </row>
    <row r="143" spans="1:6" s="18" customFormat="1" ht="18" customHeight="1" thickBot="1">
      <c r="A143" s="65" t="s">
        <v>324</v>
      </c>
      <c r="B143" s="66"/>
      <c r="C143" s="67"/>
      <c r="D143" s="67"/>
      <c r="E143" s="26"/>
      <c r="F143" s="26"/>
    </row>
    <row r="144" spans="1:4" s="24" customFormat="1" ht="18" customHeight="1" thickBot="1">
      <c r="A144" s="65" t="s">
        <v>105</v>
      </c>
      <c r="B144" s="66"/>
      <c r="C144" s="67"/>
      <c r="D144" s="67"/>
    </row>
    <row r="145" spans="3:4" s="18" customFormat="1" ht="18" customHeight="1">
      <c r="C145" s="27"/>
      <c r="D145" s="2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 2018.06.30
2018. ÉVI KÖLTSÉGVETÉSÉNEK ÖSSZEVONT MÉRLEGE
&amp;10
&amp;R&amp;"Times New Roman CE,Félkövér dőlt"&amp;11 1.2. melléklet az 1/2018. (III.6.)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Layout" zoomScale="148" zoomScalePageLayoutView="148" workbookViewId="0" topLeftCell="A7">
      <selection activeCell="B29" sqref="B29"/>
    </sheetView>
  </sheetViews>
  <sheetFormatPr defaultColWidth="9.00390625" defaultRowHeight="12.75"/>
  <cols>
    <col min="1" max="1" width="5.00390625" style="1" customWidth="1"/>
    <col min="2" max="2" width="17.375" style="13" customWidth="1"/>
    <col min="3" max="4" width="12.50390625" style="1" customWidth="1"/>
    <col min="5" max="5" width="20.00390625" style="1" customWidth="1"/>
    <col min="6" max="6" width="12.125" style="1" customWidth="1"/>
    <col min="7" max="7" width="11.625" style="1" customWidth="1"/>
    <col min="8" max="8" width="3.625" style="1" customWidth="1"/>
    <col min="9" max="16384" width="9.375" style="1" customWidth="1"/>
  </cols>
  <sheetData>
    <row r="1" spans="1:7" s="28" customFormat="1" ht="27" customHeight="1">
      <c r="A1" s="80"/>
      <c r="B1" s="81" t="s">
        <v>76</v>
      </c>
      <c r="C1" s="82"/>
      <c r="D1" s="82"/>
      <c r="E1" s="82"/>
      <c r="F1" s="82"/>
      <c r="G1" s="82"/>
    </row>
    <row r="2" spans="1:7" s="28" customFormat="1" ht="16.5" thickBot="1">
      <c r="A2" s="80"/>
      <c r="B2" s="83"/>
      <c r="C2" s="80"/>
      <c r="D2" s="80"/>
      <c r="E2" s="80"/>
      <c r="F2" s="84" t="s">
        <v>326</v>
      </c>
      <c r="G2" s="84" t="s">
        <v>326</v>
      </c>
    </row>
    <row r="3" spans="1:8" s="28" customFormat="1" ht="18" customHeight="1" thickBot="1">
      <c r="A3" s="201" t="s">
        <v>37</v>
      </c>
      <c r="B3" s="141" t="s">
        <v>31</v>
      </c>
      <c r="C3" s="142"/>
      <c r="D3" s="142"/>
      <c r="E3" s="141" t="s">
        <v>32</v>
      </c>
      <c r="F3" s="142"/>
      <c r="G3" s="142"/>
      <c r="H3" s="204" t="s">
        <v>350</v>
      </c>
    </row>
    <row r="4" spans="1:8" s="17" customFormat="1" ht="35.25" customHeight="1" thickBot="1">
      <c r="A4" s="202"/>
      <c r="B4" s="143" t="s">
        <v>35</v>
      </c>
      <c r="C4" s="144" t="s">
        <v>302</v>
      </c>
      <c r="D4" s="144" t="s">
        <v>355</v>
      </c>
      <c r="E4" s="145" t="s">
        <v>35</v>
      </c>
      <c r="F4" s="146" t="s">
        <v>302</v>
      </c>
      <c r="G4" s="146" t="s">
        <v>302</v>
      </c>
      <c r="H4" s="204"/>
    </row>
    <row r="5" spans="1:8" s="17" customFormat="1" ht="16.5" thickBot="1">
      <c r="A5" s="147">
        <v>1</v>
      </c>
      <c r="B5" s="143">
        <v>2</v>
      </c>
      <c r="C5" s="144">
        <v>4</v>
      </c>
      <c r="D5" s="144">
        <v>5</v>
      </c>
      <c r="E5" s="143">
        <v>7</v>
      </c>
      <c r="F5" s="148">
        <v>8</v>
      </c>
      <c r="G5" s="148">
        <v>9</v>
      </c>
      <c r="H5" s="204"/>
    </row>
    <row r="6" spans="1:8" s="28" customFormat="1" ht="33.75">
      <c r="A6" s="149">
        <v>1</v>
      </c>
      <c r="B6" s="150" t="s">
        <v>253</v>
      </c>
      <c r="C6" s="151">
        <f>SUM('1 sz. tábla '!C6)</f>
        <v>159493208</v>
      </c>
      <c r="D6" s="151">
        <v>160270102</v>
      </c>
      <c r="E6" s="150" t="s">
        <v>36</v>
      </c>
      <c r="F6" s="134">
        <f>SUM('1 sz. tábla '!C89)</f>
        <v>153824823</v>
      </c>
      <c r="G6" s="134">
        <f>SUM('1 sz. tábla '!D89)</f>
        <v>154389323</v>
      </c>
      <c r="H6" s="204"/>
    </row>
    <row r="7" spans="1:8" s="28" customFormat="1" ht="45">
      <c r="A7" s="152">
        <v>2</v>
      </c>
      <c r="B7" s="153" t="s">
        <v>254</v>
      </c>
      <c r="C7" s="151">
        <f>SUM('1 sz. tábla '!C13)</f>
        <v>13253000</v>
      </c>
      <c r="D7" s="151">
        <f>SUM('1 sz. tábla '!C13)</f>
        <v>13253000</v>
      </c>
      <c r="E7" s="153" t="s">
        <v>92</v>
      </c>
      <c r="F7" s="135">
        <f>SUM('1 sz. tábla '!C90)</f>
        <v>30537940</v>
      </c>
      <c r="G7" s="135">
        <f>SUM('1 sz. tábla '!D90)</f>
        <v>34037940</v>
      </c>
      <c r="H7" s="204"/>
    </row>
    <row r="8" spans="1:8" s="28" customFormat="1" ht="22.5">
      <c r="A8" s="152">
        <v>3</v>
      </c>
      <c r="B8" s="153" t="s">
        <v>83</v>
      </c>
      <c r="C8" s="154">
        <f>SUM('1 sz. tábla '!C27)</f>
        <v>60636296</v>
      </c>
      <c r="D8" s="154">
        <f>SUM('1 sz. tábla '!C27)</f>
        <v>60636296</v>
      </c>
      <c r="E8" s="153" t="s">
        <v>113</v>
      </c>
      <c r="F8" s="135">
        <f>SUM('1 sz. tábla '!C91)</f>
        <v>132463564</v>
      </c>
      <c r="G8" s="135">
        <f>SUM('1 sz. tábla '!D91)</f>
        <v>132188063</v>
      </c>
      <c r="H8" s="204"/>
    </row>
    <row r="9" spans="1:8" s="28" customFormat="1" ht="22.5">
      <c r="A9" s="149">
        <v>4</v>
      </c>
      <c r="B9" s="155" t="s">
        <v>291</v>
      </c>
      <c r="C9" s="154">
        <f>SUM('1 sz. tábla '!C34)</f>
        <v>83490904</v>
      </c>
      <c r="D9" s="154">
        <v>88317252</v>
      </c>
      <c r="E9" s="153" t="s">
        <v>93</v>
      </c>
      <c r="F9" s="135">
        <f>SUM('1 sz. tábla '!C92)</f>
        <v>10654953</v>
      </c>
      <c r="G9" s="135">
        <f>SUM('1 sz. tábla '!D92)</f>
        <v>10654953</v>
      </c>
      <c r="H9" s="204"/>
    </row>
    <row r="10" spans="1:8" s="28" customFormat="1" ht="45">
      <c r="A10" s="152">
        <v>5</v>
      </c>
      <c r="B10" s="156" t="s">
        <v>325</v>
      </c>
      <c r="C10" s="157">
        <v>0</v>
      </c>
      <c r="D10" s="157">
        <v>0</v>
      </c>
      <c r="E10" s="153" t="s">
        <v>94</v>
      </c>
      <c r="F10" s="135">
        <f>SUM('1 sz. tábla '!C93)</f>
        <v>5236000</v>
      </c>
      <c r="G10" s="135">
        <f>SUM('1 sz. tábla '!D93)</f>
        <v>5236000</v>
      </c>
      <c r="H10" s="204"/>
    </row>
    <row r="11" spans="1:8" s="28" customFormat="1" ht="16.5" thickBot="1">
      <c r="A11" s="152">
        <v>6</v>
      </c>
      <c r="B11" s="158"/>
      <c r="C11" s="158"/>
      <c r="D11" s="158"/>
      <c r="E11" s="153" t="s">
        <v>30</v>
      </c>
      <c r="F11" s="135">
        <f>SUM('1 sz. tábla '!C118)</f>
        <v>3000000</v>
      </c>
      <c r="G11" s="135">
        <f>SUM('1 sz. tábla '!D118)</f>
        <v>3000000</v>
      </c>
      <c r="H11" s="204"/>
    </row>
    <row r="12" spans="1:8" s="28" customFormat="1" ht="57" thickBot="1">
      <c r="A12" s="149">
        <v>7</v>
      </c>
      <c r="B12" s="159" t="s">
        <v>287</v>
      </c>
      <c r="C12" s="136">
        <f>SUM(C6:C10)</f>
        <v>316873408</v>
      </c>
      <c r="D12" s="136">
        <f>SUM(D6:D10)</f>
        <v>322476650</v>
      </c>
      <c r="E12" s="159" t="s">
        <v>262</v>
      </c>
      <c r="F12" s="136">
        <f>SUM(F6:F11)</f>
        <v>335717280</v>
      </c>
      <c r="G12" s="136">
        <f>SUM(G6:G11)</f>
        <v>339506279</v>
      </c>
      <c r="H12" s="204"/>
    </row>
    <row r="13" spans="1:8" s="28" customFormat="1" ht="45">
      <c r="A13" s="152">
        <v>8</v>
      </c>
      <c r="B13" s="160" t="s">
        <v>257</v>
      </c>
      <c r="C13" s="161">
        <f>+C14+C15+C16+C17</f>
        <v>138261876</v>
      </c>
      <c r="D13" s="161">
        <f>+D14+D15+D16+D17</f>
        <v>135509633</v>
      </c>
      <c r="E13" s="153" t="s">
        <v>100</v>
      </c>
      <c r="F13" s="137"/>
      <c r="G13" s="137"/>
      <c r="H13" s="204"/>
    </row>
    <row r="14" spans="1:8" s="28" customFormat="1" ht="33.75">
      <c r="A14" s="152">
        <v>9</v>
      </c>
      <c r="B14" s="153" t="s">
        <v>106</v>
      </c>
      <c r="C14" s="154">
        <v>138261876</v>
      </c>
      <c r="D14" s="154">
        <v>135509633</v>
      </c>
      <c r="E14" s="153" t="s">
        <v>261</v>
      </c>
      <c r="F14" s="135"/>
      <c r="G14" s="135"/>
      <c r="H14" s="204"/>
    </row>
    <row r="15" spans="1:8" s="28" customFormat="1" ht="33.75">
      <c r="A15" s="149">
        <v>10</v>
      </c>
      <c r="B15" s="153" t="s">
        <v>107</v>
      </c>
      <c r="C15" s="154"/>
      <c r="D15" s="154"/>
      <c r="E15" s="153" t="s">
        <v>74</v>
      </c>
      <c r="F15" s="135"/>
      <c r="G15" s="135"/>
      <c r="H15" s="204"/>
    </row>
    <row r="16" spans="1:8" s="28" customFormat="1" ht="33.75">
      <c r="A16" s="152">
        <v>11</v>
      </c>
      <c r="B16" s="153" t="s">
        <v>111</v>
      </c>
      <c r="C16" s="154"/>
      <c r="D16" s="154"/>
      <c r="E16" s="153" t="s">
        <v>75</v>
      </c>
      <c r="F16" s="135"/>
      <c r="G16" s="135"/>
      <c r="H16" s="204"/>
    </row>
    <row r="17" spans="1:8" s="28" customFormat="1" ht="33.75">
      <c r="A17" s="152">
        <v>12</v>
      </c>
      <c r="B17" s="153" t="s">
        <v>112</v>
      </c>
      <c r="C17" s="154"/>
      <c r="D17" s="154"/>
      <c r="E17" s="160" t="s">
        <v>114</v>
      </c>
      <c r="F17" s="135"/>
      <c r="G17" s="135"/>
      <c r="H17" s="204"/>
    </row>
    <row r="18" spans="1:8" s="28" customFormat="1" ht="45">
      <c r="A18" s="149">
        <v>13</v>
      </c>
      <c r="B18" s="153" t="s">
        <v>258</v>
      </c>
      <c r="C18" s="162">
        <f>+C19+C20</f>
        <v>0</v>
      </c>
      <c r="D18" s="162">
        <f>+D19+D20</f>
        <v>0</v>
      </c>
      <c r="E18" s="153" t="s">
        <v>101</v>
      </c>
      <c r="F18" s="135"/>
      <c r="G18" s="135"/>
      <c r="H18" s="204"/>
    </row>
    <row r="19" spans="1:8" s="28" customFormat="1" ht="33.75">
      <c r="A19" s="152">
        <v>14</v>
      </c>
      <c r="B19" s="160" t="s">
        <v>255</v>
      </c>
      <c r="C19" s="163"/>
      <c r="D19" s="163"/>
      <c r="E19" s="164" t="s">
        <v>252</v>
      </c>
      <c r="F19" s="138">
        <v>5810363</v>
      </c>
      <c r="G19" s="138">
        <v>5810363</v>
      </c>
      <c r="H19" s="204"/>
    </row>
    <row r="20" spans="1:8" s="28" customFormat="1" ht="23.25" thickBot="1">
      <c r="A20" s="152">
        <v>15</v>
      </c>
      <c r="B20" s="153" t="s">
        <v>256</v>
      </c>
      <c r="C20" s="154"/>
      <c r="D20" s="154"/>
      <c r="E20" s="165"/>
      <c r="F20" s="135"/>
      <c r="G20" s="135"/>
      <c r="H20" s="204"/>
    </row>
    <row r="21" spans="1:8" s="28" customFormat="1" ht="57" thickBot="1">
      <c r="A21" s="149">
        <v>16</v>
      </c>
      <c r="B21" s="159" t="s">
        <v>259</v>
      </c>
      <c r="C21" s="136">
        <f>+C13+C18</f>
        <v>138261876</v>
      </c>
      <c r="D21" s="136">
        <f>+D13+D18</f>
        <v>135509633</v>
      </c>
      <c r="E21" s="159" t="s">
        <v>263</v>
      </c>
      <c r="F21" s="139">
        <f>SUM(F13:F20)</f>
        <v>5810363</v>
      </c>
      <c r="G21" s="139">
        <f>SUM(G13:G20)</f>
        <v>5810363</v>
      </c>
      <c r="H21" s="204"/>
    </row>
    <row r="22" spans="1:8" s="28" customFormat="1" ht="29.25" customHeight="1" thickBot="1">
      <c r="A22" s="152">
        <v>17</v>
      </c>
      <c r="B22" s="159" t="s">
        <v>260</v>
      </c>
      <c r="C22" s="140">
        <f>+C12+C21</f>
        <v>455135284</v>
      </c>
      <c r="D22" s="140">
        <f>+D12+D21</f>
        <v>457986283</v>
      </c>
      <c r="E22" s="159" t="s">
        <v>264</v>
      </c>
      <c r="F22" s="140">
        <f>+F12+F21</f>
        <v>341527643</v>
      </c>
      <c r="G22" s="140">
        <f>+G12+G21</f>
        <v>345316642</v>
      </c>
      <c r="H22" s="204"/>
    </row>
    <row r="23" spans="1:8" s="28" customFormat="1" ht="23.25" thickBot="1">
      <c r="A23" s="152">
        <v>18</v>
      </c>
      <c r="B23" s="159" t="s">
        <v>78</v>
      </c>
      <c r="C23" s="140">
        <f>IF(C12-F12&lt;0,F12-C12,"-")</f>
        <v>18843872</v>
      </c>
      <c r="D23" s="140">
        <f>IF(D12-G12&lt;0,G12-D12,"-")</f>
        <v>17029629</v>
      </c>
      <c r="E23" s="159" t="s">
        <v>79</v>
      </c>
      <c r="F23" s="140" t="str">
        <f>IF(C12-F12&gt;0,C12-F12,"-")</f>
        <v>-</v>
      </c>
      <c r="G23" s="140" t="str">
        <f>IF(D12-G12&gt;0,D12-G12,"-")</f>
        <v>-</v>
      </c>
      <c r="H23" s="204"/>
    </row>
    <row r="24" spans="1:8" s="28" customFormat="1" ht="16.5" thickBot="1">
      <c r="A24" s="149">
        <v>19</v>
      </c>
      <c r="B24" s="159" t="s">
        <v>115</v>
      </c>
      <c r="C24" s="140" t="str">
        <f>IF(C12+C13-F22&lt;0,F22-(C12+C13),"-")</f>
        <v>-</v>
      </c>
      <c r="D24" s="140">
        <v>0</v>
      </c>
      <c r="E24" s="159" t="s">
        <v>116</v>
      </c>
      <c r="F24" s="140">
        <f>IF(C12+C13-F22&gt;0,C12+C13-F22,"-")</f>
        <v>113607641</v>
      </c>
      <c r="G24" s="140">
        <f>IF(D12+D13-G22&gt;0,D12+D13-G22,"-")</f>
        <v>112669641</v>
      </c>
      <c r="H24" s="204"/>
    </row>
    <row r="25" spans="2:5" ht="18.75">
      <c r="B25" s="203"/>
      <c r="C25" s="203"/>
      <c r="D25" s="203"/>
      <c r="E25" s="203"/>
    </row>
  </sheetData>
  <sheetProtection/>
  <mergeCells count="3">
    <mergeCell ref="A3:A4"/>
    <mergeCell ref="B25:E25"/>
    <mergeCell ref="H3:H2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8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 topLeftCell="A1">
      <selection activeCell="C27" sqref="C27"/>
    </sheetView>
  </sheetViews>
  <sheetFormatPr defaultColWidth="9.00390625" defaultRowHeight="12.75"/>
  <cols>
    <col min="1" max="1" width="6.875" style="1" customWidth="1"/>
    <col min="2" max="2" width="35.125" style="13" customWidth="1"/>
    <col min="3" max="4" width="16.375" style="1" customWidth="1"/>
    <col min="5" max="5" width="32.375" style="1" customWidth="1"/>
    <col min="6" max="6" width="17.375" style="1" customWidth="1"/>
    <col min="7" max="7" width="17.125" style="1" customWidth="1"/>
    <col min="8" max="8" width="16.375" style="1" customWidth="1"/>
    <col min="9" max="9" width="4.875" style="1" customWidth="1"/>
    <col min="10" max="16384" width="9.375" style="1" customWidth="1"/>
  </cols>
  <sheetData>
    <row r="1" spans="1:9" s="28" customFormat="1" ht="25.5">
      <c r="A1" s="91"/>
      <c r="B1" s="92" t="s">
        <v>77</v>
      </c>
      <c r="C1" s="93"/>
      <c r="D1" s="93"/>
      <c r="E1" s="93"/>
      <c r="F1" s="93"/>
      <c r="G1" s="93"/>
      <c r="H1" s="85"/>
      <c r="I1" s="205" t="s">
        <v>351</v>
      </c>
    </row>
    <row r="2" spans="1:9" s="28" customFormat="1" ht="16.5" thickBot="1">
      <c r="A2" s="91"/>
      <c r="B2" s="94"/>
      <c r="C2" s="91"/>
      <c r="D2" s="91"/>
      <c r="E2" s="91"/>
      <c r="F2" s="91"/>
      <c r="G2" s="91"/>
      <c r="H2" s="86"/>
      <c r="I2" s="205"/>
    </row>
    <row r="3" spans="1:9" s="28" customFormat="1" ht="16.5" thickBot="1">
      <c r="A3" s="206" t="s">
        <v>37</v>
      </c>
      <c r="B3" s="141" t="s">
        <v>31</v>
      </c>
      <c r="C3" s="142"/>
      <c r="D3" s="166"/>
      <c r="E3" s="167" t="s">
        <v>32</v>
      </c>
      <c r="F3" s="167"/>
      <c r="G3" s="167"/>
      <c r="H3" s="87"/>
      <c r="I3" s="205"/>
    </row>
    <row r="4" spans="1:9" s="17" customFormat="1" ht="16.5" thickBot="1">
      <c r="A4" s="207"/>
      <c r="B4" s="143" t="s">
        <v>35</v>
      </c>
      <c r="C4" s="144" t="s">
        <v>302</v>
      </c>
      <c r="D4" s="168" t="s">
        <v>354</v>
      </c>
      <c r="E4" s="143" t="s">
        <v>35</v>
      </c>
      <c r="F4" s="144" t="s">
        <v>302</v>
      </c>
      <c r="G4" s="168" t="s">
        <v>354</v>
      </c>
      <c r="H4" s="88"/>
      <c r="I4" s="205"/>
    </row>
    <row r="5" spans="1:9" s="17" customFormat="1" ht="16.5" thickBot="1">
      <c r="A5" s="147">
        <v>1</v>
      </c>
      <c r="B5" s="143">
        <v>2</v>
      </c>
      <c r="C5" s="144">
        <v>3</v>
      </c>
      <c r="D5" s="168"/>
      <c r="E5" s="143">
        <v>6</v>
      </c>
      <c r="F5" s="148">
        <v>7</v>
      </c>
      <c r="G5" s="169"/>
      <c r="H5" s="88"/>
      <c r="I5" s="205"/>
    </row>
    <row r="6" spans="1:9" s="28" customFormat="1" ht="22.5">
      <c r="A6" s="170" t="s">
        <v>2</v>
      </c>
      <c r="B6" s="164" t="s">
        <v>305</v>
      </c>
      <c r="C6" s="171">
        <f>SUM('1 sz. tábla '!C21)</f>
        <v>15000000</v>
      </c>
      <c r="D6" s="172">
        <v>15000000</v>
      </c>
      <c r="E6" s="150" t="s">
        <v>108</v>
      </c>
      <c r="F6" s="134">
        <v>71224092</v>
      </c>
      <c r="G6" s="173">
        <v>71286092</v>
      </c>
      <c r="H6" s="89"/>
      <c r="I6" s="205"/>
    </row>
    <row r="7" spans="1:9" s="28" customFormat="1" ht="22.5">
      <c r="A7" s="174" t="s">
        <v>3</v>
      </c>
      <c r="B7" s="175" t="s">
        <v>134</v>
      </c>
      <c r="C7" s="176">
        <f>SUM('1 sz. tábla '!C22)</f>
        <v>0</v>
      </c>
      <c r="D7" s="177"/>
      <c r="E7" s="153" t="s">
        <v>266</v>
      </c>
      <c r="F7" s="135">
        <f>SUM('1 sz. tábla '!A106)</f>
        <v>0</v>
      </c>
      <c r="G7" s="178"/>
      <c r="H7" s="89"/>
      <c r="I7" s="205"/>
    </row>
    <row r="8" spans="1:9" s="28" customFormat="1" ht="22.5">
      <c r="A8" s="174" t="s">
        <v>4</v>
      </c>
      <c r="B8" s="175" t="s">
        <v>294</v>
      </c>
      <c r="C8" s="176">
        <f>SUM('1 sz. tábla '!C23)</f>
        <v>0</v>
      </c>
      <c r="D8" s="177"/>
      <c r="E8" s="153" t="s">
        <v>96</v>
      </c>
      <c r="F8" s="135">
        <v>233892456</v>
      </c>
      <c r="G8" s="178">
        <v>233892456</v>
      </c>
      <c r="H8" s="89"/>
      <c r="I8" s="205"/>
    </row>
    <row r="9" spans="1:9" s="28" customFormat="1" ht="22.5">
      <c r="A9" s="174" t="s">
        <v>5</v>
      </c>
      <c r="B9" s="175" t="s">
        <v>295</v>
      </c>
      <c r="C9" s="176">
        <f>SUM('1 sz. tábla '!C24)</f>
        <v>0</v>
      </c>
      <c r="D9" s="177"/>
      <c r="E9" s="153" t="s">
        <v>267</v>
      </c>
      <c r="F9" s="135">
        <f>SUM('1 sz. tábla '!A108)</f>
        <v>0</v>
      </c>
      <c r="G9" s="178"/>
      <c r="H9" s="89"/>
      <c r="I9" s="205"/>
    </row>
    <row r="10" spans="1:9" s="28" customFormat="1" ht="22.5">
      <c r="A10" s="174" t="s">
        <v>6</v>
      </c>
      <c r="B10" s="175" t="s">
        <v>356</v>
      </c>
      <c r="C10" s="176">
        <f>SUM('1 sz. tábla '!C25)</f>
        <v>175008907</v>
      </c>
      <c r="D10" s="177">
        <v>175008907</v>
      </c>
      <c r="E10" s="153" t="s">
        <v>110</v>
      </c>
      <c r="F10" s="135">
        <f>SUM('1 sz. tábla '!A109)</f>
        <v>0</v>
      </c>
      <c r="G10" s="178"/>
      <c r="H10" s="89"/>
      <c r="I10" s="205"/>
    </row>
    <row r="11" spans="1:9" s="28" customFormat="1" ht="16.5" thickBot="1">
      <c r="A11" s="174" t="s">
        <v>7</v>
      </c>
      <c r="B11" s="179" t="s">
        <v>335</v>
      </c>
      <c r="C11" s="180">
        <f>SUM('1 sz. tábla '!C26)</f>
        <v>0</v>
      </c>
      <c r="D11" s="181"/>
      <c r="E11" s="165"/>
      <c r="F11" s="135"/>
      <c r="G11" s="182"/>
      <c r="H11" s="89"/>
      <c r="I11" s="205"/>
    </row>
    <row r="12" spans="1:9" s="28" customFormat="1" ht="23.25" thickBot="1">
      <c r="A12" s="183" t="s">
        <v>12</v>
      </c>
      <c r="B12" s="159" t="s">
        <v>288</v>
      </c>
      <c r="C12" s="184">
        <f>+C6+C8+C9+C10</f>
        <v>190008907</v>
      </c>
      <c r="D12" s="184">
        <f>+D6+D8+D9+D10</f>
        <v>190008907</v>
      </c>
      <c r="E12" s="159" t="s">
        <v>289</v>
      </c>
      <c r="F12" s="184">
        <f>+F6+F8+F11</f>
        <v>305116548</v>
      </c>
      <c r="G12" s="184">
        <f>+G6+G8+G11</f>
        <v>305178548</v>
      </c>
      <c r="H12" s="90"/>
      <c r="I12" s="205"/>
    </row>
    <row r="13" spans="1:9" s="28" customFormat="1" ht="22.5">
      <c r="A13" s="170" t="s">
        <v>13</v>
      </c>
      <c r="B13" s="185" t="s">
        <v>128</v>
      </c>
      <c r="C13" s="186">
        <f>+C14+C15+C16+C17+C18</f>
        <v>0</v>
      </c>
      <c r="D13" s="187"/>
      <c r="E13" s="153" t="s">
        <v>100</v>
      </c>
      <c r="F13" s="134"/>
      <c r="G13" s="173"/>
      <c r="H13" s="89"/>
      <c r="I13" s="205"/>
    </row>
    <row r="14" spans="1:9" s="28" customFormat="1" ht="15.75">
      <c r="A14" s="174" t="s">
        <v>14</v>
      </c>
      <c r="B14" s="153" t="s">
        <v>117</v>
      </c>
      <c r="C14" s="176">
        <v>0</v>
      </c>
      <c r="D14" s="176">
        <v>0</v>
      </c>
      <c r="E14" s="153" t="s">
        <v>103</v>
      </c>
      <c r="F14" s="135"/>
      <c r="G14" s="178"/>
      <c r="H14" s="89"/>
      <c r="I14" s="205"/>
    </row>
    <row r="15" spans="1:9" s="28" customFormat="1" ht="15.75">
      <c r="A15" s="170" t="s">
        <v>15</v>
      </c>
      <c r="B15" s="153" t="s">
        <v>118</v>
      </c>
      <c r="C15" s="176"/>
      <c r="D15" s="177"/>
      <c r="E15" s="153" t="s">
        <v>74</v>
      </c>
      <c r="F15" s="135"/>
      <c r="G15" s="178"/>
      <c r="H15" s="89"/>
      <c r="I15" s="205"/>
    </row>
    <row r="16" spans="1:9" s="28" customFormat="1" ht="22.5">
      <c r="A16" s="174" t="s">
        <v>16</v>
      </c>
      <c r="B16" s="153" t="s">
        <v>119</v>
      </c>
      <c r="C16" s="176"/>
      <c r="D16" s="177"/>
      <c r="E16" s="153" t="s">
        <v>75</v>
      </c>
      <c r="F16" s="135"/>
      <c r="G16" s="178"/>
      <c r="H16" s="89"/>
      <c r="I16" s="205"/>
    </row>
    <row r="17" spans="1:9" s="28" customFormat="1" ht="15.75">
      <c r="A17" s="170" t="s">
        <v>17</v>
      </c>
      <c r="B17" s="153" t="s">
        <v>120</v>
      </c>
      <c r="C17" s="176"/>
      <c r="D17" s="188"/>
      <c r="E17" s="160" t="s">
        <v>114</v>
      </c>
      <c r="F17" s="135"/>
      <c r="G17" s="189"/>
      <c r="H17" s="89"/>
      <c r="I17" s="205"/>
    </row>
    <row r="18" spans="1:9" s="28" customFormat="1" ht="22.5">
      <c r="A18" s="174" t="s">
        <v>18</v>
      </c>
      <c r="B18" s="190" t="s">
        <v>121</v>
      </c>
      <c r="C18" s="176"/>
      <c r="D18" s="177"/>
      <c r="E18" s="153" t="s">
        <v>104</v>
      </c>
      <c r="F18" s="135"/>
      <c r="G18" s="178"/>
      <c r="H18" s="89"/>
      <c r="I18" s="205"/>
    </row>
    <row r="19" spans="1:9" s="28" customFormat="1" ht="22.5">
      <c r="A19" s="170" t="s">
        <v>19</v>
      </c>
      <c r="B19" s="191" t="s">
        <v>122</v>
      </c>
      <c r="C19" s="192">
        <f>+C20+C21+C22+C23+C24</f>
        <v>0</v>
      </c>
      <c r="D19" s="187"/>
      <c r="E19" s="150" t="s">
        <v>102</v>
      </c>
      <c r="F19" s="135"/>
      <c r="G19" s="173"/>
      <c r="H19" s="89"/>
      <c r="I19" s="205"/>
    </row>
    <row r="20" spans="1:9" s="28" customFormat="1" ht="22.5">
      <c r="A20" s="174" t="s">
        <v>20</v>
      </c>
      <c r="B20" s="190" t="s">
        <v>123</v>
      </c>
      <c r="C20" s="176"/>
      <c r="D20" s="172"/>
      <c r="E20" s="150" t="s">
        <v>268</v>
      </c>
      <c r="F20" s="135"/>
      <c r="G20" s="173"/>
      <c r="H20" s="89"/>
      <c r="I20" s="205"/>
    </row>
    <row r="21" spans="1:9" s="28" customFormat="1" ht="22.5">
      <c r="A21" s="170" t="s">
        <v>21</v>
      </c>
      <c r="B21" s="190" t="s">
        <v>124</v>
      </c>
      <c r="C21" s="176"/>
      <c r="D21" s="172"/>
      <c r="E21" s="193"/>
      <c r="F21" s="135"/>
      <c r="G21" s="194"/>
      <c r="H21" s="89"/>
      <c r="I21" s="205"/>
    </row>
    <row r="22" spans="1:9" s="28" customFormat="1" ht="15.75">
      <c r="A22" s="174" t="s">
        <v>22</v>
      </c>
      <c r="B22" s="153" t="s">
        <v>125</v>
      </c>
      <c r="C22" s="176"/>
      <c r="D22" s="172"/>
      <c r="E22" s="193"/>
      <c r="F22" s="135"/>
      <c r="G22" s="194"/>
      <c r="H22" s="89"/>
      <c r="I22" s="205"/>
    </row>
    <row r="23" spans="1:9" s="28" customFormat="1" ht="15.75">
      <c r="A23" s="170" t="s">
        <v>23</v>
      </c>
      <c r="B23" s="150" t="s">
        <v>126</v>
      </c>
      <c r="C23" s="176"/>
      <c r="D23" s="177"/>
      <c r="E23" s="165"/>
      <c r="F23" s="135"/>
      <c r="G23" s="182"/>
      <c r="H23" s="89"/>
      <c r="I23" s="205"/>
    </row>
    <row r="24" spans="1:9" s="28" customFormat="1" ht="16.5" thickBot="1">
      <c r="A24" s="174" t="s">
        <v>24</v>
      </c>
      <c r="B24" s="156" t="s">
        <v>127</v>
      </c>
      <c r="C24" s="176"/>
      <c r="D24" s="172"/>
      <c r="E24" s="193"/>
      <c r="F24" s="135"/>
      <c r="G24" s="194"/>
      <c r="H24" s="89"/>
      <c r="I24" s="205"/>
    </row>
    <row r="25" spans="1:9" s="28" customFormat="1" ht="34.5" thickBot="1">
      <c r="A25" s="183" t="s">
        <v>25</v>
      </c>
      <c r="B25" s="159" t="s">
        <v>265</v>
      </c>
      <c r="C25" s="184">
        <f>+C13+C19</f>
        <v>0</v>
      </c>
      <c r="D25" s="184">
        <f>+D13+D19</f>
        <v>0</v>
      </c>
      <c r="E25" s="159" t="s">
        <v>269</v>
      </c>
      <c r="F25" s="139">
        <f>SUM(F13:F24)</f>
        <v>0</v>
      </c>
      <c r="G25" s="195"/>
      <c r="H25" s="90"/>
      <c r="I25" s="205"/>
    </row>
    <row r="26" spans="1:9" s="28" customFormat="1" ht="16.5" thickBot="1">
      <c r="A26" s="183" t="s">
        <v>26</v>
      </c>
      <c r="B26" s="159" t="s">
        <v>270</v>
      </c>
      <c r="C26" s="196">
        <f>+C12+C25</f>
        <v>190008907</v>
      </c>
      <c r="D26" s="196">
        <f>+D12+D25</f>
        <v>190008907</v>
      </c>
      <c r="E26" s="159" t="s">
        <v>271</v>
      </c>
      <c r="F26" s="140">
        <f>+F12+F25</f>
        <v>305116548</v>
      </c>
      <c r="G26" s="140">
        <f>+G12+G25</f>
        <v>305178548</v>
      </c>
      <c r="H26" s="90"/>
      <c r="I26" s="205"/>
    </row>
    <row r="27" spans="1:9" s="28" customFormat="1" ht="16.5" thickBot="1">
      <c r="A27" s="183" t="s">
        <v>27</v>
      </c>
      <c r="B27" s="159" t="s">
        <v>78</v>
      </c>
      <c r="C27" s="196">
        <v>0</v>
      </c>
      <c r="D27" s="196" t="str">
        <f>IF(D12-H12&lt;0,H12-D12,"-")</f>
        <v>-</v>
      </c>
      <c r="E27" s="159" t="s">
        <v>79</v>
      </c>
      <c r="F27" s="195"/>
      <c r="G27" s="195"/>
      <c r="H27" s="90"/>
      <c r="I27" s="205"/>
    </row>
    <row r="28" spans="1:9" s="28" customFormat="1" ht="16.5" thickBot="1">
      <c r="A28" s="183" t="s">
        <v>28</v>
      </c>
      <c r="B28" s="159" t="s">
        <v>115</v>
      </c>
      <c r="C28" s="196">
        <v>0</v>
      </c>
      <c r="D28" s="197"/>
      <c r="E28" s="159" t="s">
        <v>116</v>
      </c>
      <c r="F28" s="195"/>
      <c r="G28" s="195"/>
      <c r="H28" s="90"/>
      <c r="I28" s="205"/>
    </row>
  </sheetData>
  <sheetProtection/>
  <mergeCells count="2">
    <mergeCell ref="I1:I28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" t="s">
        <v>71</v>
      </c>
      <c r="E1" s="6" t="s">
        <v>73</v>
      </c>
    </row>
    <row r="3" spans="1:5" ht="12.75">
      <c r="A3" s="7"/>
      <c r="B3" s="8"/>
      <c r="C3" s="7"/>
      <c r="D3" s="10"/>
      <c r="E3" s="8"/>
    </row>
    <row r="4" spans="1:5" ht="15.75">
      <c r="A4" s="2" t="s">
        <v>272</v>
      </c>
      <c r="B4" s="9"/>
      <c r="C4" s="11"/>
      <c r="D4" s="10"/>
      <c r="E4" s="8"/>
    </row>
    <row r="5" spans="1:5" ht="12.75">
      <c r="A5" s="7"/>
      <c r="B5" s="8"/>
      <c r="C5" s="7"/>
      <c r="D5" s="10"/>
      <c r="E5" s="8"/>
    </row>
    <row r="6" spans="1:5" ht="12.75">
      <c r="A6" s="7" t="s">
        <v>274</v>
      </c>
      <c r="B6" s="8" t="e">
        <f>+#REF!</f>
        <v>#REF!</v>
      </c>
      <c r="C6" s="7" t="s">
        <v>275</v>
      </c>
      <c r="D6" s="10" t="e">
        <f>+#REF!+#REF!</f>
        <v>#REF!</v>
      </c>
      <c r="E6" s="8" t="e">
        <f aca="true" t="shared" si="0" ref="E6:E15">+B6-D6</f>
        <v>#REF!</v>
      </c>
    </row>
    <row r="7" spans="1:5" ht="12.75">
      <c r="A7" s="7" t="s">
        <v>276</v>
      </c>
      <c r="B7" s="8" t="e">
        <f>+#REF!</f>
        <v>#REF!</v>
      </c>
      <c r="C7" s="7" t="s">
        <v>277</v>
      </c>
      <c r="D7" s="10" t="e">
        <f>+#REF!+#REF!</f>
        <v>#REF!</v>
      </c>
      <c r="E7" s="8" t="e">
        <f t="shared" si="0"/>
        <v>#REF!</v>
      </c>
    </row>
    <row r="8" spans="1:5" ht="12.75">
      <c r="A8" s="7" t="s">
        <v>278</v>
      </c>
      <c r="B8" s="8" t="e">
        <f>+#REF!</f>
        <v>#REF!</v>
      </c>
      <c r="C8" s="7" t="s">
        <v>279</v>
      </c>
      <c r="D8" s="10" t="e">
        <f>+#REF!+#REF!</f>
        <v>#REF!</v>
      </c>
      <c r="E8" s="8" t="e">
        <f t="shared" si="0"/>
        <v>#REF!</v>
      </c>
    </row>
    <row r="9" spans="1:5" ht="12.75">
      <c r="A9" s="7"/>
      <c r="B9" s="8"/>
      <c r="C9" s="7"/>
      <c r="D9" s="10"/>
      <c r="E9" s="8"/>
    </row>
    <row r="10" spans="1:5" ht="12.75">
      <c r="A10" s="7"/>
      <c r="B10" s="8"/>
      <c r="C10" s="7"/>
      <c r="D10" s="10"/>
      <c r="E10" s="8"/>
    </row>
    <row r="11" spans="1:5" ht="15.75">
      <c r="A11" s="2" t="s">
        <v>273</v>
      </c>
      <c r="B11" s="9"/>
      <c r="C11" s="11"/>
      <c r="D11" s="10"/>
      <c r="E11" s="8"/>
    </row>
    <row r="12" spans="1:5" ht="12.75">
      <c r="A12" s="7"/>
      <c r="B12" s="8"/>
      <c r="C12" s="7"/>
      <c r="D12" s="10"/>
      <c r="E12" s="8"/>
    </row>
    <row r="13" spans="1:5" ht="12.75">
      <c r="A13" s="7" t="s">
        <v>283</v>
      </c>
      <c r="B13" s="8" t="e">
        <f>+#REF!</f>
        <v>#REF!</v>
      </c>
      <c r="C13" s="7" t="s">
        <v>282</v>
      </c>
      <c r="D13" s="10" t="e">
        <f>+#REF!+#REF!</f>
        <v>#REF!</v>
      </c>
      <c r="E13" s="8" t="e">
        <f t="shared" si="0"/>
        <v>#REF!</v>
      </c>
    </row>
    <row r="14" spans="1:5" ht="12.75">
      <c r="A14" s="7" t="s">
        <v>129</v>
      </c>
      <c r="B14" s="8" t="e">
        <f>+#REF!</f>
        <v>#REF!</v>
      </c>
      <c r="C14" s="7" t="s">
        <v>281</v>
      </c>
      <c r="D14" s="10" t="e">
        <f>+#REF!+#REF!</f>
        <v>#REF!</v>
      </c>
      <c r="E14" s="8" t="e">
        <f t="shared" si="0"/>
        <v>#REF!</v>
      </c>
    </row>
    <row r="15" spans="1:5" ht="12.75">
      <c r="A15" s="7" t="s">
        <v>284</v>
      </c>
      <c r="B15" s="8" t="e">
        <f>+#REF!</f>
        <v>#REF!</v>
      </c>
      <c r="C15" s="7" t="s">
        <v>280</v>
      </c>
      <c r="D15" s="10" t="e">
        <f>+#REF!+#REF!</f>
        <v>#REF!</v>
      </c>
      <c r="E15" s="8" t="e">
        <f t="shared" si="0"/>
        <v>#REF!</v>
      </c>
    </row>
    <row r="16" spans="1:5" ht="12.75">
      <c r="A16" s="4"/>
      <c r="B16" s="4"/>
      <c r="C16" s="7"/>
      <c r="D16" s="10"/>
      <c r="E16" s="5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8"/>
  <sheetViews>
    <sheetView workbookViewId="0" topLeftCell="A1">
      <selection activeCell="H8" sqref="H8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0.375" style="15" customWidth="1"/>
    <col min="4" max="4" width="20.375" style="16" customWidth="1"/>
    <col min="5" max="16384" width="9.375" style="16" customWidth="1"/>
  </cols>
  <sheetData>
    <row r="1" ht="15.75">
      <c r="B1" s="14" t="s">
        <v>358</v>
      </c>
    </row>
    <row r="2" spans="1:8" s="18" customFormat="1" ht="18" customHeight="1">
      <c r="A2" s="129" t="s">
        <v>331</v>
      </c>
      <c r="B2" s="129"/>
      <c r="C2" s="129"/>
      <c r="D2" s="129"/>
      <c r="E2" s="129"/>
      <c r="F2" s="129"/>
      <c r="G2" s="129"/>
      <c r="H2" s="129"/>
    </row>
    <row r="3" spans="1:3" s="18" customFormat="1" ht="18" customHeight="1">
      <c r="A3" s="96"/>
      <c r="B3" s="208" t="s">
        <v>333</v>
      </c>
      <c r="C3" s="208"/>
    </row>
    <row r="4" spans="1:3" s="24" customFormat="1" ht="18" customHeight="1">
      <c r="A4" s="199" t="s">
        <v>0</v>
      </c>
      <c r="B4" s="199"/>
      <c r="C4" s="199"/>
    </row>
    <row r="5" spans="1:3" s="24" customFormat="1" ht="18" customHeight="1" thickBot="1">
      <c r="A5" s="200" t="s">
        <v>72</v>
      </c>
      <c r="B5" s="200"/>
      <c r="C5" s="19" t="s">
        <v>327</v>
      </c>
    </row>
    <row r="6" spans="1:4" s="24" customFormat="1" ht="57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9.5" thickBot="1">
      <c r="A7" s="22">
        <v>1</v>
      </c>
      <c r="B7" s="120">
        <v>2</v>
      </c>
      <c r="C7" s="23">
        <v>3</v>
      </c>
      <c r="D7" s="23">
        <v>3</v>
      </c>
    </row>
    <row r="8" spans="1:4" s="24" customFormat="1" ht="19.5" thickBot="1">
      <c r="A8" s="30" t="s">
        <v>2</v>
      </c>
      <c r="B8" s="100" t="s">
        <v>130</v>
      </c>
      <c r="C8" s="31">
        <f>SUM(C9:C12)</f>
        <v>159493208</v>
      </c>
      <c r="D8" s="31">
        <f>SUM(D9:D13)</f>
        <v>160270102</v>
      </c>
    </row>
    <row r="9" spans="1:4" s="24" customFormat="1" ht="27">
      <c r="A9" s="37" t="s">
        <v>49</v>
      </c>
      <c r="B9" s="95" t="s">
        <v>307</v>
      </c>
      <c r="C9" s="32">
        <v>70524231</v>
      </c>
      <c r="D9" s="32">
        <v>70524231</v>
      </c>
    </row>
    <row r="10" spans="1:4" s="24" customFormat="1" ht="27">
      <c r="A10" s="38" t="s">
        <v>50</v>
      </c>
      <c r="B10" s="68" t="s">
        <v>308</v>
      </c>
      <c r="C10" s="33">
        <v>42489600</v>
      </c>
      <c r="D10" s="33">
        <v>42489600</v>
      </c>
    </row>
    <row r="11" spans="1:4" s="24" customFormat="1" ht="27">
      <c r="A11" s="38" t="s">
        <v>51</v>
      </c>
      <c r="B11" s="68" t="s">
        <v>309</v>
      </c>
      <c r="C11" s="33">
        <v>43621357</v>
      </c>
      <c r="D11" s="33">
        <v>43621357</v>
      </c>
    </row>
    <row r="12" spans="1:4" s="24" customFormat="1" ht="18" customHeight="1">
      <c r="A12" s="38" t="s">
        <v>303</v>
      </c>
      <c r="B12" s="68" t="s">
        <v>310</v>
      </c>
      <c r="C12" s="33">
        <v>2858020</v>
      </c>
      <c r="D12" s="33">
        <v>2858020</v>
      </c>
    </row>
    <row r="13" spans="1:4" s="24" customFormat="1" ht="25.5">
      <c r="A13" s="38" t="s">
        <v>60</v>
      </c>
      <c r="B13" s="101" t="s">
        <v>312</v>
      </c>
      <c r="C13" s="34"/>
      <c r="D13" s="131">
        <v>776894</v>
      </c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9.5" thickBot="1">
      <c r="A15" s="36" t="s">
        <v>3</v>
      </c>
      <c r="B15" s="102" t="s">
        <v>340</v>
      </c>
      <c r="C15" s="31">
        <f>+C16+C17+C18+C19+C20</f>
        <v>13253000</v>
      </c>
      <c r="D15" s="31">
        <f>+D16+D17+D18+D19+D20</f>
        <v>13253000</v>
      </c>
    </row>
    <row r="16" spans="1:4" s="24" customFormat="1" ht="18.75">
      <c r="A16" s="37" t="s">
        <v>55</v>
      </c>
      <c r="B16" s="95" t="s">
        <v>131</v>
      </c>
      <c r="C16" s="32"/>
      <c r="D16" s="32"/>
    </row>
    <row r="17" spans="1:4" s="24" customFormat="1" ht="18.75">
      <c r="A17" s="38" t="s">
        <v>56</v>
      </c>
      <c r="B17" s="68" t="s">
        <v>132</v>
      </c>
      <c r="C17" s="33"/>
      <c r="D17" s="33"/>
    </row>
    <row r="18" spans="1:4" s="24" customFormat="1" ht="27">
      <c r="A18" s="38" t="s">
        <v>57</v>
      </c>
      <c r="B18" s="68" t="s">
        <v>292</v>
      </c>
      <c r="C18" s="33"/>
      <c r="D18" s="33"/>
    </row>
    <row r="19" spans="1:4" s="24" customFormat="1" ht="18" customHeight="1">
      <c r="A19" s="38" t="s">
        <v>58</v>
      </c>
      <c r="B19" s="68" t="s">
        <v>293</v>
      </c>
      <c r="C19" s="33"/>
      <c r="D19" s="33"/>
    </row>
    <row r="20" spans="1:4" s="24" customFormat="1" ht="25.5">
      <c r="A20" s="38" t="s">
        <v>59</v>
      </c>
      <c r="B20" s="29" t="s">
        <v>313</v>
      </c>
      <c r="C20" s="33">
        <v>13253000</v>
      </c>
      <c r="D20" s="33">
        <v>13253000</v>
      </c>
    </row>
    <row r="21" spans="1:4" s="24" customFormat="1" ht="19.5" thickBot="1">
      <c r="A21" s="39" t="s">
        <v>65</v>
      </c>
      <c r="B21" s="103" t="s">
        <v>133</v>
      </c>
      <c r="C21" s="40"/>
      <c r="D21" s="40"/>
    </row>
    <row r="22" spans="1:4" s="24" customFormat="1" ht="26.25" thickBot="1">
      <c r="A22" s="36" t="s">
        <v>4</v>
      </c>
      <c r="B22" s="104" t="s">
        <v>341</v>
      </c>
      <c r="C22" s="31">
        <f>+C23+C24+C25+C26+C27</f>
        <v>190008907</v>
      </c>
      <c r="D22" s="31">
        <f>+D23+D24+D25+D26+D27</f>
        <v>190008907</v>
      </c>
    </row>
    <row r="23" spans="1:4" s="24" customFormat="1" ht="18.75">
      <c r="A23" s="37" t="s">
        <v>38</v>
      </c>
      <c r="B23" s="95" t="s">
        <v>305</v>
      </c>
      <c r="C23" s="32">
        <v>15000000</v>
      </c>
      <c r="D23" s="32">
        <v>15000000</v>
      </c>
    </row>
    <row r="24" spans="1:4" s="24" customFormat="1" ht="27">
      <c r="A24" s="38" t="s">
        <v>39</v>
      </c>
      <c r="B24" s="68" t="s">
        <v>134</v>
      </c>
      <c r="C24" s="32"/>
      <c r="D24" s="32"/>
    </row>
    <row r="25" spans="1:4" s="24" customFormat="1" ht="18" customHeight="1">
      <c r="A25" s="38" t="s">
        <v>40</v>
      </c>
      <c r="B25" s="68" t="s">
        <v>294</v>
      </c>
      <c r="C25" s="32"/>
      <c r="D25" s="32"/>
    </row>
    <row r="26" spans="1:4" s="24" customFormat="1" ht="18" customHeight="1">
      <c r="A26" s="38" t="s">
        <v>41</v>
      </c>
      <c r="B26" s="68" t="s">
        <v>295</v>
      </c>
      <c r="C26" s="32"/>
      <c r="D26" s="32"/>
    </row>
    <row r="27" spans="1:4" s="24" customFormat="1" ht="18" customHeight="1">
      <c r="A27" s="38" t="s">
        <v>80</v>
      </c>
      <c r="B27" s="68" t="s">
        <v>135</v>
      </c>
      <c r="C27" s="32">
        <v>175008907</v>
      </c>
      <c r="D27" s="32">
        <v>175008907</v>
      </c>
    </row>
    <row r="28" spans="1:4" s="24" customFormat="1" ht="18" customHeight="1" thickBot="1">
      <c r="A28" s="39" t="s">
        <v>81</v>
      </c>
      <c r="B28" s="103" t="s">
        <v>335</v>
      </c>
      <c r="C28" s="32"/>
      <c r="D28" s="32"/>
    </row>
    <row r="29" spans="1:4" s="24" customFormat="1" ht="18" customHeight="1" thickBot="1">
      <c r="A29" s="36" t="s">
        <v>82</v>
      </c>
      <c r="B29" s="104" t="s">
        <v>137</v>
      </c>
      <c r="C29" s="31">
        <f>+C30+C33+C34+C35</f>
        <v>60636296</v>
      </c>
      <c r="D29" s="31">
        <f>+D30+D33+D34+D35</f>
        <v>60636296</v>
      </c>
    </row>
    <row r="30" spans="1:4" s="24" customFormat="1" ht="18" customHeight="1">
      <c r="A30" s="37" t="s">
        <v>138</v>
      </c>
      <c r="B30" s="95" t="s">
        <v>144</v>
      </c>
      <c r="C30" s="41">
        <f>+C31+C32</f>
        <v>52281187</v>
      </c>
      <c r="D30" s="41">
        <f>+D31+D32</f>
        <v>52281187</v>
      </c>
    </row>
    <row r="31" spans="1:4" s="24" customFormat="1" ht="18.75">
      <c r="A31" s="38" t="s">
        <v>139</v>
      </c>
      <c r="B31" s="68" t="s">
        <v>315</v>
      </c>
      <c r="C31" s="32">
        <v>1823137</v>
      </c>
      <c r="D31" s="32">
        <v>1823137</v>
      </c>
    </row>
    <row r="32" spans="1:4" s="24" customFormat="1" ht="18" customHeight="1">
      <c r="A32" s="38" t="s">
        <v>140</v>
      </c>
      <c r="B32" s="68" t="s">
        <v>316</v>
      </c>
      <c r="C32" s="32">
        <v>50458050</v>
      </c>
      <c r="D32" s="32">
        <v>50458050</v>
      </c>
    </row>
    <row r="33" spans="1:4" s="24" customFormat="1" ht="18" customHeight="1">
      <c r="A33" s="38" t="s">
        <v>141</v>
      </c>
      <c r="B33" s="68" t="s">
        <v>317</v>
      </c>
      <c r="C33" s="32">
        <v>6313570</v>
      </c>
      <c r="D33" s="32">
        <v>6313570</v>
      </c>
    </row>
    <row r="34" spans="1:4" s="24" customFormat="1" ht="18" customHeight="1">
      <c r="A34" s="38" t="s">
        <v>142</v>
      </c>
      <c r="B34" s="68" t="s">
        <v>145</v>
      </c>
      <c r="C34" s="32"/>
      <c r="D34" s="32"/>
    </row>
    <row r="35" spans="1:4" s="24" customFormat="1" ht="18" customHeight="1" thickBot="1">
      <c r="A35" s="39" t="s">
        <v>143</v>
      </c>
      <c r="B35" s="103" t="s">
        <v>146</v>
      </c>
      <c r="C35" s="32">
        <v>2041539</v>
      </c>
      <c r="D35" s="32">
        <v>2041539</v>
      </c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81990904</v>
      </c>
      <c r="D36" s="31">
        <f>SUM(D37:D46)</f>
        <v>85648252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2">
        <v>60771749</v>
      </c>
      <c r="D38" s="32">
        <v>64429097</v>
      </c>
    </row>
    <row r="39" spans="1:4" s="24" customFormat="1" ht="18" customHeight="1">
      <c r="A39" s="38" t="s">
        <v>44</v>
      </c>
      <c r="B39" s="68" t="s">
        <v>319</v>
      </c>
      <c r="C39" s="32">
        <v>506541</v>
      </c>
      <c r="D39" s="32">
        <v>506541</v>
      </c>
    </row>
    <row r="40" spans="1:4" s="24" customFormat="1" ht="18" customHeight="1">
      <c r="A40" s="38" t="s">
        <v>84</v>
      </c>
      <c r="B40" s="68" t="s">
        <v>320</v>
      </c>
      <c r="C40" s="32"/>
      <c r="D40" s="32"/>
    </row>
    <row r="41" spans="1:4" s="24" customFormat="1" ht="18" customHeight="1">
      <c r="A41" s="38" t="s">
        <v>85</v>
      </c>
      <c r="B41" s="68" t="s">
        <v>321</v>
      </c>
      <c r="C41" s="32">
        <v>3281477</v>
      </c>
      <c r="D41" s="32">
        <v>3281477</v>
      </c>
    </row>
    <row r="42" spans="1:4" s="24" customFormat="1" ht="18" customHeight="1">
      <c r="A42" s="38" t="s">
        <v>86</v>
      </c>
      <c r="B42" s="68" t="s">
        <v>322</v>
      </c>
      <c r="C42" s="32">
        <v>17431137</v>
      </c>
      <c r="D42" s="32">
        <v>17431137</v>
      </c>
    </row>
    <row r="43" spans="1:4" s="24" customFormat="1" ht="18" customHeight="1">
      <c r="A43" s="38" t="s">
        <v>87</v>
      </c>
      <c r="B43" s="68" t="s">
        <v>151</v>
      </c>
      <c r="C43" s="32"/>
      <c r="D43" s="32"/>
    </row>
    <row r="44" spans="1:4" s="24" customFormat="1" ht="18" customHeight="1">
      <c r="A44" s="38" t="s">
        <v>88</v>
      </c>
      <c r="B44" s="68" t="s">
        <v>152</v>
      </c>
      <c r="C44" s="32"/>
      <c r="D44" s="32"/>
    </row>
    <row r="45" spans="1:4" s="24" customFormat="1" ht="18" customHeight="1">
      <c r="A45" s="38" t="s">
        <v>148</v>
      </c>
      <c r="B45" s="68" t="s">
        <v>153</v>
      </c>
      <c r="C45" s="32"/>
      <c r="D45" s="32"/>
    </row>
    <row r="46" spans="1:4" s="24" customFormat="1" ht="18" customHeight="1" thickBot="1">
      <c r="A46" s="39" t="s">
        <v>149</v>
      </c>
      <c r="B46" s="103" t="s">
        <v>323</v>
      </c>
      <c r="C46" s="32"/>
      <c r="D46" s="32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2"/>
      <c r="D49" s="32"/>
    </row>
    <row r="50" spans="1:4" s="24" customFormat="1" ht="18.75">
      <c r="A50" s="38" t="s">
        <v>155</v>
      </c>
      <c r="B50" s="68" t="s">
        <v>160</v>
      </c>
      <c r="C50" s="32"/>
      <c r="D50" s="32"/>
    </row>
    <row r="51" spans="1:4" s="24" customFormat="1" ht="18.75">
      <c r="A51" s="38" t="s">
        <v>156</v>
      </c>
      <c r="B51" s="68" t="s">
        <v>161</v>
      </c>
      <c r="C51" s="32"/>
      <c r="D51" s="32"/>
    </row>
    <row r="52" spans="1:4" s="24" customFormat="1" ht="19.5" thickBot="1">
      <c r="A52" s="39" t="s">
        <v>157</v>
      </c>
      <c r="B52" s="103" t="s">
        <v>162</v>
      </c>
      <c r="C52" s="32"/>
      <c r="D52" s="32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18" customHeight="1">
      <c r="A55" s="38" t="s">
        <v>48</v>
      </c>
      <c r="B55" s="68" t="s">
        <v>298</v>
      </c>
      <c r="C55" s="32"/>
      <c r="D55" s="32"/>
    </row>
    <row r="56" spans="1:4" s="24" customFormat="1" ht="18.75">
      <c r="A56" s="38" t="s">
        <v>165</v>
      </c>
      <c r="B56" s="68" t="s">
        <v>163</v>
      </c>
      <c r="C56" s="32"/>
      <c r="D56" s="32"/>
    </row>
    <row r="57" spans="1:4" s="24" customFormat="1" ht="19.5" thickBot="1">
      <c r="A57" s="39" t="s">
        <v>166</v>
      </c>
      <c r="B57" s="103" t="s">
        <v>164</v>
      </c>
      <c r="C57" s="32"/>
      <c r="D57" s="32"/>
    </row>
    <row r="58" spans="1:4" s="24" customFormat="1" ht="19.5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2"/>
      <c r="D59" s="32"/>
    </row>
    <row r="60" spans="1:4" s="24" customFormat="1" ht="18.75">
      <c r="A60" s="38" t="s">
        <v>91</v>
      </c>
      <c r="B60" s="68" t="s">
        <v>300</v>
      </c>
      <c r="C60" s="32"/>
      <c r="D60" s="32"/>
    </row>
    <row r="61" spans="1:4" s="24" customFormat="1" ht="18" customHeight="1">
      <c r="A61" s="38" t="s">
        <v>109</v>
      </c>
      <c r="B61" s="68" t="s">
        <v>169</v>
      </c>
      <c r="C61" s="32"/>
      <c r="D61" s="32"/>
    </row>
    <row r="62" spans="1:4" s="24" customFormat="1" ht="18" customHeight="1" thickBot="1">
      <c r="A62" s="39" t="s">
        <v>168</v>
      </c>
      <c r="B62" s="103" t="s">
        <v>170</v>
      </c>
      <c r="C62" s="32"/>
      <c r="D62" s="32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505382315</v>
      </c>
      <c r="D63" s="31">
        <f>+D8+D15+D22+D29+D36+D47+D53+D58</f>
        <v>509816557</v>
      </c>
    </row>
    <row r="64" spans="1:4" s="24" customFormat="1" ht="19.5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2"/>
      <c r="D65" s="32"/>
    </row>
    <row r="66" spans="1:4" s="24" customFormat="1" ht="27">
      <c r="A66" s="38" t="s">
        <v>209</v>
      </c>
      <c r="B66" s="68" t="s">
        <v>173</v>
      </c>
      <c r="C66" s="32"/>
      <c r="D66" s="32"/>
    </row>
    <row r="67" spans="1:4" s="24" customFormat="1" ht="19.5" thickBot="1">
      <c r="A67" s="39" t="s">
        <v>210</v>
      </c>
      <c r="B67" s="105" t="s">
        <v>174</v>
      </c>
      <c r="C67" s="32"/>
      <c r="D67" s="32"/>
    </row>
    <row r="68" spans="1:4" s="24" customFormat="1" ht="19.5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2"/>
      <c r="D69" s="32"/>
    </row>
    <row r="70" spans="1:4" s="24" customFormat="1" ht="18" customHeight="1">
      <c r="A70" s="38" t="s">
        <v>70</v>
      </c>
      <c r="B70" s="68" t="s">
        <v>178</v>
      </c>
      <c r="C70" s="32"/>
      <c r="D70" s="32"/>
    </row>
    <row r="71" spans="1:4" s="24" customFormat="1" ht="18" customHeight="1">
      <c r="A71" s="38" t="s">
        <v>201</v>
      </c>
      <c r="B71" s="68" t="s">
        <v>179</v>
      </c>
      <c r="C71" s="32"/>
      <c r="D71" s="32"/>
    </row>
    <row r="72" spans="1:4" s="24" customFormat="1" ht="18" customHeight="1" thickBot="1">
      <c r="A72" s="39" t="s">
        <v>202</v>
      </c>
      <c r="B72" s="103" t="s">
        <v>180</v>
      </c>
      <c r="C72" s="32"/>
      <c r="D72" s="32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139782972</v>
      </c>
      <c r="D73" s="31">
        <f>SUM(D74:D75)</f>
        <v>136958730</v>
      </c>
    </row>
    <row r="74" spans="1:4" s="24" customFormat="1" ht="18" customHeight="1">
      <c r="A74" s="37" t="s">
        <v>203</v>
      </c>
      <c r="B74" s="95" t="s">
        <v>183</v>
      </c>
      <c r="C74" s="32">
        <v>139782972</v>
      </c>
      <c r="D74" s="32">
        <v>136958730</v>
      </c>
    </row>
    <row r="75" spans="1:4" s="24" customFormat="1" ht="18" customHeight="1" thickBot="1">
      <c r="A75" s="39" t="s">
        <v>204</v>
      </c>
      <c r="B75" s="95" t="s">
        <v>347</v>
      </c>
      <c r="C75" s="32"/>
      <c r="D75" s="32"/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0</v>
      </c>
      <c r="D76" s="31">
        <f>SUM(D77:D79)</f>
        <v>0</v>
      </c>
    </row>
    <row r="77" spans="1:4" s="24" customFormat="1" ht="18" customHeight="1">
      <c r="A77" s="37" t="s">
        <v>205</v>
      </c>
      <c r="B77" s="95" t="s">
        <v>328</v>
      </c>
      <c r="C77" s="32"/>
      <c r="D77" s="32"/>
    </row>
    <row r="78" spans="1:4" s="24" customFormat="1" ht="18" customHeight="1">
      <c r="A78" s="38" t="s">
        <v>206</v>
      </c>
      <c r="B78" s="68" t="s">
        <v>186</v>
      </c>
      <c r="C78" s="32"/>
      <c r="D78" s="32"/>
    </row>
    <row r="79" spans="1:4" s="24" customFormat="1" ht="19.5" thickBot="1">
      <c r="A79" s="39" t="s">
        <v>207</v>
      </c>
      <c r="B79" s="103" t="s">
        <v>339</v>
      </c>
      <c r="C79" s="32"/>
      <c r="D79" s="32"/>
    </row>
    <row r="80" spans="1:4" s="24" customFormat="1" ht="20.25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2"/>
      <c r="D81" s="32"/>
    </row>
    <row r="82" spans="1:4" s="24" customFormat="1" ht="18" customHeight="1">
      <c r="A82" s="44" t="s">
        <v>191</v>
      </c>
      <c r="B82" s="68" t="s">
        <v>192</v>
      </c>
      <c r="C82" s="32"/>
      <c r="D82" s="32"/>
    </row>
    <row r="83" spans="1:4" s="24" customFormat="1" ht="30">
      <c r="A83" s="44" t="s">
        <v>193</v>
      </c>
      <c r="B83" s="68" t="s">
        <v>194</v>
      </c>
      <c r="C83" s="32"/>
      <c r="D83" s="32"/>
    </row>
    <row r="84" spans="1:4" s="24" customFormat="1" ht="18" customHeight="1" thickBot="1">
      <c r="A84" s="45" t="s">
        <v>195</v>
      </c>
      <c r="B84" s="103" t="s">
        <v>196</v>
      </c>
      <c r="C84" s="32"/>
      <c r="D84" s="32"/>
    </row>
    <row r="85" spans="1:4" s="24" customFormat="1" ht="19.5" thickBot="1">
      <c r="A85" s="42" t="s">
        <v>197</v>
      </c>
      <c r="B85" s="102" t="s">
        <v>338</v>
      </c>
      <c r="C85" s="32"/>
      <c r="D85" s="32"/>
    </row>
    <row r="86" spans="1:4" s="18" customFormat="1" ht="18" customHeight="1" thickBot="1">
      <c r="A86" s="42" t="s">
        <v>198</v>
      </c>
      <c r="B86" s="106" t="s">
        <v>199</v>
      </c>
      <c r="C86" s="31">
        <f>+C64+C68+C73+C76+C80+C85</f>
        <v>139782972</v>
      </c>
      <c r="D86" s="31">
        <f>+D64+D68+D73+D76+D80+D85</f>
        <v>136958730</v>
      </c>
    </row>
    <row r="87" spans="1:4" s="25" customFormat="1" ht="18" customHeight="1" thickBot="1">
      <c r="A87" s="47" t="s">
        <v>211</v>
      </c>
      <c r="B87" s="107" t="s">
        <v>290</v>
      </c>
      <c r="C87" s="31">
        <f>+C63+C86</f>
        <v>645165287</v>
      </c>
      <c r="D87" s="31">
        <f>+D63+D86</f>
        <v>646775287</v>
      </c>
    </row>
    <row r="88" spans="1:4" s="18" customFormat="1" ht="18" customHeight="1" thickBot="1">
      <c r="A88" s="48"/>
      <c r="B88" s="108"/>
      <c r="C88" s="49"/>
      <c r="D88" s="49"/>
    </row>
    <row r="89" spans="1:4" s="24" customFormat="1" ht="18" customHeight="1" thickBot="1">
      <c r="A89" s="97" t="s">
        <v>32</v>
      </c>
      <c r="B89" s="109"/>
      <c r="C89" s="98"/>
      <c r="D89" s="98"/>
    </row>
    <row r="90" spans="1:4" s="18" customFormat="1" ht="18" customHeight="1" thickBot="1">
      <c r="A90" s="36" t="s">
        <v>2</v>
      </c>
      <c r="B90" s="110" t="s">
        <v>336</v>
      </c>
      <c r="C90" s="99">
        <f>SUM(C91:C95)</f>
        <v>168578687</v>
      </c>
      <c r="D90" s="99">
        <f>SUM(D91:D95)</f>
        <v>172688687</v>
      </c>
    </row>
    <row r="91" spans="1:4" s="18" customFormat="1" ht="18" customHeight="1">
      <c r="A91" s="37" t="s">
        <v>49</v>
      </c>
      <c r="B91" s="111" t="s">
        <v>29</v>
      </c>
      <c r="C91" s="32">
        <v>43918060</v>
      </c>
      <c r="D91" s="32">
        <v>43918060</v>
      </c>
    </row>
    <row r="92" spans="1:4" s="18" customFormat="1" ht="18" customHeight="1">
      <c r="A92" s="38" t="s">
        <v>50</v>
      </c>
      <c r="B92" s="70" t="s">
        <v>92</v>
      </c>
      <c r="C92" s="32">
        <v>9120612</v>
      </c>
      <c r="D92" s="32">
        <v>12620612</v>
      </c>
    </row>
    <row r="93" spans="1:4" s="18" customFormat="1" ht="18" customHeight="1">
      <c r="A93" s="38" t="s">
        <v>51</v>
      </c>
      <c r="B93" s="70" t="s">
        <v>68</v>
      </c>
      <c r="C93" s="32">
        <v>99649062</v>
      </c>
      <c r="D93" s="32">
        <v>99928062</v>
      </c>
    </row>
    <row r="94" spans="1:4" s="18" customFormat="1" ht="18" customHeight="1">
      <c r="A94" s="38" t="s">
        <v>52</v>
      </c>
      <c r="B94" s="112" t="s">
        <v>93</v>
      </c>
      <c r="C94" s="32">
        <v>10654953</v>
      </c>
      <c r="D94" s="32">
        <v>10654953</v>
      </c>
    </row>
    <row r="95" spans="1:4" s="18" customFormat="1" ht="18" customHeight="1">
      <c r="A95" s="38" t="s">
        <v>60</v>
      </c>
      <c r="B95" s="113" t="s">
        <v>94</v>
      </c>
      <c r="C95" s="40">
        <f>SUM(C96:C105)</f>
        <v>5236000</v>
      </c>
      <c r="D95" s="40">
        <f>SUM(D96:D105)</f>
        <v>5567000</v>
      </c>
    </row>
    <row r="96" spans="1:4" s="18" customFormat="1" ht="18" customHeight="1">
      <c r="A96" s="38" t="s">
        <v>53</v>
      </c>
      <c r="B96" s="70" t="s">
        <v>214</v>
      </c>
      <c r="C96" s="32"/>
      <c r="D96" s="32"/>
    </row>
    <row r="97" spans="1:4" s="18" customFormat="1" ht="18" customHeight="1">
      <c r="A97" s="38" t="s">
        <v>54</v>
      </c>
      <c r="B97" s="72" t="s">
        <v>215</v>
      </c>
      <c r="C97" s="32"/>
      <c r="D97" s="32"/>
    </row>
    <row r="98" spans="1:4" s="18" customFormat="1" ht="18" customHeight="1">
      <c r="A98" s="38" t="s">
        <v>61</v>
      </c>
      <c r="B98" s="70" t="s">
        <v>216</v>
      </c>
      <c r="C98" s="32"/>
      <c r="D98" s="32"/>
    </row>
    <row r="99" spans="1:4" s="18" customFormat="1" ht="18" customHeight="1">
      <c r="A99" s="38" t="s">
        <v>62</v>
      </c>
      <c r="B99" s="70" t="s">
        <v>343</v>
      </c>
      <c r="C99" s="32"/>
      <c r="D99" s="32"/>
    </row>
    <row r="100" spans="1:4" s="18" customFormat="1" ht="18" customHeight="1">
      <c r="A100" s="38" t="s">
        <v>63</v>
      </c>
      <c r="B100" s="72" t="s">
        <v>218</v>
      </c>
      <c r="C100" s="32">
        <v>2576000</v>
      </c>
      <c r="D100" s="32">
        <v>2576000</v>
      </c>
    </row>
    <row r="101" spans="1:4" s="18" customFormat="1" ht="18" customHeight="1">
      <c r="A101" s="38" t="s">
        <v>64</v>
      </c>
      <c r="B101" s="72" t="s">
        <v>219</v>
      </c>
      <c r="C101" s="32"/>
      <c r="D101" s="32"/>
    </row>
    <row r="102" spans="1:4" s="18" customFormat="1" ht="18" customHeight="1">
      <c r="A102" s="38" t="s">
        <v>66</v>
      </c>
      <c r="B102" s="70" t="s">
        <v>344</v>
      </c>
      <c r="C102" s="32"/>
      <c r="D102" s="32"/>
    </row>
    <row r="103" spans="1:4" s="18" customFormat="1" ht="18" customHeight="1">
      <c r="A103" s="57" t="s">
        <v>95</v>
      </c>
      <c r="B103" s="73" t="s">
        <v>221</v>
      </c>
      <c r="C103" s="32"/>
      <c r="D103" s="32"/>
    </row>
    <row r="104" spans="1:4" s="18" customFormat="1" ht="18" customHeight="1">
      <c r="A104" s="38" t="s">
        <v>212</v>
      </c>
      <c r="B104" s="73" t="s">
        <v>222</v>
      </c>
      <c r="C104" s="32"/>
      <c r="D104" s="32"/>
    </row>
    <row r="105" spans="1:4" s="18" customFormat="1" ht="18" customHeight="1" thickBot="1">
      <c r="A105" s="58" t="s">
        <v>213</v>
      </c>
      <c r="B105" s="74" t="s">
        <v>223</v>
      </c>
      <c r="C105" s="32">
        <v>2660000</v>
      </c>
      <c r="D105" s="32">
        <v>2991000</v>
      </c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303450256</v>
      </c>
      <c r="D106" s="31">
        <f>+D107+D109+D111</f>
        <v>303450256</v>
      </c>
    </row>
    <row r="107" spans="1:4" s="18" customFormat="1" ht="18" customHeight="1">
      <c r="A107" s="37" t="s">
        <v>55</v>
      </c>
      <c r="B107" s="70" t="s">
        <v>108</v>
      </c>
      <c r="C107" s="32">
        <v>69557800</v>
      </c>
      <c r="D107" s="32">
        <v>69557800</v>
      </c>
    </row>
    <row r="108" spans="1:4" s="18" customFormat="1" ht="18" customHeight="1">
      <c r="A108" s="37" t="s">
        <v>56</v>
      </c>
      <c r="B108" s="73" t="s">
        <v>227</v>
      </c>
      <c r="C108" s="32">
        <v>0</v>
      </c>
      <c r="D108" s="32">
        <v>0</v>
      </c>
    </row>
    <row r="109" spans="1:4" s="18" customFormat="1" ht="18.75">
      <c r="A109" s="37" t="s">
        <v>57</v>
      </c>
      <c r="B109" s="73" t="s">
        <v>96</v>
      </c>
      <c r="C109" s="32">
        <v>233892456</v>
      </c>
      <c r="D109" s="32">
        <v>233892456</v>
      </c>
    </row>
    <row r="110" spans="1:4" s="18" customFormat="1" ht="18.75">
      <c r="A110" s="37" t="s">
        <v>58</v>
      </c>
      <c r="B110" s="73" t="s">
        <v>228</v>
      </c>
      <c r="C110" s="32">
        <v>0</v>
      </c>
      <c r="D110" s="32">
        <v>0</v>
      </c>
    </row>
    <row r="111" spans="1:4" s="18" customFormat="1" ht="18.75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32"/>
      <c r="D112" s="32"/>
    </row>
    <row r="113" spans="1:4" s="18" customFormat="1" ht="25.5">
      <c r="A113" s="37" t="s">
        <v>67</v>
      </c>
      <c r="B113" s="77" t="s">
        <v>233</v>
      </c>
      <c r="C113" s="32"/>
      <c r="D113" s="32"/>
    </row>
    <row r="114" spans="1:4" s="18" customFormat="1" ht="25.5">
      <c r="A114" s="37" t="s">
        <v>97</v>
      </c>
      <c r="B114" s="70" t="s">
        <v>217</v>
      </c>
      <c r="C114" s="32"/>
      <c r="D114" s="32"/>
    </row>
    <row r="115" spans="1:4" s="18" customFormat="1" ht="18.75">
      <c r="A115" s="37" t="s">
        <v>98</v>
      </c>
      <c r="B115" s="70" t="s">
        <v>232</v>
      </c>
      <c r="C115" s="32"/>
      <c r="D115" s="32"/>
    </row>
    <row r="116" spans="1:4" s="18" customFormat="1" ht="18.75">
      <c r="A116" s="37" t="s">
        <v>99</v>
      </c>
      <c r="B116" s="70" t="s">
        <v>231</v>
      </c>
      <c r="C116" s="32"/>
      <c r="D116" s="32"/>
    </row>
    <row r="117" spans="1:4" s="18" customFormat="1" ht="18" customHeight="1">
      <c r="A117" s="37" t="s">
        <v>224</v>
      </c>
      <c r="B117" s="70" t="s">
        <v>344</v>
      </c>
      <c r="C117" s="32"/>
      <c r="D117" s="32"/>
    </row>
    <row r="118" spans="1:4" s="18" customFormat="1" ht="18" customHeight="1">
      <c r="A118" s="37" t="s">
        <v>225</v>
      </c>
      <c r="B118" s="70" t="s">
        <v>230</v>
      </c>
      <c r="C118" s="32"/>
      <c r="D118" s="32"/>
    </row>
    <row r="119" spans="1:4" s="18" customFormat="1" ht="18" customHeight="1" thickBot="1">
      <c r="A119" s="57" t="s">
        <v>226</v>
      </c>
      <c r="B119" s="70" t="s">
        <v>348</v>
      </c>
      <c r="C119" s="32"/>
      <c r="D119" s="32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3000000</v>
      </c>
      <c r="D120" s="31">
        <f>+D121+D122</f>
        <v>3000000</v>
      </c>
    </row>
    <row r="121" spans="1:4" s="18" customFormat="1" ht="18" customHeight="1">
      <c r="A121" s="37" t="s">
        <v>38</v>
      </c>
      <c r="B121" s="77" t="s">
        <v>33</v>
      </c>
      <c r="C121" s="32">
        <v>3000000</v>
      </c>
      <c r="D121" s="32">
        <v>3000000</v>
      </c>
    </row>
    <row r="122" spans="1:4" s="18" customFormat="1" ht="18" customHeight="1" thickBot="1">
      <c r="A122" s="39" t="s">
        <v>39</v>
      </c>
      <c r="B122" s="73" t="s">
        <v>34</v>
      </c>
      <c r="C122" s="32">
        <v>0</v>
      </c>
      <c r="D122" s="32">
        <v>0</v>
      </c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475028943</v>
      </c>
      <c r="D123" s="31">
        <f>+D90+D106+D120</f>
        <v>479138943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32"/>
      <c r="D125" s="32"/>
    </row>
    <row r="126" spans="1:4" s="18" customFormat="1" ht="18" customHeight="1">
      <c r="A126" s="37" t="s">
        <v>43</v>
      </c>
      <c r="B126" s="77" t="s">
        <v>346</v>
      </c>
      <c r="C126" s="32"/>
      <c r="D126" s="32"/>
    </row>
    <row r="127" spans="1:4" s="18" customFormat="1" ht="18" customHeight="1" thickBot="1">
      <c r="A127" s="57" t="s">
        <v>44</v>
      </c>
      <c r="B127" s="117" t="s">
        <v>237</v>
      </c>
      <c r="C127" s="32"/>
      <c r="D127" s="32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32"/>
      <c r="D129" s="32"/>
    </row>
    <row r="130" spans="1:4" s="18" customFormat="1" ht="18" customHeight="1">
      <c r="A130" s="37" t="s">
        <v>46</v>
      </c>
      <c r="B130" s="77" t="s">
        <v>239</v>
      </c>
      <c r="C130" s="32"/>
      <c r="D130" s="32"/>
    </row>
    <row r="131" spans="1:4" s="18" customFormat="1" ht="18" customHeight="1">
      <c r="A131" s="37" t="s">
        <v>155</v>
      </c>
      <c r="B131" s="77" t="s">
        <v>240</v>
      </c>
      <c r="C131" s="32"/>
      <c r="D131" s="32"/>
    </row>
    <row r="132" spans="1:4" s="18" customFormat="1" ht="18" customHeight="1" thickBot="1">
      <c r="A132" s="57" t="s">
        <v>156</v>
      </c>
      <c r="B132" s="117" t="s">
        <v>241</v>
      </c>
      <c r="C132" s="32"/>
      <c r="D132" s="32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167636344</v>
      </c>
      <c r="D133" s="31">
        <f>SUM(D134:D137)</f>
        <v>167636344</v>
      </c>
    </row>
    <row r="134" spans="1:4" s="18" customFormat="1" ht="18" customHeight="1">
      <c r="A134" s="37" t="s">
        <v>47</v>
      </c>
      <c r="B134" s="77" t="s">
        <v>243</v>
      </c>
      <c r="C134" s="32"/>
      <c r="D134" s="32"/>
    </row>
    <row r="135" spans="1:4" s="18" customFormat="1" ht="18" customHeight="1">
      <c r="A135" s="37" t="s">
        <v>48</v>
      </c>
      <c r="B135" s="77" t="s">
        <v>252</v>
      </c>
      <c r="C135" s="32">
        <v>5810363</v>
      </c>
      <c r="D135" s="32">
        <v>5810363</v>
      </c>
    </row>
    <row r="136" spans="1:4" s="18" customFormat="1" ht="18" customHeight="1">
      <c r="A136" s="37" t="s">
        <v>165</v>
      </c>
      <c r="B136" s="77" t="s">
        <v>244</v>
      </c>
      <c r="C136" s="32"/>
      <c r="D136" s="32"/>
    </row>
    <row r="137" spans="1:4" s="18" customFormat="1" ht="18" customHeight="1" thickBot="1">
      <c r="A137" s="57" t="s">
        <v>166</v>
      </c>
      <c r="B137" s="117" t="s">
        <v>306</v>
      </c>
      <c r="C137" s="32">
        <v>161825981</v>
      </c>
      <c r="D137" s="32">
        <v>161825981</v>
      </c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32"/>
      <c r="D139" s="32"/>
    </row>
    <row r="140" spans="1:4" s="18" customFormat="1" ht="18" customHeight="1">
      <c r="A140" s="37" t="s">
        <v>91</v>
      </c>
      <c r="B140" s="77" t="s">
        <v>247</v>
      </c>
      <c r="C140" s="32"/>
      <c r="D140" s="32"/>
    </row>
    <row r="141" spans="1:4" s="18" customFormat="1" ht="18" customHeight="1">
      <c r="A141" s="37" t="s">
        <v>109</v>
      </c>
      <c r="B141" s="77" t="s">
        <v>248</v>
      </c>
      <c r="C141" s="32"/>
      <c r="D141" s="32"/>
    </row>
    <row r="142" spans="1:4" s="18" customFormat="1" ht="18" customHeight="1" thickBot="1">
      <c r="A142" s="37" t="s">
        <v>168</v>
      </c>
      <c r="B142" s="77" t="s">
        <v>249</v>
      </c>
      <c r="C142" s="32"/>
      <c r="D142" s="32"/>
    </row>
    <row r="143" spans="1:6" s="18" customFormat="1" ht="18" customHeight="1" thickBot="1">
      <c r="A143" s="36" t="s">
        <v>10</v>
      </c>
      <c r="B143" s="104" t="s">
        <v>250</v>
      </c>
      <c r="C143" s="61">
        <f>+C124+C128+C133+C138</f>
        <v>167636344</v>
      </c>
      <c r="D143" s="61">
        <f>+D124+D128+D133+D138</f>
        <v>167636344</v>
      </c>
      <c r="E143" s="26"/>
      <c r="F143" s="26"/>
    </row>
    <row r="144" spans="1:4" s="24" customFormat="1" ht="18" customHeight="1" thickBot="1">
      <c r="A144" s="62" t="s">
        <v>11</v>
      </c>
      <c r="B144" s="118" t="s">
        <v>251</v>
      </c>
      <c r="C144" s="61">
        <f>+C123+C143</f>
        <v>642665287</v>
      </c>
      <c r="D144" s="61">
        <f>+D123+D143</f>
        <v>646775287</v>
      </c>
    </row>
    <row r="145" spans="1:4" s="18" customFormat="1" ht="18" customHeight="1" thickBot="1">
      <c r="A145" s="63"/>
      <c r="B145" s="64"/>
      <c r="C145" s="50"/>
      <c r="D145" s="50"/>
    </row>
    <row r="146" spans="1:4" ht="16.5" thickBot="1">
      <c r="A146" s="65" t="s">
        <v>324</v>
      </c>
      <c r="B146" s="66"/>
      <c r="C146" s="67">
        <v>12</v>
      </c>
      <c r="D146" s="67">
        <v>12</v>
      </c>
    </row>
    <row r="147" spans="1:4" ht="16.5" thickBot="1">
      <c r="A147" s="65" t="s">
        <v>105</v>
      </c>
      <c r="B147" s="66"/>
      <c r="C147" s="67">
        <v>4</v>
      </c>
      <c r="D147" s="67">
        <v>4</v>
      </c>
    </row>
    <row r="148" spans="1:3" ht="18.75">
      <c r="A148" s="18"/>
      <c r="B148" s="18"/>
      <c r="C148" s="27"/>
    </row>
  </sheetData>
  <sheetProtection/>
  <mergeCells count="3"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8" max="8" man="1"/>
  </rowBreaks>
  <colBreaks count="1" manualBreakCount="1">
    <brk id="8" min="1" max="1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8"/>
  <sheetViews>
    <sheetView workbookViewId="0" topLeftCell="A1">
      <selection activeCell="B1" sqref="B1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0.375" style="15" customWidth="1"/>
    <col min="4" max="4" width="20.375" style="16" customWidth="1"/>
    <col min="5" max="16384" width="9.375" style="16" customWidth="1"/>
  </cols>
  <sheetData>
    <row r="1" ht="15.75">
      <c r="B1" s="14" t="s">
        <v>359</v>
      </c>
    </row>
    <row r="2" spans="1:8" s="18" customFormat="1" ht="18" customHeight="1">
      <c r="A2" s="129" t="s">
        <v>334</v>
      </c>
      <c r="B2" s="129"/>
      <c r="C2" s="129"/>
      <c r="D2" s="129"/>
      <c r="E2" s="129"/>
      <c r="F2" s="129"/>
      <c r="G2" s="129"/>
      <c r="H2" s="129"/>
    </row>
    <row r="3" spans="1:3" s="18" customFormat="1" ht="18" customHeight="1">
      <c r="A3" s="96"/>
      <c r="B3" s="208" t="s">
        <v>333</v>
      </c>
      <c r="C3" s="208"/>
    </row>
    <row r="4" spans="1:3" s="24" customFormat="1" ht="18" customHeight="1">
      <c r="A4" s="199" t="s">
        <v>0</v>
      </c>
      <c r="B4" s="199"/>
      <c r="C4" s="199"/>
    </row>
    <row r="5" spans="1:3" s="24" customFormat="1" ht="18" customHeight="1" thickBot="1">
      <c r="A5" s="200" t="s">
        <v>72</v>
      </c>
      <c r="B5" s="200"/>
      <c r="C5" s="19" t="s">
        <v>327</v>
      </c>
    </row>
    <row r="6" spans="1:4" s="24" customFormat="1" ht="57" thickBot="1">
      <c r="A6" s="20" t="s">
        <v>37</v>
      </c>
      <c r="B6" s="119" t="s">
        <v>1</v>
      </c>
      <c r="C6" s="21" t="s">
        <v>301</v>
      </c>
      <c r="D6" s="21" t="s">
        <v>353</v>
      </c>
    </row>
    <row r="7" spans="1:4" s="24" customFormat="1" ht="19.5" thickBot="1">
      <c r="A7" s="22">
        <v>1</v>
      </c>
      <c r="B7" s="120">
        <v>2</v>
      </c>
      <c r="C7" s="23">
        <v>3</v>
      </c>
      <c r="D7" s="23">
        <v>3</v>
      </c>
    </row>
    <row r="8" spans="1:4" s="24" customFormat="1" ht="19.5" thickBot="1">
      <c r="A8" s="30" t="s">
        <v>2</v>
      </c>
      <c r="B8" s="100" t="s">
        <v>130</v>
      </c>
      <c r="C8" s="31">
        <f>SUM(C9:C12)</f>
        <v>159493208</v>
      </c>
      <c r="D8" s="31">
        <f>SUM(D9:D13)</f>
        <v>160270102</v>
      </c>
    </row>
    <row r="9" spans="1:4" s="24" customFormat="1" ht="27">
      <c r="A9" s="37" t="s">
        <v>49</v>
      </c>
      <c r="B9" s="95" t="s">
        <v>307</v>
      </c>
      <c r="C9" s="32">
        <v>70524231</v>
      </c>
      <c r="D9" s="32">
        <v>70524231</v>
      </c>
    </row>
    <row r="10" spans="1:4" s="24" customFormat="1" ht="27">
      <c r="A10" s="38" t="s">
        <v>50</v>
      </c>
      <c r="B10" s="68" t="s">
        <v>308</v>
      </c>
      <c r="C10" s="33">
        <v>42489600</v>
      </c>
      <c r="D10" s="33">
        <v>42489600</v>
      </c>
    </row>
    <row r="11" spans="1:4" s="24" customFormat="1" ht="27">
      <c r="A11" s="38" t="s">
        <v>51</v>
      </c>
      <c r="B11" s="68" t="s">
        <v>309</v>
      </c>
      <c r="C11" s="33">
        <v>43621357</v>
      </c>
      <c r="D11" s="33">
        <v>43621357</v>
      </c>
    </row>
    <row r="12" spans="1:4" s="24" customFormat="1" ht="18" customHeight="1">
      <c r="A12" s="38" t="s">
        <v>303</v>
      </c>
      <c r="B12" s="68" t="s">
        <v>310</v>
      </c>
      <c r="C12" s="33">
        <v>2858020</v>
      </c>
      <c r="D12" s="33">
        <v>2858020</v>
      </c>
    </row>
    <row r="13" spans="1:4" s="24" customFormat="1" ht="25.5">
      <c r="A13" s="38" t="s">
        <v>60</v>
      </c>
      <c r="B13" s="101" t="s">
        <v>312</v>
      </c>
      <c r="C13" s="34"/>
      <c r="D13" s="131">
        <v>776894</v>
      </c>
    </row>
    <row r="14" spans="1:4" s="24" customFormat="1" ht="19.5" thickBot="1">
      <c r="A14" s="39" t="s">
        <v>304</v>
      </c>
      <c r="B14" s="68" t="s">
        <v>311</v>
      </c>
      <c r="C14" s="35"/>
      <c r="D14" s="35"/>
    </row>
    <row r="15" spans="1:4" s="24" customFormat="1" ht="19.5" thickBot="1">
      <c r="A15" s="36" t="s">
        <v>3</v>
      </c>
      <c r="B15" s="102" t="s">
        <v>340</v>
      </c>
      <c r="C15" s="31">
        <f>+C16+C17+C18+C19+C20</f>
        <v>13253000</v>
      </c>
      <c r="D15" s="31">
        <f>+D16+D17+D18+D19+D20</f>
        <v>13253000</v>
      </c>
    </row>
    <row r="16" spans="1:4" s="24" customFormat="1" ht="18.75">
      <c r="A16" s="37" t="s">
        <v>55</v>
      </c>
      <c r="B16" s="95" t="s">
        <v>131</v>
      </c>
      <c r="C16" s="32"/>
      <c r="D16" s="32"/>
    </row>
    <row r="17" spans="1:4" s="24" customFormat="1" ht="18.75">
      <c r="A17" s="38" t="s">
        <v>56</v>
      </c>
      <c r="B17" s="68" t="s">
        <v>132</v>
      </c>
      <c r="C17" s="33"/>
      <c r="D17" s="33"/>
    </row>
    <row r="18" spans="1:4" s="24" customFormat="1" ht="27">
      <c r="A18" s="38" t="s">
        <v>57</v>
      </c>
      <c r="B18" s="68" t="s">
        <v>292</v>
      </c>
      <c r="C18" s="33"/>
      <c r="D18" s="33"/>
    </row>
    <row r="19" spans="1:4" s="24" customFormat="1" ht="18" customHeight="1">
      <c r="A19" s="38" t="s">
        <v>58</v>
      </c>
      <c r="B19" s="68" t="s">
        <v>293</v>
      </c>
      <c r="C19" s="33"/>
      <c r="D19" s="33"/>
    </row>
    <row r="20" spans="1:4" s="24" customFormat="1" ht="25.5">
      <c r="A20" s="38" t="s">
        <v>59</v>
      </c>
      <c r="B20" s="29" t="s">
        <v>313</v>
      </c>
      <c r="C20" s="33">
        <v>13253000</v>
      </c>
      <c r="D20" s="33">
        <v>13253000</v>
      </c>
    </row>
    <row r="21" spans="1:4" s="24" customFormat="1" ht="19.5" thickBot="1">
      <c r="A21" s="39" t="s">
        <v>65</v>
      </c>
      <c r="B21" s="103" t="s">
        <v>133</v>
      </c>
      <c r="C21" s="40"/>
      <c r="D21" s="40"/>
    </row>
    <row r="22" spans="1:4" s="24" customFormat="1" ht="26.25" thickBot="1">
      <c r="A22" s="36" t="s">
        <v>4</v>
      </c>
      <c r="B22" s="104" t="s">
        <v>341</v>
      </c>
      <c r="C22" s="31">
        <f>+C23+C24+C25+C26+C27</f>
        <v>190008907</v>
      </c>
      <c r="D22" s="31">
        <f>+D23+D24+D25+D26+D27</f>
        <v>190008907</v>
      </c>
    </row>
    <row r="23" spans="1:4" s="24" customFormat="1" ht="18.75">
      <c r="A23" s="37" t="s">
        <v>38</v>
      </c>
      <c r="B23" s="95" t="s">
        <v>305</v>
      </c>
      <c r="C23" s="32">
        <v>15000000</v>
      </c>
      <c r="D23" s="32">
        <v>15000000</v>
      </c>
    </row>
    <row r="24" spans="1:4" s="24" customFormat="1" ht="27">
      <c r="A24" s="38" t="s">
        <v>39</v>
      </c>
      <c r="B24" s="68" t="s">
        <v>134</v>
      </c>
      <c r="C24" s="32"/>
      <c r="D24" s="32"/>
    </row>
    <row r="25" spans="1:4" s="24" customFormat="1" ht="18" customHeight="1">
      <c r="A25" s="38" t="s">
        <v>40</v>
      </c>
      <c r="B25" s="68" t="s">
        <v>294</v>
      </c>
      <c r="C25" s="32"/>
      <c r="D25" s="32"/>
    </row>
    <row r="26" spans="1:4" s="24" customFormat="1" ht="18" customHeight="1">
      <c r="A26" s="38" t="s">
        <v>41</v>
      </c>
      <c r="B26" s="68" t="s">
        <v>295</v>
      </c>
      <c r="C26" s="32"/>
      <c r="D26" s="32"/>
    </row>
    <row r="27" spans="1:4" s="24" customFormat="1" ht="18" customHeight="1">
      <c r="A27" s="38" t="s">
        <v>80</v>
      </c>
      <c r="B27" s="68" t="s">
        <v>135</v>
      </c>
      <c r="C27" s="32">
        <v>175008907</v>
      </c>
      <c r="D27" s="32">
        <v>175008907</v>
      </c>
    </row>
    <row r="28" spans="1:4" s="24" customFormat="1" ht="18" customHeight="1" thickBot="1">
      <c r="A28" s="39" t="s">
        <v>81</v>
      </c>
      <c r="B28" s="103" t="s">
        <v>335</v>
      </c>
      <c r="C28" s="32"/>
      <c r="D28" s="32"/>
    </row>
    <row r="29" spans="1:4" s="24" customFormat="1" ht="18" customHeight="1" thickBot="1">
      <c r="A29" s="36" t="s">
        <v>82</v>
      </c>
      <c r="B29" s="104" t="s">
        <v>137</v>
      </c>
      <c r="C29" s="31">
        <f>+C30+C33+C34+C35</f>
        <v>60636296</v>
      </c>
      <c r="D29" s="31">
        <f>+D30+D33+D34+D35</f>
        <v>60636296</v>
      </c>
    </row>
    <row r="30" spans="1:4" s="24" customFormat="1" ht="18" customHeight="1">
      <c r="A30" s="37" t="s">
        <v>138</v>
      </c>
      <c r="B30" s="95" t="s">
        <v>144</v>
      </c>
      <c r="C30" s="41">
        <f>+C31+C32</f>
        <v>52281187</v>
      </c>
      <c r="D30" s="41">
        <f>+D31+D32</f>
        <v>52281187</v>
      </c>
    </row>
    <row r="31" spans="1:4" s="24" customFormat="1" ht="18.75">
      <c r="A31" s="38" t="s">
        <v>139</v>
      </c>
      <c r="B31" s="68" t="s">
        <v>315</v>
      </c>
      <c r="C31" s="32">
        <v>1823137</v>
      </c>
      <c r="D31" s="32">
        <v>1823137</v>
      </c>
    </row>
    <row r="32" spans="1:4" s="24" customFormat="1" ht="18" customHeight="1">
      <c r="A32" s="38" t="s">
        <v>140</v>
      </c>
      <c r="B32" s="68" t="s">
        <v>316</v>
      </c>
      <c r="C32" s="32">
        <v>50458050</v>
      </c>
      <c r="D32" s="32">
        <v>50458050</v>
      </c>
    </row>
    <row r="33" spans="1:4" s="24" customFormat="1" ht="18" customHeight="1">
      <c r="A33" s="38" t="s">
        <v>141</v>
      </c>
      <c r="B33" s="68" t="s">
        <v>317</v>
      </c>
      <c r="C33" s="32">
        <v>6313570</v>
      </c>
      <c r="D33" s="32">
        <v>6313570</v>
      </c>
    </row>
    <row r="34" spans="1:4" s="24" customFormat="1" ht="18" customHeight="1">
      <c r="A34" s="38" t="s">
        <v>142</v>
      </c>
      <c r="B34" s="68" t="s">
        <v>145</v>
      </c>
      <c r="C34" s="32"/>
      <c r="D34" s="32"/>
    </row>
    <row r="35" spans="1:4" s="24" customFormat="1" ht="18" customHeight="1" thickBot="1">
      <c r="A35" s="39" t="s">
        <v>143</v>
      </c>
      <c r="B35" s="103" t="s">
        <v>146</v>
      </c>
      <c r="C35" s="32">
        <v>2041539</v>
      </c>
      <c r="D35" s="32">
        <v>2041539</v>
      </c>
    </row>
    <row r="36" spans="1:4" s="24" customFormat="1" ht="18" customHeight="1" thickBot="1">
      <c r="A36" s="36" t="s">
        <v>6</v>
      </c>
      <c r="B36" s="104" t="s">
        <v>147</v>
      </c>
      <c r="C36" s="31">
        <f>SUM(C37:C46)</f>
        <v>81990904</v>
      </c>
      <c r="D36" s="31">
        <f>SUM(D37:D46)</f>
        <v>85648252</v>
      </c>
    </row>
    <row r="37" spans="1:4" s="24" customFormat="1" ht="18" customHeight="1">
      <c r="A37" s="37" t="s">
        <v>42</v>
      </c>
      <c r="B37" s="95" t="s">
        <v>150</v>
      </c>
      <c r="C37" s="32"/>
      <c r="D37" s="32"/>
    </row>
    <row r="38" spans="1:4" s="24" customFormat="1" ht="18" customHeight="1">
      <c r="A38" s="38" t="s">
        <v>43</v>
      </c>
      <c r="B38" s="68" t="s">
        <v>318</v>
      </c>
      <c r="C38" s="32">
        <v>60771749</v>
      </c>
      <c r="D38" s="32">
        <v>64429097</v>
      </c>
    </row>
    <row r="39" spans="1:4" s="24" customFormat="1" ht="18" customHeight="1">
      <c r="A39" s="38" t="s">
        <v>44</v>
      </c>
      <c r="B39" s="68" t="s">
        <v>319</v>
      </c>
      <c r="C39" s="32">
        <v>506541</v>
      </c>
      <c r="D39" s="32">
        <v>506541</v>
      </c>
    </row>
    <row r="40" spans="1:4" s="24" customFormat="1" ht="18" customHeight="1">
      <c r="A40" s="38" t="s">
        <v>84</v>
      </c>
      <c r="B40" s="68" t="s">
        <v>320</v>
      </c>
      <c r="C40" s="32"/>
      <c r="D40" s="32"/>
    </row>
    <row r="41" spans="1:4" s="24" customFormat="1" ht="18" customHeight="1">
      <c r="A41" s="38" t="s">
        <v>85</v>
      </c>
      <c r="B41" s="68" t="s">
        <v>321</v>
      </c>
      <c r="C41" s="32">
        <v>3281477</v>
      </c>
      <c r="D41" s="32">
        <v>3281477</v>
      </c>
    </row>
    <row r="42" spans="1:4" s="24" customFormat="1" ht="18" customHeight="1">
      <c r="A42" s="38" t="s">
        <v>86</v>
      </c>
      <c r="B42" s="68" t="s">
        <v>322</v>
      </c>
      <c r="C42" s="32">
        <v>17431137</v>
      </c>
      <c r="D42" s="32">
        <v>17431137</v>
      </c>
    </row>
    <row r="43" spans="1:4" s="24" customFormat="1" ht="18" customHeight="1">
      <c r="A43" s="38" t="s">
        <v>87</v>
      </c>
      <c r="B43" s="68" t="s">
        <v>151</v>
      </c>
      <c r="C43" s="32"/>
      <c r="D43" s="32"/>
    </row>
    <row r="44" spans="1:4" s="24" customFormat="1" ht="18" customHeight="1">
      <c r="A44" s="38" t="s">
        <v>88</v>
      </c>
      <c r="B44" s="68" t="s">
        <v>152</v>
      </c>
      <c r="C44" s="32"/>
      <c r="D44" s="32"/>
    </row>
    <row r="45" spans="1:4" s="24" customFormat="1" ht="18" customHeight="1">
      <c r="A45" s="38" t="s">
        <v>148</v>
      </c>
      <c r="B45" s="68" t="s">
        <v>153</v>
      </c>
      <c r="C45" s="32"/>
      <c r="D45" s="32"/>
    </row>
    <row r="46" spans="1:4" s="24" customFormat="1" ht="18" customHeight="1" thickBot="1">
      <c r="A46" s="39" t="s">
        <v>149</v>
      </c>
      <c r="B46" s="103" t="s">
        <v>323</v>
      </c>
      <c r="C46" s="32"/>
      <c r="D46" s="32"/>
    </row>
    <row r="47" spans="1:4" s="24" customFormat="1" ht="18" customHeight="1" thickBot="1">
      <c r="A47" s="36" t="s">
        <v>7</v>
      </c>
      <c r="B47" s="104" t="s">
        <v>154</v>
      </c>
      <c r="C47" s="31">
        <f>SUM(C48:C52)</f>
        <v>0</v>
      </c>
      <c r="D47" s="31">
        <f>SUM(D48:D52)</f>
        <v>0</v>
      </c>
    </row>
    <row r="48" spans="1:4" s="24" customFormat="1" ht="18" customHeight="1">
      <c r="A48" s="37" t="s">
        <v>45</v>
      </c>
      <c r="B48" s="95" t="s">
        <v>158</v>
      </c>
      <c r="C48" s="32"/>
      <c r="D48" s="32"/>
    </row>
    <row r="49" spans="1:4" s="24" customFormat="1" ht="18" customHeight="1">
      <c r="A49" s="38" t="s">
        <v>46</v>
      </c>
      <c r="B49" s="68" t="s">
        <v>159</v>
      </c>
      <c r="C49" s="32"/>
      <c r="D49" s="32"/>
    </row>
    <row r="50" spans="1:4" s="24" customFormat="1" ht="18.75">
      <c r="A50" s="38" t="s">
        <v>155</v>
      </c>
      <c r="B50" s="68" t="s">
        <v>160</v>
      </c>
      <c r="C50" s="32"/>
      <c r="D50" s="32"/>
    </row>
    <row r="51" spans="1:4" s="24" customFormat="1" ht="18.75">
      <c r="A51" s="38" t="s">
        <v>156</v>
      </c>
      <c r="B51" s="68" t="s">
        <v>161</v>
      </c>
      <c r="C51" s="32"/>
      <c r="D51" s="32"/>
    </row>
    <row r="52" spans="1:4" s="24" customFormat="1" ht="19.5" thickBot="1">
      <c r="A52" s="39" t="s">
        <v>157</v>
      </c>
      <c r="B52" s="103" t="s">
        <v>162</v>
      </c>
      <c r="C52" s="32"/>
      <c r="D52" s="32"/>
    </row>
    <row r="53" spans="1:4" s="24" customFormat="1" ht="26.25" thickBot="1">
      <c r="A53" s="36" t="s">
        <v>89</v>
      </c>
      <c r="B53" s="104" t="s">
        <v>314</v>
      </c>
      <c r="C53" s="31">
        <f>SUM(C54:C56)</f>
        <v>0</v>
      </c>
      <c r="D53" s="31">
        <f>SUM(D54:D56)</f>
        <v>0</v>
      </c>
    </row>
    <row r="54" spans="1:4" s="24" customFormat="1" ht="27">
      <c r="A54" s="37" t="s">
        <v>47</v>
      </c>
      <c r="B54" s="95" t="s">
        <v>297</v>
      </c>
      <c r="C54" s="32"/>
      <c r="D54" s="32"/>
    </row>
    <row r="55" spans="1:4" s="24" customFormat="1" ht="18" customHeight="1">
      <c r="A55" s="38" t="s">
        <v>48</v>
      </c>
      <c r="B55" s="68" t="s">
        <v>298</v>
      </c>
      <c r="C55" s="32"/>
      <c r="D55" s="32"/>
    </row>
    <row r="56" spans="1:4" s="24" customFormat="1" ht="18.75">
      <c r="A56" s="38" t="s">
        <v>165</v>
      </c>
      <c r="B56" s="68" t="s">
        <v>163</v>
      </c>
      <c r="C56" s="32"/>
      <c r="D56" s="32"/>
    </row>
    <row r="57" spans="1:4" s="24" customFormat="1" ht="19.5" thickBot="1">
      <c r="A57" s="39" t="s">
        <v>166</v>
      </c>
      <c r="B57" s="103" t="s">
        <v>164</v>
      </c>
      <c r="C57" s="32"/>
      <c r="D57" s="32"/>
    </row>
    <row r="58" spans="1:4" s="24" customFormat="1" ht="19.5" thickBot="1">
      <c r="A58" s="36" t="s">
        <v>9</v>
      </c>
      <c r="B58" s="102" t="s">
        <v>167</v>
      </c>
      <c r="C58" s="31">
        <f>SUM(C59:C61)</f>
        <v>0</v>
      </c>
      <c r="D58" s="31">
        <f>SUM(D59:D61)</f>
        <v>0</v>
      </c>
    </row>
    <row r="59" spans="1:4" s="24" customFormat="1" ht="27">
      <c r="A59" s="37" t="s">
        <v>90</v>
      </c>
      <c r="B59" s="95" t="s">
        <v>299</v>
      </c>
      <c r="C59" s="32"/>
      <c r="D59" s="32"/>
    </row>
    <row r="60" spans="1:4" s="24" customFormat="1" ht="18.75">
      <c r="A60" s="38" t="s">
        <v>91</v>
      </c>
      <c r="B60" s="68" t="s">
        <v>300</v>
      </c>
      <c r="C60" s="32"/>
      <c r="D60" s="32"/>
    </row>
    <row r="61" spans="1:4" s="24" customFormat="1" ht="18" customHeight="1">
      <c r="A61" s="38" t="s">
        <v>109</v>
      </c>
      <c r="B61" s="68" t="s">
        <v>169</v>
      </c>
      <c r="C61" s="32"/>
      <c r="D61" s="32"/>
    </row>
    <row r="62" spans="1:4" s="24" customFormat="1" ht="18" customHeight="1" thickBot="1">
      <c r="A62" s="39" t="s">
        <v>168</v>
      </c>
      <c r="B62" s="103" t="s">
        <v>170</v>
      </c>
      <c r="C62" s="32"/>
      <c r="D62" s="32"/>
    </row>
    <row r="63" spans="1:4" s="24" customFormat="1" ht="19.5" thickBot="1">
      <c r="A63" s="36" t="s">
        <v>10</v>
      </c>
      <c r="B63" s="104" t="s">
        <v>171</v>
      </c>
      <c r="C63" s="31">
        <f>+C8+C15+C22+C29+C36+C47+C53+C58</f>
        <v>505382315</v>
      </c>
      <c r="D63" s="31">
        <f>+D8+D15+D22+D29+D36+D47+D53+D58</f>
        <v>509816557</v>
      </c>
    </row>
    <row r="64" spans="1:4" s="24" customFormat="1" ht="19.5" thickBot="1">
      <c r="A64" s="42" t="s">
        <v>286</v>
      </c>
      <c r="B64" s="102" t="s">
        <v>342</v>
      </c>
      <c r="C64" s="31">
        <f>SUM(C65:C67)</f>
        <v>0</v>
      </c>
      <c r="D64" s="31">
        <f>SUM(D65:D67)</f>
        <v>0</v>
      </c>
    </row>
    <row r="65" spans="1:4" s="24" customFormat="1" ht="18" customHeight="1">
      <c r="A65" s="37" t="s">
        <v>200</v>
      </c>
      <c r="B65" s="95" t="s">
        <v>172</v>
      </c>
      <c r="C65" s="32"/>
      <c r="D65" s="32"/>
    </row>
    <row r="66" spans="1:4" s="24" customFormat="1" ht="27">
      <c r="A66" s="38" t="s">
        <v>209</v>
      </c>
      <c r="B66" s="68" t="s">
        <v>173</v>
      </c>
      <c r="C66" s="32"/>
      <c r="D66" s="32"/>
    </row>
    <row r="67" spans="1:4" s="24" customFormat="1" ht="19.5" thickBot="1">
      <c r="A67" s="39" t="s">
        <v>210</v>
      </c>
      <c r="B67" s="105" t="s">
        <v>174</v>
      </c>
      <c r="C67" s="32"/>
      <c r="D67" s="32"/>
    </row>
    <row r="68" spans="1:4" s="24" customFormat="1" ht="19.5" thickBot="1">
      <c r="A68" s="42" t="s">
        <v>175</v>
      </c>
      <c r="B68" s="102" t="s">
        <v>176</v>
      </c>
      <c r="C68" s="31">
        <f>SUM(C69:C72)</f>
        <v>0</v>
      </c>
      <c r="D68" s="31">
        <f>SUM(D69:D72)</f>
        <v>0</v>
      </c>
    </row>
    <row r="69" spans="1:4" s="24" customFormat="1" ht="18.75">
      <c r="A69" s="37" t="s">
        <v>69</v>
      </c>
      <c r="B69" s="95" t="s">
        <v>177</v>
      </c>
      <c r="C69" s="32"/>
      <c r="D69" s="32"/>
    </row>
    <row r="70" spans="1:4" s="24" customFormat="1" ht="18" customHeight="1">
      <c r="A70" s="38" t="s">
        <v>70</v>
      </c>
      <c r="B70" s="68" t="s">
        <v>178</v>
      </c>
      <c r="C70" s="32"/>
      <c r="D70" s="32"/>
    </row>
    <row r="71" spans="1:4" s="24" customFormat="1" ht="18" customHeight="1">
      <c r="A71" s="38" t="s">
        <v>201</v>
      </c>
      <c r="B71" s="68" t="s">
        <v>179</v>
      </c>
      <c r="C71" s="32"/>
      <c r="D71" s="32"/>
    </row>
    <row r="72" spans="1:4" s="24" customFormat="1" ht="18" customHeight="1" thickBot="1">
      <c r="A72" s="39" t="s">
        <v>202</v>
      </c>
      <c r="B72" s="103" t="s">
        <v>180</v>
      </c>
      <c r="C72" s="32"/>
      <c r="D72" s="32"/>
    </row>
    <row r="73" spans="1:4" s="24" customFormat="1" ht="18" customHeight="1" thickBot="1">
      <c r="A73" s="42" t="s">
        <v>181</v>
      </c>
      <c r="B73" s="102" t="s">
        <v>182</v>
      </c>
      <c r="C73" s="31">
        <f>SUM(C74:C75)</f>
        <v>137282972</v>
      </c>
      <c r="D73" s="31">
        <f>SUM(D74:D75)</f>
        <v>134458730</v>
      </c>
    </row>
    <row r="74" spans="1:4" s="24" customFormat="1" ht="18" customHeight="1">
      <c r="A74" s="37" t="s">
        <v>203</v>
      </c>
      <c r="B74" s="95" t="s">
        <v>183</v>
      </c>
      <c r="C74" s="32">
        <v>137282972</v>
      </c>
      <c r="D74" s="32">
        <v>134458730</v>
      </c>
    </row>
    <row r="75" spans="1:4" s="24" customFormat="1" ht="18" customHeight="1" thickBot="1">
      <c r="A75" s="39" t="s">
        <v>204</v>
      </c>
      <c r="B75" s="95" t="s">
        <v>347</v>
      </c>
      <c r="C75" s="32"/>
      <c r="D75" s="32"/>
    </row>
    <row r="76" spans="1:4" s="24" customFormat="1" ht="18" customHeight="1" thickBot="1">
      <c r="A76" s="42" t="s">
        <v>184</v>
      </c>
      <c r="B76" s="102" t="s">
        <v>185</v>
      </c>
      <c r="C76" s="31">
        <f>SUM(C77:C79)</f>
        <v>0</v>
      </c>
      <c r="D76" s="31">
        <f>SUM(D77:D79)</f>
        <v>0</v>
      </c>
    </row>
    <row r="77" spans="1:4" s="24" customFormat="1" ht="18" customHeight="1">
      <c r="A77" s="37" t="s">
        <v>205</v>
      </c>
      <c r="B77" s="95" t="s">
        <v>328</v>
      </c>
      <c r="C77" s="32"/>
      <c r="D77" s="32"/>
    </row>
    <row r="78" spans="1:4" s="24" customFormat="1" ht="18" customHeight="1">
      <c r="A78" s="38" t="s">
        <v>206</v>
      </c>
      <c r="B78" s="68" t="s">
        <v>186</v>
      </c>
      <c r="C78" s="32"/>
      <c r="D78" s="32"/>
    </row>
    <row r="79" spans="1:4" s="24" customFormat="1" ht="19.5" thickBot="1">
      <c r="A79" s="39" t="s">
        <v>207</v>
      </c>
      <c r="B79" s="103" t="s">
        <v>339</v>
      </c>
      <c r="C79" s="32"/>
      <c r="D79" s="32"/>
    </row>
    <row r="80" spans="1:4" s="24" customFormat="1" ht="20.25" customHeight="1" thickBot="1">
      <c r="A80" s="42" t="s">
        <v>188</v>
      </c>
      <c r="B80" s="102" t="s">
        <v>208</v>
      </c>
      <c r="C80" s="31">
        <f>SUM(C81:C84)</f>
        <v>0</v>
      </c>
      <c r="D80" s="31">
        <f>SUM(D81:D84)</f>
        <v>0</v>
      </c>
    </row>
    <row r="81" spans="1:4" s="24" customFormat="1" ht="18" customHeight="1">
      <c r="A81" s="43" t="s">
        <v>189</v>
      </c>
      <c r="B81" s="95" t="s">
        <v>190</v>
      </c>
      <c r="C81" s="32"/>
      <c r="D81" s="32"/>
    </row>
    <row r="82" spans="1:4" s="24" customFormat="1" ht="18" customHeight="1">
      <c r="A82" s="44" t="s">
        <v>191</v>
      </c>
      <c r="B82" s="68" t="s">
        <v>192</v>
      </c>
      <c r="C82" s="32"/>
      <c r="D82" s="32"/>
    </row>
    <row r="83" spans="1:4" s="24" customFormat="1" ht="30">
      <c r="A83" s="44" t="s">
        <v>193</v>
      </c>
      <c r="B83" s="68" t="s">
        <v>194</v>
      </c>
      <c r="C83" s="32"/>
      <c r="D83" s="32"/>
    </row>
    <row r="84" spans="1:4" s="24" customFormat="1" ht="18" customHeight="1" thickBot="1">
      <c r="A84" s="45" t="s">
        <v>195</v>
      </c>
      <c r="B84" s="103" t="s">
        <v>196</v>
      </c>
      <c r="C84" s="32"/>
      <c r="D84" s="32"/>
    </row>
    <row r="85" spans="1:4" s="24" customFormat="1" ht="19.5" thickBot="1">
      <c r="A85" s="42" t="s">
        <v>197</v>
      </c>
      <c r="B85" s="102" t="s">
        <v>338</v>
      </c>
      <c r="C85" s="32"/>
      <c r="D85" s="32"/>
    </row>
    <row r="86" spans="1:4" s="18" customFormat="1" ht="18" customHeight="1" thickBot="1">
      <c r="A86" s="42" t="s">
        <v>198</v>
      </c>
      <c r="B86" s="106" t="s">
        <v>199</v>
      </c>
      <c r="C86" s="31">
        <f>+C64+C68+C73+C76+C80+C85</f>
        <v>137282972</v>
      </c>
      <c r="D86" s="31">
        <f>+D64+D68+D73+D76+D80+D85</f>
        <v>134458730</v>
      </c>
    </row>
    <row r="87" spans="1:4" s="25" customFormat="1" ht="18" customHeight="1" thickBot="1">
      <c r="A87" s="47" t="s">
        <v>211</v>
      </c>
      <c r="B87" s="107" t="s">
        <v>290</v>
      </c>
      <c r="C87" s="31">
        <f>+C63+C86</f>
        <v>642665287</v>
      </c>
      <c r="D87" s="31">
        <f>+D63+D86</f>
        <v>644275287</v>
      </c>
    </row>
    <row r="88" spans="1:4" s="18" customFormat="1" ht="18" customHeight="1" thickBot="1">
      <c r="A88" s="48"/>
      <c r="B88" s="108"/>
      <c r="C88" s="49"/>
      <c r="D88" s="49"/>
    </row>
    <row r="89" spans="1:4" s="24" customFormat="1" ht="18" customHeight="1" thickBot="1">
      <c r="A89" s="97" t="s">
        <v>32</v>
      </c>
      <c r="B89" s="109"/>
      <c r="C89" s="98"/>
      <c r="D89" s="98"/>
    </row>
    <row r="90" spans="1:4" s="18" customFormat="1" ht="18" customHeight="1" thickBot="1">
      <c r="A90" s="36" t="s">
        <v>2</v>
      </c>
      <c r="B90" s="110" t="s">
        <v>336</v>
      </c>
      <c r="C90" s="99">
        <f>SUM(C91:C95)</f>
        <v>168578687</v>
      </c>
      <c r="D90" s="99">
        <f>SUM(D91:D95)</f>
        <v>172688687</v>
      </c>
    </row>
    <row r="91" spans="1:4" s="18" customFormat="1" ht="18" customHeight="1">
      <c r="A91" s="37" t="s">
        <v>49</v>
      </c>
      <c r="B91" s="111" t="s">
        <v>29</v>
      </c>
      <c r="C91" s="32">
        <v>43918060</v>
      </c>
      <c r="D91" s="32">
        <v>43918060</v>
      </c>
    </row>
    <row r="92" spans="1:4" s="18" customFormat="1" ht="18" customHeight="1">
      <c r="A92" s="38" t="s">
        <v>50</v>
      </c>
      <c r="B92" s="70" t="s">
        <v>92</v>
      </c>
      <c r="C92" s="32">
        <v>9120612</v>
      </c>
      <c r="D92" s="32">
        <v>12620612</v>
      </c>
    </row>
    <row r="93" spans="1:4" s="18" customFormat="1" ht="18" customHeight="1">
      <c r="A93" s="38" t="s">
        <v>51</v>
      </c>
      <c r="B93" s="70" t="s">
        <v>68</v>
      </c>
      <c r="C93" s="32">
        <v>99649062</v>
      </c>
      <c r="D93" s="32">
        <v>99928062</v>
      </c>
    </row>
    <row r="94" spans="1:4" s="18" customFormat="1" ht="18" customHeight="1">
      <c r="A94" s="38" t="s">
        <v>52</v>
      </c>
      <c r="B94" s="112" t="s">
        <v>93</v>
      </c>
      <c r="C94" s="32">
        <v>10654953</v>
      </c>
      <c r="D94" s="32">
        <v>10654953</v>
      </c>
    </row>
    <row r="95" spans="1:4" s="18" customFormat="1" ht="18" customHeight="1">
      <c r="A95" s="38" t="s">
        <v>60</v>
      </c>
      <c r="B95" s="113" t="s">
        <v>94</v>
      </c>
      <c r="C95" s="40">
        <f>SUM(C96:C105)</f>
        <v>5236000</v>
      </c>
      <c r="D95" s="40">
        <f>SUM(D96:D105)</f>
        <v>5567000</v>
      </c>
    </row>
    <row r="96" spans="1:4" s="18" customFormat="1" ht="18" customHeight="1">
      <c r="A96" s="38" t="s">
        <v>53</v>
      </c>
      <c r="B96" s="70" t="s">
        <v>214</v>
      </c>
      <c r="C96" s="32"/>
      <c r="D96" s="32"/>
    </row>
    <row r="97" spans="1:4" s="18" customFormat="1" ht="18" customHeight="1">
      <c r="A97" s="38" t="s">
        <v>54</v>
      </c>
      <c r="B97" s="72" t="s">
        <v>215</v>
      </c>
      <c r="C97" s="32"/>
      <c r="D97" s="32"/>
    </row>
    <row r="98" spans="1:4" s="18" customFormat="1" ht="18" customHeight="1">
      <c r="A98" s="38" t="s">
        <v>61</v>
      </c>
      <c r="B98" s="70" t="s">
        <v>216</v>
      </c>
      <c r="C98" s="32"/>
      <c r="D98" s="32"/>
    </row>
    <row r="99" spans="1:4" s="18" customFormat="1" ht="18" customHeight="1">
      <c r="A99" s="38" t="s">
        <v>62</v>
      </c>
      <c r="B99" s="70" t="s">
        <v>343</v>
      </c>
      <c r="C99" s="32"/>
      <c r="D99" s="32"/>
    </row>
    <row r="100" spans="1:4" s="18" customFormat="1" ht="18" customHeight="1">
      <c r="A100" s="38" t="s">
        <v>63</v>
      </c>
      <c r="B100" s="72" t="s">
        <v>218</v>
      </c>
      <c r="C100" s="32">
        <v>2576000</v>
      </c>
      <c r="D100" s="32">
        <v>2576000</v>
      </c>
    </row>
    <row r="101" spans="1:4" s="18" customFormat="1" ht="18" customHeight="1">
      <c r="A101" s="38" t="s">
        <v>64</v>
      </c>
      <c r="B101" s="72" t="s">
        <v>219</v>
      </c>
      <c r="C101" s="32"/>
      <c r="D101" s="32"/>
    </row>
    <row r="102" spans="1:4" s="18" customFormat="1" ht="18" customHeight="1">
      <c r="A102" s="38" t="s">
        <v>66</v>
      </c>
      <c r="B102" s="70" t="s">
        <v>344</v>
      </c>
      <c r="C102" s="32"/>
      <c r="D102" s="32"/>
    </row>
    <row r="103" spans="1:4" s="18" customFormat="1" ht="18" customHeight="1">
      <c r="A103" s="57" t="s">
        <v>95</v>
      </c>
      <c r="B103" s="73" t="s">
        <v>221</v>
      </c>
      <c r="C103" s="32"/>
      <c r="D103" s="32"/>
    </row>
    <row r="104" spans="1:4" s="18" customFormat="1" ht="18" customHeight="1">
      <c r="A104" s="38" t="s">
        <v>212</v>
      </c>
      <c r="B104" s="73" t="s">
        <v>222</v>
      </c>
      <c r="C104" s="32"/>
      <c r="D104" s="32"/>
    </row>
    <row r="105" spans="1:4" s="18" customFormat="1" ht="18" customHeight="1" thickBot="1">
      <c r="A105" s="58" t="s">
        <v>213</v>
      </c>
      <c r="B105" s="74" t="s">
        <v>223</v>
      </c>
      <c r="C105" s="32">
        <v>2660000</v>
      </c>
      <c r="D105" s="32">
        <v>2991000</v>
      </c>
    </row>
    <row r="106" spans="1:4" s="18" customFormat="1" ht="18" customHeight="1" thickBot="1">
      <c r="A106" s="36" t="s">
        <v>3</v>
      </c>
      <c r="B106" s="114" t="s">
        <v>337</v>
      </c>
      <c r="C106" s="31">
        <f>+C107+C109+C111</f>
        <v>303450256</v>
      </c>
      <c r="D106" s="31">
        <f>+D107+D109+D111</f>
        <v>303450256</v>
      </c>
    </row>
    <row r="107" spans="1:4" s="18" customFormat="1" ht="18" customHeight="1">
      <c r="A107" s="37" t="s">
        <v>55</v>
      </c>
      <c r="B107" s="70" t="s">
        <v>108</v>
      </c>
      <c r="C107" s="32">
        <v>69557800</v>
      </c>
      <c r="D107" s="32">
        <v>69557800</v>
      </c>
    </row>
    <row r="108" spans="1:4" s="18" customFormat="1" ht="18" customHeight="1">
      <c r="A108" s="37" t="s">
        <v>56</v>
      </c>
      <c r="B108" s="73" t="s">
        <v>227</v>
      </c>
      <c r="C108" s="32">
        <v>0</v>
      </c>
      <c r="D108" s="32">
        <v>0</v>
      </c>
    </row>
    <row r="109" spans="1:4" s="18" customFormat="1" ht="18.75">
      <c r="A109" s="37" t="s">
        <v>57</v>
      </c>
      <c r="B109" s="73" t="s">
        <v>96</v>
      </c>
      <c r="C109" s="32">
        <v>233892456</v>
      </c>
      <c r="D109" s="32">
        <v>233892456</v>
      </c>
    </row>
    <row r="110" spans="1:4" s="18" customFormat="1" ht="18.75">
      <c r="A110" s="37" t="s">
        <v>58</v>
      </c>
      <c r="B110" s="73" t="s">
        <v>228</v>
      </c>
      <c r="C110" s="32">
        <v>0</v>
      </c>
      <c r="D110" s="32">
        <v>0</v>
      </c>
    </row>
    <row r="111" spans="1:4" s="18" customFormat="1" ht="18.75">
      <c r="A111" s="37" t="s">
        <v>59</v>
      </c>
      <c r="B111" s="115" t="s">
        <v>110</v>
      </c>
      <c r="C111" s="59">
        <f>SUM(C112:C119)</f>
        <v>0</v>
      </c>
      <c r="D111" s="59">
        <f>SUM(D112:D119)</f>
        <v>0</v>
      </c>
    </row>
    <row r="112" spans="1:4" s="18" customFormat="1" ht="25.5">
      <c r="A112" s="37" t="s">
        <v>65</v>
      </c>
      <c r="B112" s="116" t="s">
        <v>296</v>
      </c>
      <c r="C112" s="32"/>
      <c r="D112" s="32"/>
    </row>
    <row r="113" spans="1:4" s="18" customFormat="1" ht="25.5">
      <c r="A113" s="37" t="s">
        <v>67</v>
      </c>
      <c r="B113" s="77" t="s">
        <v>233</v>
      </c>
      <c r="C113" s="32"/>
      <c r="D113" s="32"/>
    </row>
    <row r="114" spans="1:4" s="18" customFormat="1" ht="25.5">
      <c r="A114" s="37" t="s">
        <v>97</v>
      </c>
      <c r="B114" s="70" t="s">
        <v>217</v>
      </c>
      <c r="C114" s="32"/>
      <c r="D114" s="32"/>
    </row>
    <row r="115" spans="1:4" s="18" customFormat="1" ht="18.75">
      <c r="A115" s="37" t="s">
        <v>98</v>
      </c>
      <c r="B115" s="70" t="s">
        <v>232</v>
      </c>
      <c r="C115" s="32"/>
      <c r="D115" s="32"/>
    </row>
    <row r="116" spans="1:4" s="18" customFormat="1" ht="18.75">
      <c r="A116" s="37" t="s">
        <v>99</v>
      </c>
      <c r="B116" s="70" t="s">
        <v>231</v>
      </c>
      <c r="C116" s="32"/>
      <c r="D116" s="32"/>
    </row>
    <row r="117" spans="1:4" s="18" customFormat="1" ht="18" customHeight="1">
      <c r="A117" s="37" t="s">
        <v>224</v>
      </c>
      <c r="B117" s="70" t="s">
        <v>344</v>
      </c>
      <c r="C117" s="32"/>
      <c r="D117" s="32"/>
    </row>
    <row r="118" spans="1:4" s="18" customFormat="1" ht="18" customHeight="1">
      <c r="A118" s="37" t="s">
        <v>225</v>
      </c>
      <c r="B118" s="70" t="s">
        <v>230</v>
      </c>
      <c r="C118" s="32"/>
      <c r="D118" s="32"/>
    </row>
    <row r="119" spans="1:4" s="18" customFormat="1" ht="18" customHeight="1" thickBot="1">
      <c r="A119" s="57" t="s">
        <v>226</v>
      </c>
      <c r="B119" s="70" t="s">
        <v>348</v>
      </c>
      <c r="C119" s="32"/>
      <c r="D119" s="32"/>
    </row>
    <row r="120" spans="1:4" s="18" customFormat="1" ht="18" customHeight="1" thickBot="1">
      <c r="A120" s="36" t="s">
        <v>4</v>
      </c>
      <c r="B120" s="104" t="s">
        <v>234</v>
      </c>
      <c r="C120" s="31">
        <f>+C121+C122</f>
        <v>3000000</v>
      </c>
      <c r="D120" s="31">
        <f>+D121+D122</f>
        <v>3000000</v>
      </c>
    </row>
    <row r="121" spans="1:4" s="18" customFormat="1" ht="18" customHeight="1">
      <c r="A121" s="37" t="s">
        <v>38</v>
      </c>
      <c r="B121" s="77" t="s">
        <v>33</v>
      </c>
      <c r="C121" s="32">
        <v>3000000</v>
      </c>
      <c r="D121" s="32">
        <v>3000000</v>
      </c>
    </row>
    <row r="122" spans="1:4" s="18" customFormat="1" ht="18" customHeight="1" thickBot="1">
      <c r="A122" s="39" t="s">
        <v>39</v>
      </c>
      <c r="B122" s="73" t="s">
        <v>34</v>
      </c>
      <c r="C122" s="32">
        <v>0</v>
      </c>
      <c r="D122" s="32">
        <v>0</v>
      </c>
    </row>
    <row r="123" spans="1:4" s="18" customFormat="1" ht="18" customHeight="1" thickBot="1">
      <c r="A123" s="36" t="s">
        <v>5</v>
      </c>
      <c r="B123" s="104" t="s">
        <v>235</v>
      </c>
      <c r="C123" s="31">
        <f>+C90+C106+C120</f>
        <v>475028943</v>
      </c>
      <c r="D123" s="31">
        <f>+D90+D106+D120</f>
        <v>479138943</v>
      </c>
    </row>
    <row r="124" spans="1:4" s="18" customFormat="1" ht="18" customHeight="1" thickBot="1">
      <c r="A124" s="36" t="s">
        <v>6</v>
      </c>
      <c r="B124" s="104" t="s">
        <v>345</v>
      </c>
      <c r="C124" s="31">
        <f>+C125+C126+C127</f>
        <v>0</v>
      </c>
      <c r="D124" s="31">
        <f>+D125+D126+D127</f>
        <v>0</v>
      </c>
    </row>
    <row r="125" spans="1:4" s="18" customFormat="1" ht="18" customHeight="1">
      <c r="A125" s="37" t="s">
        <v>42</v>
      </c>
      <c r="B125" s="77" t="s">
        <v>236</v>
      </c>
      <c r="C125" s="32"/>
      <c r="D125" s="32"/>
    </row>
    <row r="126" spans="1:4" s="18" customFormat="1" ht="18" customHeight="1">
      <c r="A126" s="37" t="s">
        <v>43</v>
      </c>
      <c r="B126" s="77" t="s">
        <v>346</v>
      </c>
      <c r="C126" s="32"/>
      <c r="D126" s="32"/>
    </row>
    <row r="127" spans="1:4" s="18" customFormat="1" ht="18" customHeight="1" thickBot="1">
      <c r="A127" s="57" t="s">
        <v>44</v>
      </c>
      <c r="B127" s="117" t="s">
        <v>237</v>
      </c>
      <c r="C127" s="32"/>
      <c r="D127" s="32"/>
    </row>
    <row r="128" spans="1:4" s="18" customFormat="1" ht="18" customHeight="1" thickBot="1">
      <c r="A128" s="36" t="s">
        <v>7</v>
      </c>
      <c r="B128" s="104" t="s">
        <v>285</v>
      </c>
      <c r="C128" s="31">
        <f>+C129+C130+C131+C132</f>
        <v>0</v>
      </c>
      <c r="D128" s="31">
        <f>+D129+D130+D131+D132</f>
        <v>0</v>
      </c>
    </row>
    <row r="129" spans="1:4" s="18" customFormat="1" ht="18" customHeight="1">
      <c r="A129" s="37" t="s">
        <v>45</v>
      </c>
      <c r="B129" s="77" t="s">
        <v>238</v>
      </c>
      <c r="C129" s="32"/>
      <c r="D129" s="32"/>
    </row>
    <row r="130" spans="1:4" s="18" customFormat="1" ht="18" customHeight="1">
      <c r="A130" s="37" t="s">
        <v>46</v>
      </c>
      <c r="B130" s="77" t="s">
        <v>239</v>
      </c>
      <c r="C130" s="32"/>
      <c r="D130" s="32"/>
    </row>
    <row r="131" spans="1:4" s="18" customFormat="1" ht="18" customHeight="1">
      <c r="A131" s="37" t="s">
        <v>155</v>
      </c>
      <c r="B131" s="77" t="s">
        <v>240</v>
      </c>
      <c r="C131" s="32"/>
      <c r="D131" s="32"/>
    </row>
    <row r="132" spans="1:4" s="18" customFormat="1" ht="18" customHeight="1" thickBot="1">
      <c r="A132" s="57" t="s">
        <v>156</v>
      </c>
      <c r="B132" s="117" t="s">
        <v>241</v>
      </c>
      <c r="C132" s="32"/>
      <c r="D132" s="32"/>
    </row>
    <row r="133" spans="1:4" s="18" customFormat="1" ht="18" customHeight="1" thickBot="1">
      <c r="A133" s="36" t="s">
        <v>8</v>
      </c>
      <c r="B133" s="104" t="s">
        <v>242</v>
      </c>
      <c r="C133" s="31">
        <f>SUM(C134:C137)</f>
        <v>167636344</v>
      </c>
      <c r="D133" s="31">
        <f>SUM(D134:D137)</f>
        <v>167636344</v>
      </c>
    </row>
    <row r="134" spans="1:4" s="18" customFormat="1" ht="18" customHeight="1">
      <c r="A134" s="37" t="s">
        <v>47</v>
      </c>
      <c r="B134" s="77" t="s">
        <v>243</v>
      </c>
      <c r="C134" s="32"/>
      <c r="D134" s="32"/>
    </row>
    <row r="135" spans="1:4" s="18" customFormat="1" ht="18" customHeight="1">
      <c r="A135" s="37" t="s">
        <v>48</v>
      </c>
      <c r="B135" s="77" t="s">
        <v>252</v>
      </c>
      <c r="C135" s="32">
        <v>5810363</v>
      </c>
      <c r="D135" s="32">
        <v>5810363</v>
      </c>
    </row>
    <row r="136" spans="1:4" s="18" customFormat="1" ht="18" customHeight="1">
      <c r="A136" s="37" t="s">
        <v>165</v>
      </c>
      <c r="B136" s="77" t="s">
        <v>244</v>
      </c>
      <c r="C136" s="32"/>
      <c r="D136" s="32"/>
    </row>
    <row r="137" spans="1:4" s="18" customFormat="1" ht="18" customHeight="1" thickBot="1">
      <c r="A137" s="57" t="s">
        <v>166</v>
      </c>
      <c r="B137" s="117" t="s">
        <v>306</v>
      </c>
      <c r="C137" s="32">
        <v>161825981</v>
      </c>
      <c r="D137" s="32">
        <v>161825981</v>
      </c>
    </row>
    <row r="138" spans="1:4" s="18" customFormat="1" ht="18" customHeight="1" thickBot="1">
      <c r="A138" s="36" t="s">
        <v>9</v>
      </c>
      <c r="B138" s="104" t="s">
        <v>245</v>
      </c>
      <c r="C138" s="60">
        <f>SUM(C139:C142)</f>
        <v>0</v>
      </c>
      <c r="D138" s="60">
        <f>SUM(D139:D142)</f>
        <v>0</v>
      </c>
    </row>
    <row r="139" spans="1:4" s="18" customFormat="1" ht="18" customHeight="1">
      <c r="A139" s="37" t="s">
        <v>90</v>
      </c>
      <c r="B139" s="77" t="s">
        <v>246</v>
      </c>
      <c r="C139" s="32"/>
      <c r="D139" s="32"/>
    </row>
    <row r="140" spans="1:4" s="18" customFormat="1" ht="18" customHeight="1">
      <c r="A140" s="37" t="s">
        <v>91</v>
      </c>
      <c r="B140" s="77" t="s">
        <v>247</v>
      </c>
      <c r="C140" s="32"/>
      <c r="D140" s="32"/>
    </row>
    <row r="141" spans="1:4" s="18" customFormat="1" ht="18" customHeight="1">
      <c r="A141" s="37" t="s">
        <v>109</v>
      </c>
      <c r="B141" s="77" t="s">
        <v>248</v>
      </c>
      <c r="C141" s="32"/>
      <c r="D141" s="32"/>
    </row>
    <row r="142" spans="1:4" s="18" customFormat="1" ht="18" customHeight="1" thickBot="1">
      <c r="A142" s="37" t="s">
        <v>168</v>
      </c>
      <c r="B142" s="77" t="s">
        <v>249</v>
      </c>
      <c r="C142" s="32"/>
      <c r="D142" s="32"/>
    </row>
    <row r="143" spans="1:6" s="18" customFormat="1" ht="18" customHeight="1" thickBot="1">
      <c r="A143" s="36" t="s">
        <v>10</v>
      </c>
      <c r="B143" s="104" t="s">
        <v>250</v>
      </c>
      <c r="C143" s="61">
        <f>+C124+C128+C133+C138</f>
        <v>167636344</v>
      </c>
      <c r="D143" s="61">
        <f>+D124+D128+D133+D138</f>
        <v>167636344</v>
      </c>
      <c r="E143" s="26"/>
      <c r="F143" s="26"/>
    </row>
    <row r="144" spans="1:4" s="24" customFormat="1" ht="18" customHeight="1" thickBot="1">
      <c r="A144" s="62" t="s">
        <v>11</v>
      </c>
      <c r="B144" s="118" t="s">
        <v>251</v>
      </c>
      <c r="C144" s="61">
        <f>+C123+C143</f>
        <v>642665287</v>
      </c>
      <c r="D144" s="61">
        <f>+D123+D143</f>
        <v>646775287</v>
      </c>
    </row>
    <row r="145" spans="1:4" s="18" customFormat="1" ht="18" customHeight="1" thickBot="1">
      <c r="A145" s="63"/>
      <c r="B145" s="64"/>
      <c r="C145" s="50"/>
      <c r="D145" s="50"/>
    </row>
    <row r="146" spans="1:4" ht="16.5" thickBot="1">
      <c r="A146" s="65" t="s">
        <v>324</v>
      </c>
      <c r="B146" s="66"/>
      <c r="C146" s="67">
        <v>12</v>
      </c>
      <c r="D146" s="67">
        <v>12</v>
      </c>
    </row>
    <row r="147" spans="1:4" ht="16.5" thickBot="1">
      <c r="A147" s="65" t="s">
        <v>105</v>
      </c>
      <c r="B147" s="66"/>
      <c r="C147" s="67">
        <v>4</v>
      </c>
      <c r="D147" s="67">
        <v>4</v>
      </c>
    </row>
    <row r="148" spans="1:3" ht="18.75">
      <c r="A148" s="18"/>
      <c r="B148" s="18"/>
      <c r="C148" s="27"/>
    </row>
  </sheetData>
  <sheetProtection/>
  <mergeCells count="3">
    <mergeCell ref="A4:C4"/>
    <mergeCell ref="A5:B5"/>
    <mergeCell ref="B3:C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8" max="8" man="1"/>
  </rowBreaks>
  <colBreaks count="1" manualBreakCount="1">
    <brk id="8" min="1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2018-10-05T07:50:06Z</cp:lastPrinted>
  <dcterms:created xsi:type="dcterms:W3CDTF">1999-10-30T10:30:45Z</dcterms:created>
  <dcterms:modified xsi:type="dcterms:W3CDTF">2018-10-05T08:01:07Z</dcterms:modified>
  <cp:category/>
  <cp:version/>
  <cp:contentType/>
  <cp:contentStatus/>
</cp:coreProperties>
</file>