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firstSheet="6" activeTab="10"/>
  </bookViews>
  <sheets>
    <sheet name="kiadások kv szerv" sheetId="1" state="hidden" r:id="rId1"/>
    <sheet name="kiadások összetolt" sheetId="2" state="hidden" r:id="rId2"/>
    <sheet name="2_kiadások ÖNKORMÁNYZAT" sheetId="3" r:id="rId3"/>
    <sheet name="KÖH Kiadások" sheetId="4" r:id="rId4"/>
    <sheet name="3_B_kiadások BVKI" sheetId="5" r:id="rId5"/>
    <sheet name="kiadások funkciócsoportra" sheetId="6" state="hidden" r:id="rId6"/>
    <sheet name="4_kiadások ÖSSZEVONT ÖSSZES" sheetId="7" r:id="rId7"/>
    <sheet name="5_bevételek ÖNKORMÁNYZAT" sheetId="8" r:id="rId8"/>
    <sheet name="bevételek kv szerv" sheetId="9" state="hidden" r:id="rId9"/>
    <sheet name="bevételek összetolt" sheetId="10" state="hidden" r:id="rId10"/>
    <sheet name="KÖH Bevételek" sheetId="11" r:id="rId11"/>
    <sheet name="6_B_bevételek BVKI" sheetId="12" r:id="rId12"/>
    <sheet name="7_bevételek ÖSSZEVONT ÖSSZES" sheetId="13" r:id="rId13"/>
    <sheet name="bevételek funkciócsoportra" sheetId="14" state="hidden" r:id="rId14"/>
    <sheet name="8_ Beruházás felújítás" sheetId="15" r:id="rId15"/>
    <sheet name="13_tartalékok" sheetId="16" r:id="rId16"/>
    <sheet name="15_átadott" sheetId="17" r:id="rId17"/>
    <sheet name="19_ Finanszírozás" sheetId="18" r:id="rId18"/>
    <sheet name="Ellátottak juttatásai" sheetId="19" r:id="rId19"/>
    <sheet name="GÖRDÜLŐ kiadások teljes" sheetId="20" state="hidden" r:id="rId20"/>
    <sheet name="GÖRDÜLŐ bevételek teljes" sheetId="21" state="hidden" r:id="rId21"/>
  </sheets>
  <definedNames>
    <definedName name="_xlnm.Print_Area" localSheetId="15">'13_tartalékok'!$A$1:$E$10</definedName>
    <definedName name="_xlnm.Print_Area" localSheetId="16">'15_átadott'!$A$1:$D$116</definedName>
    <definedName name="_xlnm.Print_Area" localSheetId="2">'2_kiadások ÖNKORMÁNYZAT'!$A$1:$G$124</definedName>
    <definedName name="_xlnm.Print_Area" localSheetId="4">'3_B_kiadások BVKI'!$A$1:$G$124</definedName>
    <definedName name="_xlnm.Print_Area" localSheetId="6">'4_kiadások ÖSSZEVONT ÖSSZES'!$A$1:$G$123</definedName>
    <definedName name="_xlnm.Print_Area" localSheetId="7">'5_bevételek ÖNKORMÁNYZAT'!$A$1:$G$97</definedName>
    <definedName name="_xlnm.Print_Area" localSheetId="11">'6_B_bevételek BVKI'!$A$1:$G$97</definedName>
    <definedName name="_xlnm.Print_Area" localSheetId="12">'7_bevételek ÖSSZEVONT ÖSSZES'!$A$1:$F$97</definedName>
    <definedName name="_xlnm.Print_Area" localSheetId="13">'bevételek funkciócsoportra'!$A$1:$O$269</definedName>
    <definedName name="_xlnm.Print_Area" localSheetId="8">'bevételek kv szerv'!$A$1:$F$97</definedName>
    <definedName name="_xlnm.Print_Area" localSheetId="9">'bevételek összetolt'!$A$1:$F$97</definedName>
    <definedName name="_xlnm.Print_Area" localSheetId="20">'GÖRDÜLŐ bevételek teljes'!$A$2:$F$96</definedName>
    <definedName name="_xlnm.Print_Area" localSheetId="19">'GÖRDÜLŐ kiadások teljes'!$A$2:$F$124</definedName>
    <definedName name="_xlnm.Print_Area" localSheetId="5">'kiadások funkciócsoportra'!$A$1:$N$301</definedName>
    <definedName name="_xlnm.Print_Area" localSheetId="0">'kiadások kv szerv'!$A$1:$F$123</definedName>
    <definedName name="_xlnm.Print_Area" localSheetId="1">'kiadások összetolt'!$A$1:$F$123</definedName>
  </definedNames>
  <calcPr fullCalcOnLoad="1"/>
</workbook>
</file>

<file path=xl/sharedStrings.xml><?xml version="1.0" encoding="utf-8"?>
<sst xmlns="http://schemas.openxmlformats.org/spreadsheetml/2006/main" count="4535" uniqueCount="761">
  <si>
    <t xml:space="preserve">Központi költségvetés sajátos finanszírozási bevételei </t>
  </si>
  <si>
    <t>ÖNKORMÁNYZATI ELŐIRÁNYZATOK</t>
  </si>
  <si>
    <t>MINDÖSSZESEN</t>
  </si>
  <si>
    <t>KÖLTSÉGVETÉSI SZERV ELŐIRÁNYZATAI</t>
  </si>
  <si>
    <t>ÖNKORMÁNYZAT ÉS KÖLTSÉGVETÉSI SZERVEI ELŐIRÁNYZATA MINDÖSSZESEN</t>
  </si>
  <si>
    <t>önkormányzati többségi tulajdonú nem pénzügyi vállalkozások részére  VN KFT. Támogatás + szüret2015</t>
  </si>
  <si>
    <t>8623012 Fogorvosi ellátás</t>
  </si>
  <si>
    <t>8690412 Védőnői szolgálat</t>
  </si>
  <si>
    <t>Óvodai és iskolai étkeztetés</t>
  </si>
  <si>
    <t>Közfoglalkoztatás</t>
  </si>
  <si>
    <t>Szociális ellátások</t>
  </si>
  <si>
    <t>Alapok</t>
  </si>
  <si>
    <t xml:space="preserve"> A költségvetés előterjesztésekor a képviselő-testület részére tájékoztatásul  kell - szöveges indokolással együtt - bemutatni:</t>
  </si>
  <si>
    <t>Általános- és céltartalékok (E Ft)</t>
  </si>
  <si>
    <t>011130 Önkormányzatok és önkormányzati hivatalok jogalkotó és általános igazgatási tevékenysége</t>
  </si>
  <si>
    <t>018010 Önkormányzatok elszámolásai a központi költségvetéssel</t>
  </si>
  <si>
    <t>ÖSSZESEN</t>
  </si>
  <si>
    <t>eredeti ei.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</si>
  <si>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</si>
  <si>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</si>
  <si>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</si>
  <si>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</si>
  <si>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</si>
  <si>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Módosított Ei</t>
  </si>
  <si>
    <t>Módosított ei</t>
  </si>
  <si>
    <t>Támogatások, kölcsönök nyújtása és törlesztése (E Ft)</t>
  </si>
  <si>
    <t>Rovat-
szám</t>
  </si>
  <si>
    <t>2017.</t>
  </si>
  <si>
    <t>2016.</t>
  </si>
  <si>
    <t>2015.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</si>
  <si>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</si>
  <si>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</si>
  <si>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</si>
  <si>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</si>
  <si>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</si>
  <si>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</si>
  <si>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</si>
  <si>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</si>
  <si>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</si>
  <si>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2018.</t>
  </si>
  <si>
    <t>BADACSONYTOMAJ VÁROS ÖNKORMÁNYZAT KULTURÁLIS INTÉZMÉNYE (KÖLTSÉGVETÉSI SZERV) ELŐIRÁNYZATAI</t>
  </si>
  <si>
    <t>BADACSONYTOMAJ VÁROS ÖNKORMÁNYZAT KULTURÁLIS INTÉZMÉNYE (KÖLTSÉGVETÉSI SZERV) ELŐIRÁNYZATOK</t>
  </si>
  <si>
    <t>társulások és költségvetési szerveik részére    54939 ÓVODA + TKÖT 4692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</si>
  <si>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</si>
  <si>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</si>
  <si>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</si>
  <si>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</si>
  <si>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</si>
  <si>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</si>
  <si>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</si>
  <si>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</si>
  <si>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</si>
  <si>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</si>
  <si>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</si>
  <si>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</si>
  <si>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</si>
  <si>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</si>
  <si>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</si>
  <si>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</si>
  <si>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</si>
  <si>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</si>
  <si>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</si>
  <si>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</si>
  <si>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</si>
  <si>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</si>
  <si>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</si>
  <si>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</si>
  <si>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</si>
  <si>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</si>
  <si>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</si>
  <si>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</si>
  <si>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</si>
  <si>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</si>
  <si>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</si>
  <si>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</si>
  <si>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</si>
  <si>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</si>
  <si>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</si>
  <si>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</si>
  <si>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</si>
  <si>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</si>
  <si>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</si>
  <si>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</si>
  <si>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</si>
  <si>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</si>
  <si>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</si>
  <si>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</si>
  <si>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</si>
  <si>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</si>
  <si>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</si>
  <si>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</si>
  <si>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</si>
  <si>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</si>
  <si>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</si>
  <si>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</si>
  <si>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</si>
  <si>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</si>
  <si>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</si>
  <si>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</si>
  <si>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</si>
  <si>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</si>
  <si>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</si>
  <si>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</si>
  <si>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</si>
  <si>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</si>
  <si>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</si>
  <si>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</si>
  <si>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</si>
  <si>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</si>
  <si>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</si>
  <si>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</si>
  <si>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</si>
  <si>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</si>
  <si>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</si>
  <si>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</si>
  <si>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</si>
  <si>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</si>
  <si>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</si>
  <si>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</si>
  <si>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</si>
  <si>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</si>
  <si>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</si>
  <si>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</si>
  <si>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</si>
  <si>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</si>
  <si>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</si>
  <si>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</si>
  <si>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</si>
  <si>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</si>
  <si>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</si>
  <si>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</si>
  <si>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</si>
  <si>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</si>
  <si>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</si>
  <si>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</si>
  <si>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</si>
  <si>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</si>
  <si>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</si>
  <si>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</si>
  <si>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</si>
  <si>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</si>
  <si>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</si>
  <si>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</si>
  <si>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</si>
  <si>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</si>
  <si>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</si>
  <si>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</si>
  <si>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</si>
  <si>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</si>
  <si>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</si>
  <si>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</si>
  <si>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</si>
  <si>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</si>
  <si>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</si>
  <si>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</si>
  <si>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</si>
  <si>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</si>
  <si>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</si>
  <si>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</si>
  <si>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</si>
  <si>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</si>
  <si>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</si>
  <si>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</si>
  <si>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</si>
  <si>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</si>
  <si>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</si>
  <si>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</si>
  <si>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</si>
  <si>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</si>
  <si>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</si>
  <si>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</si>
  <si>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</si>
  <si>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</si>
  <si>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</si>
  <si>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</si>
  <si>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</si>
  <si>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</si>
  <si>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</si>
  <si>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</si>
  <si>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</si>
  <si>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</si>
  <si>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</si>
  <si>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</si>
  <si>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</si>
  <si>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</si>
  <si>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</si>
  <si>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</si>
  <si>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</si>
  <si>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</si>
  <si>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</si>
  <si>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</si>
  <si>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</si>
  <si>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</si>
  <si>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</si>
  <si>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</si>
  <si>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</si>
  <si>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</si>
  <si>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</si>
  <si>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</si>
  <si>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</si>
  <si>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</si>
  <si>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</si>
  <si>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</si>
  <si>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</si>
  <si>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</si>
  <si>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</si>
  <si>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</si>
  <si>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</si>
  <si>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</si>
  <si>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</si>
  <si>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</si>
  <si>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</si>
  <si>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</si>
  <si>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</si>
  <si>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</si>
  <si>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</si>
  <si>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</si>
  <si>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</si>
  <si>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</si>
  <si>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</si>
  <si>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</si>
  <si>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</si>
  <si>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</si>
  <si>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</si>
  <si>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</si>
  <si>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</si>
  <si>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</si>
  <si>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</si>
  <si>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</si>
  <si>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</si>
  <si>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</si>
  <si>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</si>
  <si>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</si>
  <si>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</si>
  <si>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</si>
  <si>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</si>
  <si>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</si>
  <si>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</si>
  <si>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</si>
  <si>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</si>
  <si>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</si>
  <si>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</si>
  <si>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</si>
  <si>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</si>
  <si>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</si>
  <si>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</si>
  <si>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</si>
  <si>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</si>
  <si>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</si>
  <si>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</si>
  <si>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</si>
  <si>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</si>
  <si>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</si>
  <si>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</si>
  <si>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</si>
  <si>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</si>
  <si>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</si>
  <si>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</si>
  <si>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</si>
  <si>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</si>
  <si>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</si>
  <si>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</si>
  <si>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</si>
  <si>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</si>
  <si>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</si>
  <si>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</si>
  <si>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</si>
  <si>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</si>
  <si>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</si>
  <si>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</si>
  <si>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</si>
  <si>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</si>
  <si>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</si>
  <si>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</si>
  <si>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</si>
  <si>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</si>
  <si>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</si>
  <si>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</si>
  <si>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</si>
  <si>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</si>
  <si>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</si>
  <si>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</si>
  <si>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</si>
  <si>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</si>
  <si>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</si>
  <si>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</si>
  <si>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</si>
  <si>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</si>
  <si>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</si>
  <si>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</si>
  <si>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</si>
  <si>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</si>
  <si>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</si>
  <si>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</si>
  <si>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</si>
  <si>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</si>
  <si>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</si>
  <si>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</si>
  <si>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</si>
  <si>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</si>
  <si>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</si>
  <si>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</si>
  <si>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</si>
  <si>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</si>
  <si>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</si>
  <si>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</si>
  <si>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</si>
  <si>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</si>
  <si>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</si>
  <si>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</si>
  <si>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</si>
  <si>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</si>
  <si>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</si>
  <si>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</si>
  <si>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</si>
  <si>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</si>
  <si>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</si>
  <si>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</si>
  <si>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</si>
  <si>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</si>
  <si>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</si>
  <si>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</si>
  <si>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</si>
  <si>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</si>
  <si>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</si>
  <si>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</si>
  <si>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</si>
  <si>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</si>
  <si>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</si>
  <si>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</si>
  <si>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</si>
  <si>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</si>
  <si>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</si>
  <si>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</si>
  <si>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</si>
  <si>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</si>
  <si>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</si>
  <si>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</si>
  <si>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</si>
  <si>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</si>
  <si>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</si>
  <si>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</si>
  <si>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</si>
  <si>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</si>
  <si>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</si>
  <si>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</si>
  <si>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</si>
  <si>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</si>
  <si>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</si>
  <si>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</si>
  <si>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</si>
  <si>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</si>
  <si>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</si>
  <si>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</si>
  <si>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</si>
  <si>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</si>
  <si>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</si>
  <si>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</si>
  <si>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</si>
  <si>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</si>
  <si>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</si>
  <si>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</si>
  <si>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</si>
  <si>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</si>
  <si>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</si>
  <si>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</si>
  <si>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</si>
  <si>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</si>
  <si>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</si>
  <si>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</si>
  <si>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</si>
  <si>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</si>
  <si>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</si>
  <si>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</si>
  <si>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</si>
  <si>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</si>
  <si>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</si>
  <si>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</si>
  <si>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</si>
  <si>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</si>
  <si>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</si>
  <si>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</si>
  <si>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</si>
  <si>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</si>
  <si>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</si>
  <si>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</si>
  <si>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</si>
  <si>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</si>
  <si>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</si>
  <si>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</si>
  <si>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</si>
  <si>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</si>
  <si>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</si>
  <si>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</si>
  <si>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</si>
  <si>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</si>
  <si>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</si>
  <si>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</si>
  <si>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</si>
  <si>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</si>
  <si>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</si>
  <si>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</si>
  <si>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</si>
  <si>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</si>
  <si>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</si>
  <si>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</si>
  <si>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</si>
  <si>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</si>
  <si>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</si>
  <si>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</si>
  <si>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</si>
  <si>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</si>
  <si>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</si>
  <si>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</si>
  <si>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</si>
  <si>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</si>
  <si>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</si>
  <si>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</si>
  <si>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</si>
  <si>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</si>
  <si>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</si>
  <si>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</si>
  <si>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</si>
  <si>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</si>
  <si>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</si>
  <si>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</si>
  <si>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</si>
  <si>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</si>
  <si>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</si>
  <si>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</si>
  <si>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</si>
  <si>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</si>
  <si>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</si>
  <si>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</si>
  <si>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</si>
  <si>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</si>
  <si>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</si>
  <si>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</si>
  <si>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</si>
  <si>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</si>
  <si>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</si>
  <si>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</si>
  <si>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</si>
  <si>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</si>
  <si>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</si>
  <si>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</si>
  <si>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</si>
  <si>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</si>
  <si>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</si>
  <si>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</si>
  <si>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</si>
  <si>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</si>
  <si>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</si>
  <si>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</si>
  <si>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</si>
  <si>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</si>
  <si>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</si>
  <si>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</si>
  <si>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</si>
  <si>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</si>
  <si>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</si>
  <si>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</si>
  <si>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</si>
  <si>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</si>
  <si>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</si>
  <si>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</si>
  <si>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</si>
  <si>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</si>
  <si>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</si>
  <si>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</si>
  <si>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</si>
  <si>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</si>
  <si>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</si>
  <si>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</si>
  <si>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</si>
  <si>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</si>
  <si>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</si>
  <si>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</si>
  <si>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</si>
  <si>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</si>
  <si>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</si>
  <si>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</si>
  <si>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</si>
  <si>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</si>
  <si>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</si>
  <si>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</si>
  <si>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</si>
  <si>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</si>
  <si>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</si>
  <si>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</si>
  <si>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</si>
  <si>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</si>
  <si>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</si>
  <si>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</si>
  <si>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</si>
  <si>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</si>
  <si>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</si>
  <si>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</si>
  <si>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</si>
  <si>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</si>
  <si>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</si>
  <si>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</si>
  <si>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</si>
  <si>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</si>
  <si>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</si>
  <si>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</si>
  <si>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</si>
  <si>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</si>
  <si>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</si>
  <si>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</si>
  <si>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</si>
  <si>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</si>
  <si>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</si>
  <si>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</si>
  <si>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</si>
  <si>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</si>
  <si>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</si>
  <si>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</si>
  <si>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</si>
  <si>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</si>
  <si>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</si>
  <si>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</si>
  <si>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</si>
  <si>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</si>
  <si>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</si>
  <si>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</si>
  <si>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</si>
  <si>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</si>
  <si>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>018030 Támogatási célú finanszírozási bevételek</t>
  </si>
  <si>
    <t>011220 Adó-, vám és jövedéki igazgatás</t>
  </si>
  <si>
    <t>051030 Nem veszélyes hulladék vegyes begyűjtése, szállítása, átrakása</t>
  </si>
  <si>
    <t>091220 Könyvtári állomány gyarapítása, nyilvántartása</t>
  </si>
  <si>
    <t>081045 Szabadidősport, -tevékenység és támogatása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</si>
  <si>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</si>
  <si>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</si>
  <si>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</si>
  <si>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</si>
  <si>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</si>
  <si>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</si>
  <si>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</si>
  <si>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</si>
  <si>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</si>
  <si>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</si>
  <si>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</si>
  <si>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</si>
  <si>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</si>
  <si>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</si>
  <si>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</si>
  <si>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</si>
  <si>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</si>
  <si>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</si>
  <si>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</si>
  <si>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</si>
  <si>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</si>
  <si>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</si>
  <si>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</si>
  <si>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</si>
  <si>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</si>
  <si>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</si>
  <si>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</si>
  <si>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</si>
  <si>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</si>
  <si>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</si>
  <si>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</si>
  <si>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</si>
  <si>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</si>
  <si>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</si>
  <si>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</si>
  <si>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</si>
  <si>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</si>
  <si>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</si>
  <si>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</si>
  <si>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</si>
  <si>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</si>
  <si>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</si>
  <si>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</si>
  <si>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</si>
  <si>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</si>
  <si>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</si>
  <si>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</si>
  <si>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</si>
  <si>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</si>
  <si>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</si>
  <si>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</si>
  <si>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</si>
  <si>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</si>
  <si>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</si>
  <si>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</si>
  <si>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</si>
  <si>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</si>
  <si>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</si>
  <si>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</si>
  <si>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</si>
  <si>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</si>
  <si>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</si>
  <si>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</si>
  <si>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</si>
  <si>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</si>
  <si>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</si>
  <si>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</si>
  <si>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</si>
  <si>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</si>
  <si>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</si>
  <si>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</si>
  <si>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</si>
  <si>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</si>
  <si>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</si>
  <si>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</si>
  <si>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</si>
  <si>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</si>
  <si>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</si>
  <si>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</si>
  <si>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</si>
  <si>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</si>
  <si>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</si>
  <si>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</si>
  <si>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</si>
  <si>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</si>
  <si>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</si>
  <si>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</si>
  <si>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</si>
  <si>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</si>
  <si>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</si>
  <si>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</si>
  <si>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</si>
  <si>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</si>
  <si>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</si>
  <si>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</si>
  <si>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</si>
  <si>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</si>
  <si>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</si>
  <si>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</si>
  <si>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</si>
  <si>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</si>
  <si>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</si>
  <si>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</si>
  <si>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</si>
  <si>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066020 Város és községgazdálkodási egyéb szolgáltatások</t>
  </si>
  <si>
    <t>052020 Szennyvíz gyűjtése, tisztítása, elhelyezése</t>
  </si>
  <si>
    <t>064010 Közvilágítás</t>
  </si>
  <si>
    <t>072111 Háziorvosi alapellátás</t>
  </si>
  <si>
    <t>081061 Szabadidős park, fürdő és strandszolgáltatás</t>
  </si>
  <si>
    <t>041232 Start munkaprogram, Téli közfoglalkoztatás</t>
  </si>
  <si>
    <t>041233 Hosszabb időtartamú közfoglalkoztatás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</si>
  <si>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</si>
  <si>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</si>
  <si>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</si>
  <si>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</si>
  <si>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</si>
  <si>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</si>
  <si>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</si>
  <si>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</si>
  <si>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</si>
  <si>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</si>
  <si>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</si>
  <si>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</si>
  <si>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</si>
  <si>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</si>
  <si>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</si>
  <si>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</si>
  <si>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</si>
  <si>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</si>
  <si>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</si>
  <si>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</si>
  <si>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</si>
  <si>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</si>
  <si>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</si>
  <si>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</si>
  <si>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</si>
  <si>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</si>
  <si>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</si>
  <si>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</si>
  <si>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</si>
  <si>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</si>
  <si>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</si>
  <si>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</si>
  <si>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</si>
  <si>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</si>
  <si>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</si>
  <si>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</si>
  <si>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</si>
  <si>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</si>
  <si>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</si>
  <si>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</si>
  <si>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</si>
  <si>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</si>
  <si>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</si>
  <si>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</si>
  <si>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</si>
  <si>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</si>
  <si>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</si>
  <si>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</si>
  <si>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</si>
  <si>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</si>
  <si>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</si>
  <si>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</si>
  <si>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</si>
  <si>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</si>
  <si>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</si>
  <si>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Általános tartalékok</t>
  </si>
  <si>
    <t>Megnevezés</t>
  </si>
  <si>
    <t>Beruházások és felújítások (E Ft)</t>
  </si>
  <si>
    <t>Kulturális Centrum tervek</t>
  </si>
  <si>
    <t>"Városkapu" projekt tervek</t>
  </si>
  <si>
    <t>Szociális lakások tervek (Iskola utcai)</t>
  </si>
  <si>
    <t>Rendezési Terv tervdokumentációk</t>
  </si>
  <si>
    <t>Badacsony ABC parkoló tervek</t>
  </si>
  <si>
    <t>Közvilágítás korszerűsítés tervek</t>
  </si>
  <si>
    <t xml:space="preserve">Autóbuszmegállók létesítése </t>
  </si>
  <si>
    <t>Tatay Sándor Általános Iskola féltető építése, lefolyó létesítése</t>
  </si>
  <si>
    <t>Badacsony Kemping felé járdalétesítés és közműfejlesztés</t>
  </si>
  <si>
    <t>Gyalogátkelőhely létesítése Badacsonytomaj 71-es közút</t>
  </si>
  <si>
    <t>Badacsony strand fejlesztés</t>
  </si>
  <si>
    <t>Közvilágítás korszerűsítés (Badacsonyörs 71-es út melletti terület)</t>
  </si>
  <si>
    <t>Ibos utca felújítása</t>
  </si>
  <si>
    <t>Fő utca és Kert utca járdaépítés</t>
  </si>
  <si>
    <t>MENÜ Kft. Gázleválasztás</t>
  </si>
  <si>
    <t>Közös Önkormányzati Hivatal festése</t>
  </si>
  <si>
    <t>Céltartalékok( lakás szla)</t>
  </si>
  <si>
    <t xml:space="preserve">Céltartalékok ( környezetvédelmi alap) </t>
  </si>
  <si>
    <t>ÖNKORMÁNYZATI EREDETI ELŐIRÁNYZATOK</t>
  </si>
  <si>
    <t>ÖNKORMÁNYZATI MÓDOSÍTOTT ELŐIRÁNYZATOK</t>
  </si>
  <si>
    <t>EREDETI EI MINDÖSSZESEN</t>
  </si>
  <si>
    <t>MÓDOSÍTOTT EI MINDÖSSZESEN</t>
  </si>
  <si>
    <t xml:space="preserve">Kisajátítás ktg-e </t>
  </si>
  <si>
    <t>Kisörshegyi ivóvíz tervezés</t>
  </si>
  <si>
    <t>V. ütem szennyvíz tervezés</t>
  </si>
  <si>
    <t>Utcai táblák, tükrök pótlása</t>
  </si>
  <si>
    <t>BADACSONYTOMAJI KÖZÖS ÖNKORMÁNYZATI HIVATAL (KÖLTSÉGVETÉSI SZERV) ELŐIRÁNYZATAI</t>
  </si>
  <si>
    <t>BADACSONYTOMAJI KÖZÖS ÖNKORMÁNYZATI HIVATAL (KÖLTSÉGVETÉSI SZERV) ELŐIRÁNYZATOK</t>
  </si>
  <si>
    <t>Irányító szervi támogatások folyósítása (E Ft)</t>
  </si>
  <si>
    <t>Rovatszám</t>
  </si>
  <si>
    <t>Badacsonytomaji Közös Önkormányzati Hivatal</t>
  </si>
  <si>
    <t>Badacsonytomaj Város Önkormányzat Kultuárlis Intézménye</t>
  </si>
  <si>
    <t>Badacsonytomaj Város Önkormányzat Kultuárlis Intézménye Módosított ei</t>
  </si>
  <si>
    <t>Központi, irányító szervi támogatások folyósítása működési célra</t>
  </si>
  <si>
    <t>Központi, irányító szervi támogatások folyósítása felhalmozási célra</t>
  </si>
  <si>
    <t>ÖSSZESEN:</t>
  </si>
  <si>
    <t>Művelődési ház tervezés</t>
  </si>
  <si>
    <t>Közvilágítás tervezés</t>
  </si>
  <si>
    <t>Eszközbeszerzés(lepedők, fenyőágyak, tárgyalószék inform.eszköz)</t>
  </si>
  <si>
    <t>Vis maior (útfelújítás)</t>
  </si>
  <si>
    <t>Badacsonytomaji Közös Önkormányzati Hivatal Módosított Ei</t>
  </si>
  <si>
    <t>Lakosságnak juttatott támogatások, szociális, rászorultsági jellegű ellátások (E Ft)</t>
  </si>
  <si>
    <t>kötelező feladatok Eredeti Ei</t>
  </si>
  <si>
    <t>önként vállalt feladatok Eredeti Ei</t>
  </si>
  <si>
    <t>államigazgatási feladatok  Eredeti ei</t>
  </si>
  <si>
    <t>Módosított Ei mindösszesen:</t>
  </si>
  <si>
    <t>2. melléklet a 23/2015.(VIII.27.) önkormányzati rendelethez</t>
  </si>
  <si>
    <t>1. melléklet a 23/2015.(VIII.27.) önkormányzati rendelethez</t>
  </si>
  <si>
    <t>11. melléklet a 23/2015.(VIII.27.) önkormányzati rendelethez</t>
  </si>
  <si>
    <t>3. melléklet a 23/2015.(VIII.27.) önkormányzati rendelethez</t>
  </si>
  <si>
    <t>4. melléklet a 23/2015.(VIII.27.) önkormányzati rendelethez</t>
  </si>
  <si>
    <t>12. melléklet a 23/2015.(VIII.27.) önkormányzati rendelethez</t>
  </si>
  <si>
    <t>5. melléklet a 23/2015.(VIII.27.) önkormányzati rendelethez</t>
  </si>
  <si>
    <t>6. melléklet a 23/2015.(VIII.27.) önkormányzati rendelethez</t>
  </si>
  <si>
    <t>7. melléklet a 23/2015.(VIII.27.) önkormányzati rendelethez</t>
  </si>
  <si>
    <t>8. melléklet a 23/2015.(VIII.27.) önkormányzati rendelethez</t>
  </si>
  <si>
    <t>9. melléklet a 23/2015.(VIII.27.) önkormányzati rendelethez</t>
  </si>
  <si>
    <t>10. melléklet a 23/2015.(VIII.27.) önkormányzati rendelethez</t>
  </si>
  <si>
    <t>13. melléklet a 23/2015.(VIII.27.)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</si>
</sst>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_-* #,##0.0\ _F_t_-;\-* #,##0.0\ _F_t_-;_-* &quot;-&quot;??\ _F_t_-;_-@_-"/>
    <numFmt numFmtId="175" formatCode="_-* #,##0\ _F_t_-;\-* #,##0\ _F_t_-;_-* &quot;-&quot;??\ _F_t_-;_-@_-"/>
    <numFmt numFmtId="176" formatCode="0.0"/>
    <numFmt numFmtId="177" formatCode="0.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sz val="8"/>
      <name val="Calibri"/>
      <family val="2"/>
    </font>
    <font>
      <sz val="11"/>
      <color indexed="10"/>
      <name val="Bookman Old Style"/>
      <family val="1"/>
    </font>
    <font>
      <b/>
      <i/>
      <u val="single"/>
      <sz val="12"/>
      <name val="Bookman Old Style"/>
      <family val="1"/>
    </font>
    <font>
      <sz val="11"/>
      <color indexed="10"/>
      <name val="Calibri"/>
      <family val="2"/>
    </font>
    <font>
      <sz val="8"/>
      <color indexed="10"/>
      <name val="Bookman Old Style"/>
      <family val="1"/>
    </font>
    <font>
      <sz val="12"/>
      <color indexed="10"/>
      <name val="Garamond"/>
      <family val="1"/>
    </font>
    <font>
      <sz val="10"/>
      <color indexed="10"/>
      <name val="Bookman Old Style"/>
      <family val="1"/>
    </font>
    <font>
      <b/>
      <i/>
      <sz val="10"/>
      <name val="Bookman Old Style"/>
      <family val="1"/>
    </font>
    <font>
      <b/>
      <i/>
      <sz val="10"/>
      <color indexed="8"/>
      <name val="Bookman Old Style"/>
      <family val="1"/>
    </font>
    <font>
      <b/>
      <i/>
      <sz val="14"/>
      <name val="Bookman Old Style"/>
      <family val="1"/>
    </font>
    <font>
      <b/>
      <sz val="14"/>
      <color indexed="8"/>
      <name val="Calibri"/>
      <family val="2"/>
    </font>
    <font>
      <i/>
      <sz val="14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14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1" fillId="27" borderId="7" applyNumberFormat="0" applyFont="0" applyAlignment="0" applyProtection="0"/>
    <xf numFmtId="0" fontId="66" fillId="28" borderId="0" applyNumberFormat="0" applyBorder="0" applyAlignment="0" applyProtection="0"/>
    <xf numFmtId="0" fontId="67" fillId="29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3" fillId="0" borderId="0">
      <alignment/>
      <protection/>
    </xf>
    <xf numFmtId="0" fontId="7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30" borderId="0" applyNumberFormat="0" applyBorder="0" applyAlignment="0" applyProtection="0"/>
    <xf numFmtId="0" fontId="72" fillId="31" borderId="0" applyNumberFormat="0" applyBorder="0" applyAlignment="0" applyProtection="0"/>
    <xf numFmtId="0" fontId="73" fillId="29" borderId="1" applyNumberFormat="0" applyAlignment="0" applyProtection="0"/>
    <xf numFmtId="9" fontId="1" fillId="0" borderId="0" applyFont="0" applyFill="0" applyBorder="0" applyAlignment="0" applyProtection="0"/>
  </cellStyleXfs>
  <cellXfs count="273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64" fontId="17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0" fillId="1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165" fontId="6" fillId="14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19" fillId="34" borderId="10" xfId="0" applyFont="1" applyFill="1" applyBorder="1" applyAlignment="1">
      <alignment/>
    </xf>
    <xf numFmtId="0" fontId="9" fillId="14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14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23" fillId="35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7" borderId="10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2" borderId="0" xfId="0" applyFont="1" applyFill="1" applyAlignment="1">
      <alignment/>
    </xf>
    <xf numFmtId="0" fontId="26" fillId="0" borderId="0" xfId="0" applyFont="1" applyAlignment="1">
      <alignment/>
    </xf>
    <xf numFmtId="0" fontId="18" fillId="0" borderId="0" xfId="0" applyFont="1" applyAlignment="1">
      <alignment/>
    </xf>
    <xf numFmtId="0" fontId="27" fillId="0" borderId="0" xfId="0" applyFont="1" applyAlignment="1">
      <alignment/>
    </xf>
    <xf numFmtId="165" fontId="12" fillId="35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175" fontId="12" fillId="0" borderId="10" xfId="46" applyNumberFormat="1" applyFont="1" applyBorder="1" applyAlignment="1">
      <alignment/>
    </xf>
    <xf numFmtId="175" fontId="8" fillId="0" borderId="10" xfId="46" applyNumberFormat="1" applyFont="1" applyFill="1" applyBorder="1" applyAlignment="1">
      <alignment horizontal="left" vertical="center" wrapText="1"/>
    </xf>
    <xf numFmtId="175" fontId="7" fillId="0" borderId="10" xfId="46" applyNumberFormat="1" applyFont="1" applyFill="1" applyBorder="1" applyAlignment="1">
      <alignment horizontal="left" vertical="center" wrapText="1"/>
    </xf>
    <xf numFmtId="175" fontId="8" fillId="0" borderId="10" xfId="46" applyNumberFormat="1" applyFont="1" applyFill="1" applyBorder="1" applyAlignment="1">
      <alignment horizontal="left" vertical="center"/>
    </xf>
    <xf numFmtId="175" fontId="7" fillId="0" borderId="10" xfId="46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4" fillId="32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left" vertical="center" wrapText="1"/>
    </xf>
    <xf numFmtId="0" fontId="6" fillId="14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32" borderId="10" xfId="0" applyFont="1" applyFill="1" applyBorder="1" applyAlignment="1">
      <alignment/>
    </xf>
    <xf numFmtId="0" fontId="12" fillId="32" borderId="0" xfId="0" applyFont="1" applyFill="1" applyAlignment="1">
      <alignment/>
    </xf>
    <xf numFmtId="0" fontId="16" fillId="32" borderId="0" xfId="0" applyFont="1" applyFill="1" applyAlignment="1">
      <alignment/>
    </xf>
    <xf numFmtId="0" fontId="12" fillId="14" borderId="10" xfId="0" applyFont="1" applyFill="1" applyBorder="1" applyAlignment="1">
      <alignment/>
    </xf>
    <xf numFmtId="0" fontId="12" fillId="14" borderId="0" xfId="0" applyFont="1" applyFill="1" applyAlignment="1">
      <alignment/>
    </xf>
    <xf numFmtId="0" fontId="16" fillId="14" borderId="0" xfId="0" applyFont="1" applyFill="1" applyAlignment="1">
      <alignment/>
    </xf>
    <xf numFmtId="0" fontId="12" fillId="34" borderId="10" xfId="0" applyFont="1" applyFill="1" applyBorder="1" applyAlignment="1">
      <alignment/>
    </xf>
    <xf numFmtId="0" fontId="12" fillId="34" borderId="0" xfId="0" applyFont="1" applyFill="1" applyAlignment="1">
      <alignment/>
    </xf>
    <xf numFmtId="0" fontId="16" fillId="34" borderId="0" xfId="0" applyFont="1" applyFill="1" applyAlignment="1">
      <alignment/>
    </xf>
    <xf numFmtId="175" fontId="15" fillId="0" borderId="10" xfId="46" applyNumberFormat="1" applyFont="1" applyBorder="1" applyAlignment="1">
      <alignment/>
    </xf>
    <xf numFmtId="175" fontId="15" fillId="33" borderId="10" xfId="46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175" fontId="15" fillId="0" borderId="0" xfId="46" applyNumberFormat="1" applyFont="1" applyAlignment="1">
      <alignment/>
    </xf>
    <xf numFmtId="175" fontId="5" fillId="0" borderId="10" xfId="46" applyNumberFormat="1" applyFont="1" applyBorder="1" applyAlignment="1">
      <alignment horizontal="center" wrapText="1"/>
    </xf>
    <xf numFmtId="175" fontId="5" fillId="0" borderId="10" xfId="46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175" fontId="12" fillId="0" borderId="10" xfId="46" applyNumberFormat="1" applyFont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165" fontId="6" fillId="14" borderId="10" xfId="0" applyNumberFormat="1" applyFont="1" applyFill="1" applyBorder="1" applyAlignment="1">
      <alignment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5" fontId="15" fillId="0" borderId="0" xfId="46" applyNumberFormat="1" applyFont="1" applyBorder="1" applyAlignment="1">
      <alignment/>
    </xf>
    <xf numFmtId="0" fontId="15" fillId="0" borderId="0" xfId="0" applyFont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12" fillId="35" borderId="10" xfId="0" applyFont="1" applyFill="1" applyBorder="1" applyAlignment="1">
      <alignment/>
    </xf>
    <xf numFmtId="0" fontId="6" fillId="7" borderId="1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4" fillId="32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4" fillId="14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6" fillId="32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30" fillId="35" borderId="10" xfId="0" applyFont="1" applyFill="1" applyBorder="1" applyAlignment="1">
      <alignment/>
    </xf>
    <xf numFmtId="165" fontId="11" fillId="35" borderId="10" xfId="0" applyNumberFormat="1" applyFont="1" applyFill="1" applyBorder="1" applyAlignment="1">
      <alignment vertical="center"/>
    </xf>
    <xf numFmtId="175" fontId="11" fillId="35" borderId="10" xfId="46" applyNumberFormat="1" applyFont="1" applyFill="1" applyBorder="1" applyAlignment="1">
      <alignment/>
    </xf>
    <xf numFmtId="175" fontId="14" fillId="35" borderId="10" xfId="46" applyNumberFormat="1" applyFont="1" applyFill="1" applyBorder="1" applyAlignment="1">
      <alignment/>
    </xf>
    <xf numFmtId="175" fontId="15" fillId="35" borderId="10" xfId="46" applyNumberFormat="1" applyFont="1" applyFill="1" applyBorder="1" applyAlignment="1">
      <alignment/>
    </xf>
    <xf numFmtId="175" fontId="12" fillId="14" borderId="10" xfId="46" applyNumberFormat="1" applyFont="1" applyFill="1" applyBorder="1" applyAlignment="1">
      <alignment/>
    </xf>
    <xf numFmtId="175" fontId="7" fillId="14" borderId="10" xfId="46" applyNumberFormat="1" applyFont="1" applyFill="1" applyBorder="1" applyAlignment="1">
      <alignment horizontal="right" vertical="center"/>
    </xf>
    <xf numFmtId="175" fontId="15" fillId="14" borderId="10" xfId="46" applyNumberFormat="1" applyFont="1" applyFill="1" applyBorder="1" applyAlignment="1">
      <alignment/>
    </xf>
    <xf numFmtId="175" fontId="12" fillId="34" borderId="10" xfId="46" applyNumberFormat="1" applyFont="1" applyFill="1" applyBorder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5" fillId="32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10" xfId="0" applyFont="1" applyBorder="1" applyAlignment="1">
      <alignment vertical="center" wrapText="1"/>
    </xf>
    <xf numFmtId="0" fontId="29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7" fillId="32" borderId="10" xfId="0" applyFont="1" applyFill="1" applyBorder="1" applyAlignment="1">
      <alignment/>
    </xf>
    <xf numFmtId="0" fontId="29" fillId="34" borderId="10" xfId="0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27" fillId="14" borderId="10" xfId="0" applyFont="1" applyFill="1" applyBorder="1" applyAlignment="1">
      <alignment/>
    </xf>
    <xf numFmtId="0" fontId="2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 vertical="center"/>
    </xf>
    <xf numFmtId="0" fontId="27" fillId="35" borderId="10" xfId="0" applyFont="1" applyFill="1" applyBorder="1" applyAlignment="1">
      <alignment/>
    </xf>
    <xf numFmtId="175" fontId="29" fillId="0" borderId="10" xfId="46" applyNumberFormat="1" applyFont="1" applyBorder="1" applyAlignment="1">
      <alignment/>
    </xf>
    <xf numFmtId="175" fontId="14" fillId="35" borderId="0" xfId="46" applyNumberFormat="1" applyFont="1" applyFill="1" applyBorder="1" applyAlignment="1">
      <alignment/>
    </xf>
    <xf numFmtId="175" fontId="15" fillId="35" borderId="0" xfId="46" applyNumberFormat="1" applyFont="1" applyFill="1" applyBorder="1" applyAlignment="1">
      <alignment/>
    </xf>
    <xf numFmtId="175" fontId="12" fillId="14" borderId="0" xfId="46" applyNumberFormat="1" applyFont="1" applyFill="1" applyBorder="1" applyAlignment="1">
      <alignment/>
    </xf>
    <xf numFmtId="175" fontId="12" fillId="34" borderId="0" xfId="46" applyNumberFormat="1" applyFont="1" applyFill="1" applyBorder="1" applyAlignment="1">
      <alignment/>
    </xf>
    <xf numFmtId="175" fontId="5" fillId="0" borderId="0" xfId="46" applyNumberFormat="1" applyFont="1" applyFill="1" applyBorder="1" applyAlignment="1">
      <alignment horizontal="center" wrapText="1"/>
    </xf>
    <xf numFmtId="175" fontId="12" fillId="0" borderId="0" xfId="46" applyNumberFormat="1" applyFont="1" applyBorder="1" applyAlignment="1">
      <alignment/>
    </xf>
    <xf numFmtId="175" fontId="12" fillId="0" borderId="0" xfId="46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34" fillId="0" borderId="10" xfId="0" applyFont="1" applyFill="1" applyBorder="1" applyAlignment="1">
      <alignment horizontal="left" vertical="center"/>
    </xf>
    <xf numFmtId="0" fontId="34" fillId="0" borderId="10" xfId="0" applyFont="1" applyBorder="1" applyAlignment="1">
      <alignment/>
    </xf>
    <xf numFmtId="0" fontId="35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/>
    </xf>
    <xf numFmtId="0" fontId="36" fillId="0" borderId="10" xfId="0" applyFont="1" applyBorder="1" applyAlignment="1">
      <alignment/>
    </xf>
    <xf numFmtId="0" fontId="36" fillId="0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/>
    </xf>
    <xf numFmtId="175" fontId="15" fillId="0" borderId="10" xfId="46" applyNumberFormat="1" applyFont="1" applyFill="1" applyBorder="1" applyAlignment="1">
      <alignment/>
    </xf>
    <xf numFmtId="175" fontId="12" fillId="35" borderId="10" xfId="46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175" fontId="27" fillId="0" borderId="10" xfId="46" applyNumberFormat="1" applyFont="1" applyBorder="1" applyAlignment="1">
      <alignment/>
    </xf>
    <xf numFmtId="0" fontId="29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37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175" fontId="15" fillId="0" borderId="10" xfId="46" applyNumberFormat="1" applyFont="1" applyBorder="1" applyAlignment="1">
      <alignment horizontal="center" vertical="center"/>
    </xf>
    <xf numFmtId="175" fontId="12" fillId="0" borderId="10" xfId="46" applyNumberFormat="1" applyFont="1" applyBorder="1" applyAlignment="1">
      <alignment vertical="center"/>
    </xf>
    <xf numFmtId="175" fontId="15" fillId="0" borderId="10" xfId="0" applyNumberFormat="1" applyFont="1" applyBorder="1" applyAlignment="1">
      <alignment vertical="center"/>
    </xf>
    <xf numFmtId="175" fontId="29" fillId="0" borderId="10" xfId="46" applyNumberFormat="1" applyFont="1" applyBorder="1" applyAlignment="1">
      <alignment horizontal="center" vertical="center"/>
    </xf>
    <xf numFmtId="0" fontId="0" fillId="14" borderId="10" xfId="0" applyFill="1" applyBorder="1" applyAlignment="1">
      <alignment/>
    </xf>
    <xf numFmtId="0" fontId="38" fillId="0" borderId="10" xfId="0" applyFont="1" applyBorder="1" applyAlignment="1">
      <alignment/>
    </xf>
    <xf numFmtId="0" fontId="38" fillId="37" borderId="10" xfId="0" applyFont="1" applyFill="1" applyBorder="1" applyAlignment="1">
      <alignment/>
    </xf>
    <xf numFmtId="175" fontId="9" fillId="35" borderId="10" xfId="46" applyNumberFormat="1" applyFont="1" applyFill="1" applyBorder="1" applyAlignment="1">
      <alignment/>
    </xf>
    <xf numFmtId="0" fontId="0" fillId="38" borderId="10" xfId="0" applyFill="1" applyBorder="1" applyAlignment="1">
      <alignment/>
    </xf>
    <xf numFmtId="0" fontId="38" fillId="14" borderId="10" xfId="0" applyFont="1" applyFill="1" applyBorder="1" applyAlignment="1">
      <alignment/>
    </xf>
    <xf numFmtId="0" fontId="38" fillId="34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27" fillId="32" borderId="10" xfId="0" applyFont="1" applyFill="1" applyBorder="1" applyAlignment="1">
      <alignment/>
    </xf>
    <xf numFmtId="175" fontId="15" fillId="34" borderId="10" xfId="46" applyNumberFormat="1" applyFont="1" applyFill="1" applyBorder="1" applyAlignment="1">
      <alignment/>
    </xf>
    <xf numFmtId="0" fontId="33" fillId="0" borderId="10" xfId="0" applyFont="1" applyBorder="1" applyAlignment="1">
      <alignment wrapText="1"/>
    </xf>
    <xf numFmtId="0" fontId="5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4" fillId="32" borderId="10" xfId="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/>
    </xf>
    <xf numFmtId="0" fontId="12" fillId="32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37" fillId="0" borderId="0" xfId="0" applyFont="1" applyFill="1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94" sqref="A9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264" t="s">
        <v>31</v>
      </c>
      <c r="B1" s="265"/>
      <c r="C1" s="265"/>
      <c r="D1" s="265"/>
      <c r="E1" s="265"/>
      <c r="F1" s="266"/>
    </row>
    <row r="2" spans="1:6" ht="19.5" customHeight="1">
      <c r="A2" s="267" t="s">
        <v>634</v>
      </c>
      <c r="B2" s="265"/>
      <c r="C2" s="265"/>
      <c r="D2" s="265"/>
      <c r="E2" s="265"/>
      <c r="F2" s="266"/>
    </row>
    <row r="3" ht="18">
      <c r="A3" s="57"/>
    </row>
    <row r="4" ht="15">
      <c r="A4" s="3" t="s">
        <v>3</v>
      </c>
    </row>
    <row r="5" spans="1:6" ht="30">
      <c r="A5" s="1" t="s">
        <v>43</v>
      </c>
      <c r="B5" s="2" t="s">
        <v>44</v>
      </c>
      <c r="C5" s="73" t="s">
        <v>646</v>
      </c>
      <c r="D5" s="73" t="s">
        <v>647</v>
      </c>
      <c r="E5" s="73" t="s">
        <v>34</v>
      </c>
      <c r="F5" s="84" t="s">
        <v>16</v>
      </c>
    </row>
    <row r="6" spans="1:6" ht="15">
      <c r="A6" s="34" t="s">
        <v>45</v>
      </c>
      <c r="B6" s="35" t="s">
        <v>46</v>
      </c>
      <c r="C6" s="48"/>
      <c r="D6" s="48"/>
      <c r="E6" s="48"/>
      <c r="F6" s="33"/>
    </row>
    <row r="7" spans="1:6" ht="15">
      <c r="A7" s="34" t="s">
        <v>47</v>
      </c>
      <c r="B7" s="36" t="s">
        <v>48</v>
      </c>
      <c r="C7" s="48"/>
      <c r="D7" s="48"/>
      <c r="E7" s="48"/>
      <c r="F7" s="33"/>
    </row>
    <row r="8" spans="1:6" ht="15">
      <c r="A8" s="34" t="s">
        <v>49</v>
      </c>
      <c r="B8" s="36" t="s">
        <v>50</v>
      </c>
      <c r="C8" s="48"/>
      <c r="D8" s="48"/>
      <c r="E8" s="48"/>
      <c r="F8" s="33"/>
    </row>
    <row r="9" spans="1:6" ht="15">
      <c r="A9" s="37" t="s">
        <v>51</v>
      </c>
      <c r="B9" s="36" t="s">
        <v>52</v>
      </c>
      <c r="C9" s="48"/>
      <c r="D9" s="48"/>
      <c r="E9" s="48"/>
      <c r="F9" s="33"/>
    </row>
    <row r="10" spans="1:6" ht="15">
      <c r="A10" s="37" t="s">
        <v>53</v>
      </c>
      <c r="B10" s="36" t="s">
        <v>54</v>
      </c>
      <c r="C10" s="48"/>
      <c r="D10" s="48"/>
      <c r="E10" s="48"/>
      <c r="F10" s="33"/>
    </row>
    <row r="11" spans="1:6" ht="15">
      <c r="A11" s="37" t="s">
        <v>55</v>
      </c>
      <c r="B11" s="36" t="s">
        <v>56</v>
      </c>
      <c r="C11" s="48"/>
      <c r="D11" s="48"/>
      <c r="E11" s="48"/>
      <c r="F11" s="33"/>
    </row>
    <row r="12" spans="1:6" ht="15">
      <c r="A12" s="37" t="s">
        <v>57</v>
      </c>
      <c r="B12" s="36" t="s">
        <v>58</v>
      </c>
      <c r="C12" s="48"/>
      <c r="D12" s="48"/>
      <c r="E12" s="48"/>
      <c r="F12" s="33"/>
    </row>
    <row r="13" spans="1:6" ht="15">
      <c r="A13" s="37" t="s">
        <v>59</v>
      </c>
      <c r="B13" s="36" t="s">
        <v>60</v>
      </c>
      <c r="C13" s="48"/>
      <c r="D13" s="48"/>
      <c r="E13" s="48"/>
      <c r="F13" s="33"/>
    </row>
    <row r="14" spans="1:6" ht="15">
      <c r="A14" s="4" t="s">
        <v>61</v>
      </c>
      <c r="B14" s="36" t="s">
        <v>62</v>
      </c>
      <c r="C14" s="48"/>
      <c r="D14" s="48"/>
      <c r="E14" s="48"/>
      <c r="F14" s="33"/>
    </row>
    <row r="15" spans="1:6" ht="15">
      <c r="A15" s="4" t="s">
        <v>63</v>
      </c>
      <c r="B15" s="36" t="s">
        <v>64</v>
      </c>
      <c r="C15" s="48"/>
      <c r="D15" s="48"/>
      <c r="E15" s="48"/>
      <c r="F15" s="33"/>
    </row>
    <row r="16" spans="1:6" ht="15">
      <c r="A16" s="4" t="s">
        <v>65</v>
      </c>
      <c r="B16" s="36" t="s">
        <v>66</v>
      </c>
      <c r="C16" s="48"/>
      <c r="D16" s="48"/>
      <c r="E16" s="48"/>
      <c r="F16" s="33"/>
    </row>
    <row r="17" spans="1:6" ht="15">
      <c r="A17" s="4" t="s">
        <v>67</v>
      </c>
      <c r="B17" s="36" t="s">
        <v>68</v>
      </c>
      <c r="C17" s="48"/>
      <c r="D17" s="48"/>
      <c r="E17" s="48"/>
      <c r="F17" s="33"/>
    </row>
    <row r="18" spans="1:6" ht="15">
      <c r="A18" s="4" t="s">
        <v>495</v>
      </c>
      <c r="B18" s="36" t="s">
        <v>69</v>
      </c>
      <c r="C18" s="48"/>
      <c r="D18" s="48"/>
      <c r="E18" s="48"/>
      <c r="F18" s="33"/>
    </row>
    <row r="19" spans="1:6" ht="15">
      <c r="A19" s="38" t="s">
        <v>393</v>
      </c>
      <c r="B19" s="39" t="s">
        <v>71</v>
      </c>
      <c r="C19" s="48"/>
      <c r="D19" s="48"/>
      <c r="E19" s="48"/>
      <c r="F19" s="33"/>
    </row>
    <row r="20" spans="1:6" ht="15">
      <c r="A20" s="4" t="s">
        <v>72</v>
      </c>
      <c r="B20" s="36" t="s">
        <v>73</v>
      </c>
      <c r="C20" s="48"/>
      <c r="D20" s="48"/>
      <c r="E20" s="48"/>
      <c r="F20" s="33"/>
    </row>
    <row r="21" spans="1:6" ht="15">
      <c r="A21" s="4" t="s">
        <v>74</v>
      </c>
      <c r="B21" s="36" t="s">
        <v>75</v>
      </c>
      <c r="C21" s="48"/>
      <c r="D21" s="48"/>
      <c r="E21" s="48"/>
      <c r="F21" s="33"/>
    </row>
    <row r="22" spans="1:6" ht="15">
      <c r="A22" s="5" t="s">
        <v>76</v>
      </c>
      <c r="B22" s="36" t="s">
        <v>77</v>
      </c>
      <c r="C22" s="48"/>
      <c r="D22" s="48"/>
      <c r="E22" s="48"/>
      <c r="F22" s="33"/>
    </row>
    <row r="23" spans="1:6" ht="15">
      <c r="A23" s="8" t="s">
        <v>394</v>
      </c>
      <c r="B23" s="39" t="s">
        <v>78</v>
      </c>
      <c r="C23" s="48"/>
      <c r="D23" s="48"/>
      <c r="E23" s="48"/>
      <c r="F23" s="33"/>
    </row>
    <row r="24" spans="1:6" ht="15">
      <c r="A24" s="60" t="s">
        <v>525</v>
      </c>
      <c r="B24" s="61" t="s">
        <v>79</v>
      </c>
      <c r="C24" s="48"/>
      <c r="D24" s="48"/>
      <c r="E24" s="48"/>
      <c r="F24" s="33"/>
    </row>
    <row r="25" spans="1:6" ht="15">
      <c r="A25" s="45" t="s">
        <v>496</v>
      </c>
      <c r="B25" s="61" t="s">
        <v>80</v>
      </c>
      <c r="C25" s="48"/>
      <c r="D25" s="48"/>
      <c r="E25" s="48"/>
      <c r="F25" s="33"/>
    </row>
    <row r="26" spans="1:6" ht="15">
      <c r="A26" s="4" t="s">
        <v>81</v>
      </c>
      <c r="B26" s="36" t="s">
        <v>82</v>
      </c>
      <c r="C26" s="48"/>
      <c r="D26" s="48"/>
      <c r="E26" s="48"/>
      <c r="F26" s="33"/>
    </row>
    <row r="27" spans="1:6" ht="15">
      <c r="A27" s="4" t="s">
        <v>83</v>
      </c>
      <c r="B27" s="36" t="s">
        <v>84</v>
      </c>
      <c r="C27" s="48"/>
      <c r="D27" s="48"/>
      <c r="E27" s="48"/>
      <c r="F27" s="33"/>
    </row>
    <row r="28" spans="1:6" ht="15">
      <c r="A28" s="4" t="s">
        <v>85</v>
      </c>
      <c r="B28" s="36" t="s">
        <v>86</v>
      </c>
      <c r="C28" s="48"/>
      <c r="D28" s="48"/>
      <c r="E28" s="48"/>
      <c r="F28" s="33"/>
    </row>
    <row r="29" spans="1:6" ht="15">
      <c r="A29" s="8" t="s">
        <v>404</v>
      </c>
      <c r="B29" s="39" t="s">
        <v>87</v>
      </c>
      <c r="C29" s="48"/>
      <c r="D29" s="48"/>
      <c r="E29" s="48"/>
      <c r="F29" s="33"/>
    </row>
    <row r="30" spans="1:6" ht="15">
      <c r="A30" s="4" t="s">
        <v>88</v>
      </c>
      <c r="B30" s="36" t="s">
        <v>89</v>
      </c>
      <c r="C30" s="48"/>
      <c r="D30" s="48"/>
      <c r="E30" s="48"/>
      <c r="F30" s="33"/>
    </row>
    <row r="31" spans="1:6" ht="15">
      <c r="A31" s="4" t="s">
        <v>90</v>
      </c>
      <c r="B31" s="36" t="s">
        <v>91</v>
      </c>
      <c r="C31" s="48"/>
      <c r="D31" s="48"/>
      <c r="E31" s="48"/>
      <c r="F31" s="33"/>
    </row>
    <row r="32" spans="1:6" ht="15" customHeight="1">
      <c r="A32" s="8" t="s">
        <v>526</v>
      </c>
      <c r="B32" s="39" t="s">
        <v>92</v>
      </c>
      <c r="C32" s="48"/>
      <c r="D32" s="48"/>
      <c r="E32" s="48"/>
      <c r="F32" s="33"/>
    </row>
    <row r="33" spans="1:6" ht="15">
      <c r="A33" s="4" t="s">
        <v>93</v>
      </c>
      <c r="B33" s="36" t="s">
        <v>94</v>
      </c>
      <c r="C33" s="48"/>
      <c r="D33" s="48"/>
      <c r="E33" s="48"/>
      <c r="F33" s="33"/>
    </row>
    <row r="34" spans="1:6" ht="15">
      <c r="A34" s="4" t="s">
        <v>95</v>
      </c>
      <c r="B34" s="36" t="s">
        <v>96</v>
      </c>
      <c r="C34" s="48"/>
      <c r="D34" s="48"/>
      <c r="E34" s="48"/>
      <c r="F34" s="33"/>
    </row>
    <row r="35" spans="1:6" ht="15">
      <c r="A35" s="4" t="s">
        <v>497</v>
      </c>
      <c r="B35" s="36" t="s">
        <v>97</v>
      </c>
      <c r="C35" s="48"/>
      <c r="D35" s="48"/>
      <c r="E35" s="48"/>
      <c r="F35" s="33"/>
    </row>
    <row r="36" spans="1:6" ht="15">
      <c r="A36" s="4" t="s">
        <v>99</v>
      </c>
      <c r="B36" s="36" t="s">
        <v>100</v>
      </c>
      <c r="C36" s="48"/>
      <c r="D36" s="48"/>
      <c r="E36" s="48"/>
      <c r="F36" s="33"/>
    </row>
    <row r="37" spans="1:6" ht="15">
      <c r="A37" s="12" t="s">
        <v>498</v>
      </c>
      <c r="B37" s="36" t="s">
        <v>101</v>
      </c>
      <c r="C37" s="48"/>
      <c r="D37" s="48"/>
      <c r="E37" s="48"/>
      <c r="F37" s="33"/>
    </row>
    <row r="38" spans="1:6" ht="15">
      <c r="A38" s="5" t="s">
        <v>103</v>
      </c>
      <c r="B38" s="36" t="s">
        <v>104</v>
      </c>
      <c r="C38" s="48"/>
      <c r="D38" s="48"/>
      <c r="E38" s="48"/>
      <c r="F38" s="33"/>
    </row>
    <row r="39" spans="1:6" ht="15">
      <c r="A39" s="4" t="s">
        <v>499</v>
      </c>
      <c r="B39" s="36" t="s">
        <v>105</v>
      </c>
      <c r="C39" s="48"/>
      <c r="D39" s="48"/>
      <c r="E39" s="48"/>
      <c r="F39" s="33"/>
    </row>
    <row r="40" spans="1:6" ht="15">
      <c r="A40" s="8" t="s">
        <v>409</v>
      </c>
      <c r="B40" s="39" t="s">
        <v>107</v>
      </c>
      <c r="C40" s="48"/>
      <c r="D40" s="48"/>
      <c r="E40" s="48"/>
      <c r="F40" s="33"/>
    </row>
    <row r="41" spans="1:6" ht="15">
      <c r="A41" s="4" t="s">
        <v>108</v>
      </c>
      <c r="B41" s="36" t="s">
        <v>109</v>
      </c>
      <c r="C41" s="48"/>
      <c r="D41" s="48"/>
      <c r="E41" s="48"/>
      <c r="F41" s="33"/>
    </row>
    <row r="42" spans="1:6" ht="15">
      <c r="A42" s="4" t="s">
        <v>110</v>
      </c>
      <c r="B42" s="36" t="s">
        <v>111</v>
      </c>
      <c r="C42" s="48"/>
      <c r="D42" s="48"/>
      <c r="E42" s="48"/>
      <c r="F42" s="33"/>
    </row>
    <row r="43" spans="1:6" ht="15">
      <c r="A43" s="8" t="s">
        <v>410</v>
      </c>
      <c r="B43" s="39" t="s">
        <v>112</v>
      </c>
      <c r="C43" s="48"/>
      <c r="D43" s="48"/>
      <c r="E43" s="48"/>
      <c r="F43" s="33"/>
    </row>
    <row r="44" spans="1:6" ht="15">
      <c r="A44" s="4" t="s">
        <v>113</v>
      </c>
      <c r="B44" s="36" t="s">
        <v>114</v>
      </c>
      <c r="C44" s="48"/>
      <c r="D44" s="48"/>
      <c r="E44" s="48"/>
      <c r="F44" s="33"/>
    </row>
    <row r="45" spans="1:6" ht="15">
      <c r="A45" s="4" t="s">
        <v>115</v>
      </c>
      <c r="B45" s="36" t="s">
        <v>116</v>
      </c>
      <c r="C45" s="48"/>
      <c r="D45" s="48"/>
      <c r="E45" s="48"/>
      <c r="F45" s="33"/>
    </row>
    <row r="46" spans="1:6" ht="15">
      <c r="A46" s="4" t="s">
        <v>500</v>
      </c>
      <c r="B46" s="36" t="s">
        <v>117</v>
      </c>
      <c r="C46" s="48"/>
      <c r="D46" s="48"/>
      <c r="E46" s="48"/>
      <c r="F46" s="33"/>
    </row>
    <row r="47" spans="1:6" ht="15">
      <c r="A47" s="4" t="s">
        <v>501</v>
      </c>
      <c r="B47" s="36" t="s">
        <v>119</v>
      </c>
      <c r="C47" s="48"/>
      <c r="D47" s="48"/>
      <c r="E47" s="48"/>
      <c r="F47" s="33"/>
    </row>
    <row r="48" spans="1:6" ht="15">
      <c r="A48" s="4" t="s">
        <v>123</v>
      </c>
      <c r="B48" s="36" t="s">
        <v>124</v>
      </c>
      <c r="C48" s="48"/>
      <c r="D48" s="48"/>
      <c r="E48" s="48"/>
      <c r="F48" s="33"/>
    </row>
    <row r="49" spans="1:6" ht="15">
      <c r="A49" s="8" t="s">
        <v>413</v>
      </c>
      <c r="B49" s="39" t="s">
        <v>125</v>
      </c>
      <c r="C49" s="48"/>
      <c r="D49" s="48"/>
      <c r="E49" s="48"/>
      <c r="F49" s="33"/>
    </row>
    <row r="50" spans="1:6" ht="15">
      <c r="A50" s="45" t="s">
        <v>414</v>
      </c>
      <c r="B50" s="61" t="s">
        <v>126</v>
      </c>
      <c r="C50" s="48"/>
      <c r="D50" s="48"/>
      <c r="E50" s="48"/>
      <c r="F50" s="33"/>
    </row>
    <row r="51" spans="1:6" ht="15">
      <c r="A51" s="15" t="s">
        <v>127</v>
      </c>
      <c r="B51" s="36" t="s">
        <v>128</v>
      </c>
      <c r="C51" s="48"/>
      <c r="D51" s="48"/>
      <c r="E51" s="48"/>
      <c r="F51" s="33"/>
    </row>
    <row r="52" spans="1:6" ht="15">
      <c r="A52" s="15" t="s">
        <v>431</v>
      </c>
      <c r="B52" s="36" t="s">
        <v>129</v>
      </c>
      <c r="C52" s="48"/>
      <c r="D52" s="48"/>
      <c r="E52" s="48"/>
      <c r="F52" s="33"/>
    </row>
    <row r="53" spans="1:6" ht="15">
      <c r="A53" s="20" t="s">
        <v>502</v>
      </c>
      <c r="B53" s="36" t="s">
        <v>130</v>
      </c>
      <c r="C53" s="48"/>
      <c r="D53" s="48"/>
      <c r="E53" s="48"/>
      <c r="F53" s="33"/>
    </row>
    <row r="54" spans="1:6" ht="15">
      <c r="A54" s="20" t="s">
        <v>503</v>
      </c>
      <c r="B54" s="36" t="s">
        <v>131</v>
      </c>
      <c r="C54" s="48"/>
      <c r="D54" s="48"/>
      <c r="E54" s="48"/>
      <c r="F54" s="33"/>
    </row>
    <row r="55" spans="1:6" ht="15">
      <c r="A55" s="20" t="s">
        <v>504</v>
      </c>
      <c r="B55" s="36" t="s">
        <v>132</v>
      </c>
      <c r="C55" s="48"/>
      <c r="D55" s="48"/>
      <c r="E55" s="48"/>
      <c r="F55" s="33"/>
    </row>
    <row r="56" spans="1:6" ht="15">
      <c r="A56" s="15" t="s">
        <v>505</v>
      </c>
      <c r="B56" s="36" t="s">
        <v>133</v>
      </c>
      <c r="C56" s="48"/>
      <c r="D56" s="48"/>
      <c r="E56" s="48"/>
      <c r="F56" s="33"/>
    </row>
    <row r="57" spans="1:6" ht="15">
      <c r="A57" s="15" t="s">
        <v>506</v>
      </c>
      <c r="B57" s="36" t="s">
        <v>134</v>
      </c>
      <c r="C57" s="48"/>
      <c r="D57" s="48"/>
      <c r="E57" s="48"/>
      <c r="F57" s="33"/>
    </row>
    <row r="58" spans="1:6" ht="15">
      <c r="A58" s="15" t="s">
        <v>507</v>
      </c>
      <c r="B58" s="36" t="s">
        <v>135</v>
      </c>
      <c r="C58" s="48"/>
      <c r="D58" s="48"/>
      <c r="E58" s="48"/>
      <c r="F58" s="33"/>
    </row>
    <row r="59" spans="1:6" ht="15">
      <c r="A59" s="58" t="s">
        <v>464</v>
      </c>
      <c r="B59" s="61" t="s">
        <v>136</v>
      </c>
      <c r="C59" s="48"/>
      <c r="D59" s="48"/>
      <c r="E59" s="48"/>
      <c r="F59" s="33"/>
    </row>
    <row r="60" spans="1:6" ht="15">
      <c r="A60" s="14" t="s">
        <v>508</v>
      </c>
      <c r="B60" s="36" t="s">
        <v>137</v>
      </c>
      <c r="C60" s="48"/>
      <c r="D60" s="48"/>
      <c r="E60" s="48"/>
      <c r="F60" s="33"/>
    </row>
    <row r="61" spans="1:6" ht="15">
      <c r="A61" s="14" t="s">
        <v>139</v>
      </c>
      <c r="B61" s="36" t="s">
        <v>140</v>
      </c>
      <c r="C61" s="48"/>
      <c r="D61" s="48"/>
      <c r="E61" s="48"/>
      <c r="F61" s="33"/>
    </row>
    <row r="62" spans="1:6" ht="15">
      <c r="A62" s="14" t="s">
        <v>141</v>
      </c>
      <c r="B62" s="36" t="s">
        <v>142</v>
      </c>
      <c r="C62" s="48"/>
      <c r="D62" s="48"/>
      <c r="E62" s="48"/>
      <c r="F62" s="33"/>
    </row>
    <row r="63" spans="1:6" ht="15">
      <c r="A63" s="14" t="s">
        <v>466</v>
      </c>
      <c r="B63" s="36" t="s">
        <v>143</v>
      </c>
      <c r="C63" s="48"/>
      <c r="D63" s="48"/>
      <c r="E63" s="48"/>
      <c r="F63" s="33"/>
    </row>
    <row r="64" spans="1:6" ht="15">
      <c r="A64" s="14" t="s">
        <v>509</v>
      </c>
      <c r="B64" s="36" t="s">
        <v>144</v>
      </c>
      <c r="C64" s="48"/>
      <c r="D64" s="48"/>
      <c r="E64" s="48"/>
      <c r="F64" s="33"/>
    </row>
    <row r="65" spans="1:6" ht="15">
      <c r="A65" s="14" t="s">
        <v>468</v>
      </c>
      <c r="B65" s="36" t="s">
        <v>145</v>
      </c>
      <c r="C65" s="48"/>
      <c r="D65" s="48"/>
      <c r="E65" s="48"/>
      <c r="F65" s="33"/>
    </row>
    <row r="66" spans="1:6" ht="15">
      <c r="A66" s="14" t="s">
        <v>510</v>
      </c>
      <c r="B66" s="36" t="s">
        <v>146</v>
      </c>
      <c r="C66" s="48"/>
      <c r="D66" s="48"/>
      <c r="E66" s="48"/>
      <c r="F66" s="33"/>
    </row>
    <row r="67" spans="1:6" ht="15">
      <c r="A67" s="14" t="s">
        <v>511</v>
      </c>
      <c r="B67" s="36" t="s">
        <v>148</v>
      </c>
      <c r="C67" s="48"/>
      <c r="D67" s="48"/>
      <c r="E67" s="48"/>
      <c r="F67" s="33"/>
    </row>
    <row r="68" spans="1:6" ht="15">
      <c r="A68" s="14" t="s">
        <v>149</v>
      </c>
      <c r="B68" s="36" t="s">
        <v>150</v>
      </c>
      <c r="C68" s="48"/>
      <c r="D68" s="48"/>
      <c r="E68" s="48"/>
      <c r="F68" s="33"/>
    </row>
    <row r="69" spans="1:6" ht="15">
      <c r="A69" s="26" t="s">
        <v>151</v>
      </c>
      <c r="B69" s="36" t="s">
        <v>152</v>
      </c>
      <c r="C69" s="48"/>
      <c r="D69" s="48"/>
      <c r="E69" s="48"/>
      <c r="F69" s="33"/>
    </row>
    <row r="70" spans="1:6" ht="15">
      <c r="A70" s="14" t="s">
        <v>512</v>
      </c>
      <c r="B70" s="36" t="s">
        <v>153</v>
      </c>
      <c r="C70" s="48"/>
      <c r="D70" s="48"/>
      <c r="E70" s="48"/>
      <c r="F70" s="33"/>
    </row>
    <row r="71" spans="1:6" ht="15">
      <c r="A71" s="26" t="s">
        <v>697</v>
      </c>
      <c r="B71" s="36" t="s">
        <v>154</v>
      </c>
      <c r="C71" s="48"/>
      <c r="D71" s="48"/>
      <c r="E71" s="48"/>
      <c r="F71" s="33"/>
    </row>
    <row r="72" spans="1:6" ht="15">
      <c r="A72" s="26" t="s">
        <v>698</v>
      </c>
      <c r="B72" s="36" t="s">
        <v>154</v>
      </c>
      <c r="C72" s="48"/>
      <c r="D72" s="48"/>
      <c r="E72" s="48"/>
      <c r="F72" s="33"/>
    </row>
    <row r="73" spans="1:6" ht="15">
      <c r="A73" s="58" t="s">
        <v>472</v>
      </c>
      <c r="B73" s="61" t="s">
        <v>155</v>
      </c>
      <c r="C73" s="48"/>
      <c r="D73" s="48"/>
      <c r="E73" s="48"/>
      <c r="F73" s="33"/>
    </row>
    <row r="74" spans="1:6" ht="15.75">
      <c r="A74" s="72" t="s">
        <v>32</v>
      </c>
      <c r="B74" s="61"/>
      <c r="C74" s="48"/>
      <c r="D74" s="48"/>
      <c r="E74" s="48"/>
      <c r="F74" s="33"/>
    </row>
    <row r="75" spans="1:6" ht="15">
      <c r="A75" s="40" t="s">
        <v>156</v>
      </c>
      <c r="B75" s="36" t="s">
        <v>157</v>
      </c>
      <c r="C75" s="48"/>
      <c r="D75" s="48"/>
      <c r="E75" s="48"/>
      <c r="F75" s="33"/>
    </row>
    <row r="76" spans="1:6" ht="15">
      <c r="A76" s="40" t="s">
        <v>513</v>
      </c>
      <c r="B76" s="36" t="s">
        <v>158</v>
      </c>
      <c r="C76" s="48"/>
      <c r="D76" s="48"/>
      <c r="E76" s="48"/>
      <c r="F76" s="33"/>
    </row>
    <row r="77" spans="1:6" ht="15">
      <c r="A77" s="40" t="s">
        <v>160</v>
      </c>
      <c r="B77" s="36" t="s">
        <v>161</v>
      </c>
      <c r="C77" s="48"/>
      <c r="D77" s="48"/>
      <c r="E77" s="48"/>
      <c r="F77" s="33"/>
    </row>
    <row r="78" spans="1:6" ht="15">
      <c r="A78" s="40" t="s">
        <v>162</v>
      </c>
      <c r="B78" s="36" t="s">
        <v>163</v>
      </c>
      <c r="C78" s="48"/>
      <c r="D78" s="48"/>
      <c r="E78" s="48"/>
      <c r="F78" s="33"/>
    </row>
    <row r="79" spans="1:6" ht="15">
      <c r="A79" s="5" t="s">
        <v>164</v>
      </c>
      <c r="B79" s="36" t="s">
        <v>165</v>
      </c>
      <c r="C79" s="48"/>
      <c r="D79" s="48"/>
      <c r="E79" s="48"/>
      <c r="F79" s="33"/>
    </row>
    <row r="80" spans="1:6" ht="15">
      <c r="A80" s="5" t="s">
        <v>166</v>
      </c>
      <c r="B80" s="36" t="s">
        <v>167</v>
      </c>
      <c r="C80" s="48"/>
      <c r="D80" s="48"/>
      <c r="E80" s="48"/>
      <c r="F80" s="33"/>
    </row>
    <row r="81" spans="1:6" ht="15">
      <c r="A81" s="5" t="s">
        <v>168</v>
      </c>
      <c r="B81" s="36" t="s">
        <v>169</v>
      </c>
      <c r="C81" s="48"/>
      <c r="D81" s="48"/>
      <c r="E81" s="48"/>
      <c r="F81" s="33"/>
    </row>
    <row r="82" spans="1:6" ht="15">
      <c r="A82" s="59" t="s">
        <v>474</v>
      </c>
      <c r="B82" s="61" t="s">
        <v>170</v>
      </c>
      <c r="C82" s="48"/>
      <c r="D82" s="48"/>
      <c r="E82" s="48"/>
      <c r="F82" s="33"/>
    </row>
    <row r="83" spans="1:6" ht="15">
      <c r="A83" s="15" t="s">
        <v>171</v>
      </c>
      <c r="B83" s="36" t="s">
        <v>172</v>
      </c>
      <c r="C83" s="48"/>
      <c r="D83" s="48"/>
      <c r="E83" s="48"/>
      <c r="F83" s="33"/>
    </row>
    <row r="84" spans="1:6" ht="15">
      <c r="A84" s="15" t="s">
        <v>173</v>
      </c>
      <c r="B84" s="36" t="s">
        <v>174</v>
      </c>
      <c r="C84" s="48"/>
      <c r="D84" s="48"/>
      <c r="E84" s="48"/>
      <c r="F84" s="33"/>
    </row>
    <row r="85" spans="1:6" ht="15">
      <c r="A85" s="15" t="s">
        <v>175</v>
      </c>
      <c r="B85" s="36" t="s">
        <v>176</v>
      </c>
      <c r="C85" s="48"/>
      <c r="D85" s="48"/>
      <c r="E85" s="48"/>
      <c r="F85" s="33"/>
    </row>
    <row r="86" spans="1:6" ht="15">
      <c r="A86" s="15" t="s">
        <v>177</v>
      </c>
      <c r="B86" s="36" t="s">
        <v>178</v>
      </c>
      <c r="C86" s="48"/>
      <c r="D86" s="48"/>
      <c r="E86" s="48"/>
      <c r="F86" s="33"/>
    </row>
    <row r="87" spans="1:6" ht="15">
      <c r="A87" s="58" t="s">
        <v>475</v>
      </c>
      <c r="B87" s="61" t="s">
        <v>179</v>
      </c>
      <c r="C87" s="48"/>
      <c r="D87" s="48"/>
      <c r="E87" s="48"/>
      <c r="F87" s="33"/>
    </row>
    <row r="88" spans="1:6" ht="15">
      <c r="A88" s="15" t="s">
        <v>180</v>
      </c>
      <c r="B88" s="36" t="s">
        <v>181</v>
      </c>
      <c r="C88" s="48"/>
      <c r="D88" s="48"/>
      <c r="E88" s="48"/>
      <c r="F88" s="33"/>
    </row>
    <row r="89" spans="1:6" ht="15">
      <c r="A89" s="15" t="s">
        <v>514</v>
      </c>
      <c r="B89" s="36" t="s">
        <v>182</v>
      </c>
      <c r="C89" s="48"/>
      <c r="D89" s="48"/>
      <c r="E89" s="48"/>
      <c r="F89" s="33"/>
    </row>
    <row r="90" spans="1:6" ht="15">
      <c r="A90" s="15" t="s">
        <v>515</v>
      </c>
      <c r="B90" s="36" t="s">
        <v>183</v>
      </c>
      <c r="C90" s="48"/>
      <c r="D90" s="48"/>
      <c r="E90" s="48"/>
      <c r="F90" s="33"/>
    </row>
    <row r="91" spans="1:6" ht="15">
      <c r="A91" s="15" t="s">
        <v>516</v>
      </c>
      <c r="B91" s="36" t="s">
        <v>184</v>
      </c>
      <c r="C91" s="48"/>
      <c r="D91" s="48"/>
      <c r="E91" s="48"/>
      <c r="F91" s="33"/>
    </row>
    <row r="92" spans="1:6" ht="15">
      <c r="A92" s="15" t="s">
        <v>517</v>
      </c>
      <c r="B92" s="36" t="s">
        <v>185</v>
      </c>
      <c r="C92" s="48"/>
      <c r="D92" s="48"/>
      <c r="E92" s="48"/>
      <c r="F92" s="33"/>
    </row>
    <row r="93" spans="1:6" ht="15">
      <c r="A93" s="15" t="s">
        <v>518</v>
      </c>
      <c r="B93" s="36" t="s">
        <v>186</v>
      </c>
      <c r="C93" s="48"/>
      <c r="D93" s="48"/>
      <c r="E93" s="48"/>
      <c r="F93" s="33"/>
    </row>
    <row r="94" spans="1:6" ht="15">
      <c r="A94" s="15" t="s">
        <v>187</v>
      </c>
      <c r="B94" s="36" t="s">
        <v>188</v>
      </c>
      <c r="C94" s="48"/>
      <c r="D94" s="48"/>
      <c r="E94" s="48"/>
      <c r="F94" s="33"/>
    </row>
    <row r="95" spans="1:6" ht="15">
      <c r="A95" s="15" t="s">
        <v>519</v>
      </c>
      <c r="B95" s="36" t="s">
        <v>189</v>
      </c>
      <c r="C95" s="48"/>
      <c r="D95" s="48"/>
      <c r="E95" s="48"/>
      <c r="F95" s="33"/>
    </row>
    <row r="96" spans="1:6" ht="15">
      <c r="A96" s="58" t="s">
        <v>476</v>
      </c>
      <c r="B96" s="61" t="s">
        <v>190</v>
      </c>
      <c r="C96" s="48"/>
      <c r="D96" s="48"/>
      <c r="E96" s="48"/>
      <c r="F96" s="33"/>
    </row>
    <row r="97" spans="1:6" ht="15.75">
      <c r="A97" s="72" t="s">
        <v>33</v>
      </c>
      <c r="B97" s="61"/>
      <c r="C97" s="48"/>
      <c r="D97" s="48"/>
      <c r="E97" s="48"/>
      <c r="F97" s="33"/>
    </row>
    <row r="98" spans="1:6" ht="15.75">
      <c r="A98" s="41" t="s">
        <v>527</v>
      </c>
      <c r="B98" s="42" t="s">
        <v>191</v>
      </c>
      <c r="C98" s="48"/>
      <c r="D98" s="48"/>
      <c r="E98" s="48"/>
      <c r="F98" s="33"/>
    </row>
    <row r="99" spans="1:25" ht="15">
      <c r="A99" s="15" t="s">
        <v>520</v>
      </c>
      <c r="B99" s="4" t="s">
        <v>192</v>
      </c>
      <c r="C99" s="15"/>
      <c r="D99" s="15"/>
      <c r="E99" s="15"/>
      <c r="F99" s="85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195</v>
      </c>
      <c r="B100" s="4" t="s">
        <v>196</v>
      </c>
      <c r="C100" s="15"/>
      <c r="D100" s="15"/>
      <c r="E100" s="15"/>
      <c r="F100" s="85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521</v>
      </c>
      <c r="B101" s="4" t="s">
        <v>197</v>
      </c>
      <c r="C101" s="15"/>
      <c r="D101" s="15"/>
      <c r="E101" s="15"/>
      <c r="F101" s="85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483</v>
      </c>
      <c r="B102" s="8" t="s">
        <v>199</v>
      </c>
      <c r="C102" s="18"/>
      <c r="D102" s="18"/>
      <c r="E102" s="18"/>
      <c r="F102" s="86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3" t="s">
        <v>522</v>
      </c>
      <c r="B103" s="4" t="s">
        <v>200</v>
      </c>
      <c r="C103" s="43"/>
      <c r="D103" s="43"/>
      <c r="E103" s="43"/>
      <c r="F103" s="87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3" t="s">
        <v>489</v>
      </c>
      <c r="B104" s="4" t="s">
        <v>203</v>
      </c>
      <c r="C104" s="43"/>
      <c r="D104" s="43"/>
      <c r="E104" s="43"/>
      <c r="F104" s="87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204</v>
      </c>
      <c r="B105" s="4" t="s">
        <v>205</v>
      </c>
      <c r="C105" s="15"/>
      <c r="D105" s="15"/>
      <c r="E105" s="15"/>
      <c r="F105" s="85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523</v>
      </c>
      <c r="B106" s="4" t="s">
        <v>206</v>
      </c>
      <c r="C106" s="15"/>
      <c r="D106" s="15"/>
      <c r="E106" s="15"/>
      <c r="F106" s="85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486</v>
      </c>
      <c r="B107" s="8" t="s">
        <v>207</v>
      </c>
      <c r="C107" s="16"/>
      <c r="D107" s="16"/>
      <c r="E107" s="16"/>
      <c r="F107" s="88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3" t="s">
        <v>208</v>
      </c>
      <c r="B108" s="4" t="s">
        <v>209</v>
      </c>
      <c r="C108" s="43"/>
      <c r="D108" s="43"/>
      <c r="E108" s="43"/>
      <c r="F108" s="87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3" t="s">
        <v>210</v>
      </c>
      <c r="B109" s="4" t="s">
        <v>211</v>
      </c>
      <c r="C109" s="43"/>
      <c r="D109" s="43"/>
      <c r="E109" s="43"/>
      <c r="F109" s="87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212</v>
      </c>
      <c r="B110" s="8" t="s">
        <v>213</v>
      </c>
      <c r="C110" s="43"/>
      <c r="D110" s="43"/>
      <c r="E110" s="43"/>
      <c r="F110" s="87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3" t="s">
        <v>214</v>
      </c>
      <c r="B111" s="4" t="s">
        <v>215</v>
      </c>
      <c r="C111" s="43"/>
      <c r="D111" s="43"/>
      <c r="E111" s="43"/>
      <c r="F111" s="87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216</v>
      </c>
      <c r="B112" s="4" t="s">
        <v>217</v>
      </c>
      <c r="C112" s="43"/>
      <c r="D112" s="43"/>
      <c r="E112" s="43"/>
      <c r="F112" s="87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218</v>
      </c>
      <c r="B113" s="4" t="s">
        <v>219</v>
      </c>
      <c r="C113" s="43"/>
      <c r="D113" s="43"/>
      <c r="E113" s="43"/>
      <c r="F113" s="87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4" t="s">
        <v>487</v>
      </c>
      <c r="B114" s="45" t="s">
        <v>220</v>
      </c>
      <c r="C114" s="16"/>
      <c r="D114" s="16"/>
      <c r="E114" s="16"/>
      <c r="F114" s="88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3" t="s">
        <v>221</v>
      </c>
      <c r="B115" s="4" t="s">
        <v>222</v>
      </c>
      <c r="C115" s="43"/>
      <c r="D115" s="43"/>
      <c r="E115" s="43"/>
      <c r="F115" s="87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223</v>
      </c>
      <c r="B116" s="4" t="s">
        <v>224</v>
      </c>
      <c r="C116" s="15"/>
      <c r="D116" s="15"/>
      <c r="E116" s="15"/>
      <c r="F116" s="85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3" t="s">
        <v>524</v>
      </c>
      <c r="B117" s="4" t="s">
        <v>225</v>
      </c>
      <c r="C117" s="43"/>
      <c r="D117" s="43"/>
      <c r="E117" s="43"/>
      <c r="F117" s="87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3" t="s">
        <v>492</v>
      </c>
      <c r="B118" s="4" t="s">
        <v>226</v>
      </c>
      <c r="C118" s="43"/>
      <c r="D118" s="43"/>
      <c r="E118" s="43"/>
      <c r="F118" s="87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4" t="s">
        <v>493</v>
      </c>
      <c r="B119" s="45" t="s">
        <v>230</v>
      </c>
      <c r="C119" s="16"/>
      <c r="D119" s="16"/>
      <c r="E119" s="16"/>
      <c r="F119" s="88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231</v>
      </c>
      <c r="B120" s="4" t="s">
        <v>232</v>
      </c>
      <c r="C120" s="15"/>
      <c r="D120" s="15"/>
      <c r="E120" s="15"/>
      <c r="F120" s="85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6" t="s">
        <v>533</v>
      </c>
      <c r="B121" s="47" t="s">
        <v>233</v>
      </c>
      <c r="C121" s="16"/>
      <c r="D121" s="16"/>
      <c r="E121" s="16"/>
      <c r="F121" s="88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0" t="s">
        <v>569</v>
      </c>
      <c r="B122" s="51"/>
      <c r="C122" s="48"/>
      <c r="D122" s="48"/>
      <c r="E122" s="48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264" t="s">
        <v>31</v>
      </c>
      <c r="B1" s="271"/>
      <c r="C1" s="271"/>
      <c r="D1" s="271"/>
      <c r="E1" s="271"/>
      <c r="F1" s="266"/>
    </row>
    <row r="2" spans="1:8" ht="24" customHeight="1">
      <c r="A2" s="267" t="s">
        <v>633</v>
      </c>
      <c r="B2" s="265"/>
      <c r="C2" s="265"/>
      <c r="D2" s="265"/>
      <c r="E2" s="265"/>
      <c r="F2" s="266"/>
      <c r="H2" s="82"/>
    </row>
    <row r="3" ht="18">
      <c r="A3" s="57"/>
    </row>
    <row r="4" ht="15">
      <c r="A4" s="3" t="s">
        <v>4</v>
      </c>
    </row>
    <row r="5" spans="1:6" ht="30">
      <c r="A5" s="1" t="s">
        <v>43</v>
      </c>
      <c r="B5" s="2" t="s">
        <v>26</v>
      </c>
      <c r="C5" s="73" t="s">
        <v>646</v>
      </c>
      <c r="D5" s="73" t="s">
        <v>647</v>
      </c>
      <c r="E5" s="73" t="s">
        <v>34</v>
      </c>
      <c r="F5" s="84" t="s">
        <v>16</v>
      </c>
    </row>
    <row r="6" spans="1:6" ht="15" customHeight="1">
      <c r="A6" s="37" t="s">
        <v>234</v>
      </c>
      <c r="B6" s="5" t="s">
        <v>235</v>
      </c>
      <c r="C6" s="33"/>
      <c r="D6" s="33"/>
      <c r="E6" s="33"/>
      <c r="F6" s="33"/>
    </row>
    <row r="7" spans="1:6" ht="15" customHeight="1">
      <c r="A7" s="4" t="s">
        <v>236</v>
      </c>
      <c r="B7" s="5" t="s">
        <v>237</v>
      </c>
      <c r="C7" s="33"/>
      <c r="D7" s="33"/>
      <c r="E7" s="33"/>
      <c r="F7" s="33"/>
    </row>
    <row r="8" spans="1:6" ht="15" customHeight="1">
      <c r="A8" s="4" t="s">
        <v>238</v>
      </c>
      <c r="B8" s="5" t="s">
        <v>239</v>
      </c>
      <c r="C8" s="33"/>
      <c r="D8" s="33"/>
      <c r="E8" s="33"/>
      <c r="F8" s="33"/>
    </row>
    <row r="9" spans="1:6" ht="15" customHeight="1">
      <c r="A9" s="4" t="s">
        <v>240</v>
      </c>
      <c r="B9" s="5" t="s">
        <v>241</v>
      </c>
      <c r="C9" s="33"/>
      <c r="D9" s="33"/>
      <c r="E9" s="33"/>
      <c r="F9" s="33"/>
    </row>
    <row r="10" spans="1:6" ht="15" customHeight="1">
      <c r="A10" s="4" t="s">
        <v>242</v>
      </c>
      <c r="B10" s="5" t="s">
        <v>243</v>
      </c>
      <c r="C10" s="33"/>
      <c r="D10" s="33"/>
      <c r="E10" s="33"/>
      <c r="F10" s="33"/>
    </row>
    <row r="11" spans="1:6" ht="15" customHeight="1">
      <c r="A11" s="4" t="s">
        <v>244</v>
      </c>
      <c r="B11" s="5" t="s">
        <v>245</v>
      </c>
      <c r="C11" s="33"/>
      <c r="D11" s="33"/>
      <c r="E11" s="33"/>
      <c r="F11" s="33"/>
    </row>
    <row r="12" spans="1:6" ht="15" customHeight="1">
      <c r="A12" s="8" t="s">
        <v>571</v>
      </c>
      <c r="B12" s="9" t="s">
        <v>246</v>
      </c>
      <c r="C12" s="33"/>
      <c r="D12" s="33"/>
      <c r="E12" s="33"/>
      <c r="F12" s="33"/>
    </row>
    <row r="13" spans="1:6" ht="15" customHeight="1">
      <c r="A13" s="4" t="s">
        <v>247</v>
      </c>
      <c r="B13" s="5" t="s">
        <v>248</v>
      </c>
      <c r="C13" s="33"/>
      <c r="D13" s="33"/>
      <c r="E13" s="33"/>
      <c r="F13" s="33"/>
    </row>
    <row r="14" spans="1:6" ht="15" customHeight="1">
      <c r="A14" s="4" t="s">
        <v>249</v>
      </c>
      <c r="B14" s="5" t="s">
        <v>250</v>
      </c>
      <c r="C14" s="33"/>
      <c r="D14" s="33"/>
      <c r="E14" s="33"/>
      <c r="F14" s="33"/>
    </row>
    <row r="15" spans="1:6" ht="15" customHeight="1">
      <c r="A15" s="4" t="s">
        <v>534</v>
      </c>
      <c r="B15" s="5" t="s">
        <v>251</v>
      </c>
      <c r="C15" s="33"/>
      <c r="D15" s="33"/>
      <c r="E15" s="33"/>
      <c r="F15" s="33"/>
    </row>
    <row r="16" spans="1:6" ht="15" customHeight="1">
      <c r="A16" s="4" t="s">
        <v>535</v>
      </c>
      <c r="B16" s="5" t="s">
        <v>252</v>
      </c>
      <c r="C16" s="33"/>
      <c r="D16" s="33"/>
      <c r="E16" s="33"/>
      <c r="F16" s="33"/>
    </row>
    <row r="17" spans="1:6" ht="15" customHeight="1">
      <c r="A17" s="4" t="s">
        <v>536</v>
      </c>
      <c r="B17" s="5" t="s">
        <v>253</v>
      </c>
      <c r="C17" s="33"/>
      <c r="D17" s="33"/>
      <c r="E17" s="33"/>
      <c r="F17" s="33"/>
    </row>
    <row r="18" spans="1:6" ht="15" customHeight="1">
      <c r="A18" s="45" t="s">
        <v>572</v>
      </c>
      <c r="B18" s="59" t="s">
        <v>254</v>
      </c>
      <c r="C18" s="33"/>
      <c r="D18" s="33"/>
      <c r="E18" s="33"/>
      <c r="F18" s="33"/>
    </row>
    <row r="19" spans="1:6" ht="15" customHeight="1">
      <c r="A19" s="4" t="s">
        <v>540</v>
      </c>
      <c r="B19" s="5" t="s">
        <v>263</v>
      </c>
      <c r="C19" s="33"/>
      <c r="D19" s="33"/>
      <c r="E19" s="33"/>
      <c r="F19" s="33"/>
    </row>
    <row r="20" spans="1:6" ht="15" customHeight="1">
      <c r="A20" s="4" t="s">
        <v>541</v>
      </c>
      <c r="B20" s="5" t="s">
        <v>267</v>
      </c>
      <c r="C20" s="33"/>
      <c r="D20" s="33"/>
      <c r="E20" s="33"/>
      <c r="F20" s="33"/>
    </row>
    <row r="21" spans="1:6" ht="15" customHeight="1">
      <c r="A21" s="8" t="s">
        <v>574</v>
      </c>
      <c r="B21" s="9" t="s">
        <v>268</v>
      </c>
      <c r="C21" s="33"/>
      <c r="D21" s="33"/>
      <c r="E21" s="33"/>
      <c r="F21" s="33"/>
    </row>
    <row r="22" spans="1:6" ht="15" customHeight="1">
      <c r="A22" s="4" t="s">
        <v>542</v>
      </c>
      <c r="B22" s="5" t="s">
        <v>269</v>
      </c>
      <c r="C22" s="33"/>
      <c r="D22" s="33"/>
      <c r="E22" s="33"/>
      <c r="F22" s="33"/>
    </row>
    <row r="23" spans="1:6" ht="15" customHeight="1">
      <c r="A23" s="4" t="s">
        <v>543</v>
      </c>
      <c r="B23" s="5" t="s">
        <v>270</v>
      </c>
      <c r="C23" s="33"/>
      <c r="D23" s="33"/>
      <c r="E23" s="33"/>
      <c r="F23" s="33"/>
    </row>
    <row r="24" spans="1:6" ht="15" customHeight="1">
      <c r="A24" s="4" t="s">
        <v>544</v>
      </c>
      <c r="B24" s="5" t="s">
        <v>271</v>
      </c>
      <c r="C24" s="33"/>
      <c r="D24" s="33"/>
      <c r="E24" s="33"/>
      <c r="F24" s="33"/>
    </row>
    <row r="25" spans="1:6" ht="15" customHeight="1">
      <c r="A25" s="4" t="s">
        <v>545</v>
      </c>
      <c r="B25" s="5" t="s">
        <v>272</v>
      </c>
      <c r="C25" s="33"/>
      <c r="D25" s="33"/>
      <c r="E25" s="33"/>
      <c r="F25" s="33"/>
    </row>
    <row r="26" spans="1:6" ht="15" customHeight="1">
      <c r="A26" s="4" t="s">
        <v>546</v>
      </c>
      <c r="B26" s="5" t="s">
        <v>275</v>
      </c>
      <c r="C26" s="33"/>
      <c r="D26" s="33"/>
      <c r="E26" s="33"/>
      <c r="F26" s="33"/>
    </row>
    <row r="27" spans="1:6" ht="15" customHeight="1">
      <c r="A27" s="4" t="s">
        <v>276</v>
      </c>
      <c r="B27" s="5" t="s">
        <v>277</v>
      </c>
      <c r="C27" s="33"/>
      <c r="D27" s="33"/>
      <c r="E27" s="33"/>
      <c r="F27" s="33"/>
    </row>
    <row r="28" spans="1:6" ht="15" customHeight="1">
      <c r="A28" s="4" t="s">
        <v>547</v>
      </c>
      <c r="B28" s="5" t="s">
        <v>278</v>
      </c>
      <c r="C28" s="33"/>
      <c r="D28" s="33"/>
      <c r="E28" s="33"/>
      <c r="F28" s="33"/>
    </row>
    <row r="29" spans="1:6" ht="15" customHeight="1">
      <c r="A29" s="4" t="s">
        <v>548</v>
      </c>
      <c r="B29" s="5" t="s">
        <v>283</v>
      </c>
      <c r="C29" s="33"/>
      <c r="D29" s="33"/>
      <c r="E29" s="33"/>
      <c r="F29" s="33"/>
    </row>
    <row r="30" spans="1:6" ht="15" customHeight="1">
      <c r="A30" s="8" t="s">
        <v>575</v>
      </c>
      <c r="B30" s="9" t="s">
        <v>299</v>
      </c>
      <c r="C30" s="33"/>
      <c r="D30" s="33"/>
      <c r="E30" s="33"/>
      <c r="F30" s="33"/>
    </row>
    <row r="31" spans="1:6" ht="15" customHeight="1">
      <c r="A31" s="4" t="s">
        <v>549</v>
      </c>
      <c r="B31" s="5" t="s">
        <v>300</v>
      </c>
      <c r="C31" s="33"/>
      <c r="D31" s="33"/>
      <c r="E31" s="33"/>
      <c r="F31" s="33"/>
    </row>
    <row r="32" spans="1:6" ht="15" customHeight="1">
      <c r="A32" s="45" t="s">
        <v>576</v>
      </c>
      <c r="B32" s="59" t="s">
        <v>301</v>
      </c>
      <c r="C32" s="33"/>
      <c r="D32" s="33"/>
      <c r="E32" s="33"/>
      <c r="F32" s="33"/>
    </row>
    <row r="33" spans="1:6" ht="15" customHeight="1">
      <c r="A33" s="15" t="s">
        <v>302</v>
      </c>
      <c r="B33" s="5" t="s">
        <v>303</v>
      </c>
      <c r="C33" s="33"/>
      <c r="D33" s="33"/>
      <c r="E33" s="33"/>
      <c r="F33" s="33"/>
    </row>
    <row r="34" spans="1:6" ht="15" customHeight="1">
      <c r="A34" s="15" t="s">
        <v>550</v>
      </c>
      <c r="B34" s="5" t="s">
        <v>304</v>
      </c>
      <c r="C34" s="33"/>
      <c r="D34" s="33"/>
      <c r="E34" s="33"/>
      <c r="F34" s="33"/>
    </row>
    <row r="35" spans="1:6" ht="15" customHeight="1">
      <c r="A35" s="15" t="s">
        <v>551</v>
      </c>
      <c r="B35" s="5" t="s">
        <v>307</v>
      </c>
      <c r="C35" s="33"/>
      <c r="D35" s="33"/>
      <c r="E35" s="33"/>
      <c r="F35" s="33"/>
    </row>
    <row r="36" spans="1:6" ht="15" customHeight="1">
      <c r="A36" s="15" t="s">
        <v>552</v>
      </c>
      <c r="B36" s="5" t="s">
        <v>308</v>
      </c>
      <c r="C36" s="33"/>
      <c r="D36" s="33"/>
      <c r="E36" s="33"/>
      <c r="F36" s="33"/>
    </row>
    <row r="37" spans="1:6" ht="15" customHeight="1">
      <c r="A37" s="15" t="s">
        <v>315</v>
      </c>
      <c r="B37" s="5" t="s">
        <v>316</v>
      </c>
      <c r="C37" s="33"/>
      <c r="D37" s="33"/>
      <c r="E37" s="33"/>
      <c r="F37" s="33"/>
    </row>
    <row r="38" spans="1:6" ht="15" customHeight="1">
      <c r="A38" s="15" t="s">
        <v>317</v>
      </c>
      <c r="B38" s="5" t="s">
        <v>318</v>
      </c>
      <c r="C38" s="33"/>
      <c r="D38" s="33"/>
      <c r="E38" s="33"/>
      <c r="F38" s="33"/>
    </row>
    <row r="39" spans="1:6" ht="15" customHeight="1">
      <c r="A39" s="15" t="s">
        <v>319</v>
      </c>
      <c r="B39" s="5" t="s">
        <v>320</v>
      </c>
      <c r="C39" s="33"/>
      <c r="D39" s="33"/>
      <c r="E39" s="33"/>
      <c r="F39" s="33"/>
    </row>
    <row r="40" spans="1:6" ht="15" customHeight="1">
      <c r="A40" s="15" t="s">
        <v>553</v>
      </c>
      <c r="B40" s="5" t="s">
        <v>321</v>
      </c>
      <c r="C40" s="33"/>
      <c r="D40" s="33"/>
      <c r="E40" s="33"/>
      <c r="F40" s="33"/>
    </row>
    <row r="41" spans="1:6" ht="15" customHeight="1">
      <c r="A41" s="15" t="s">
        <v>554</v>
      </c>
      <c r="B41" s="5" t="s">
        <v>323</v>
      </c>
      <c r="C41" s="33"/>
      <c r="D41" s="33"/>
      <c r="E41" s="33"/>
      <c r="F41" s="33"/>
    </row>
    <row r="42" spans="1:6" ht="15" customHeight="1">
      <c r="A42" s="15" t="s">
        <v>555</v>
      </c>
      <c r="B42" s="5" t="s">
        <v>328</v>
      </c>
      <c r="C42" s="33"/>
      <c r="D42" s="33"/>
      <c r="E42" s="33"/>
      <c r="F42" s="33"/>
    </row>
    <row r="43" spans="1:6" ht="15" customHeight="1">
      <c r="A43" s="58" t="s">
        <v>577</v>
      </c>
      <c r="B43" s="59" t="s">
        <v>332</v>
      </c>
      <c r="C43" s="33"/>
      <c r="D43" s="33"/>
      <c r="E43" s="33"/>
      <c r="F43" s="33"/>
    </row>
    <row r="44" spans="1:6" ht="15" customHeight="1">
      <c r="A44" s="15" t="s">
        <v>344</v>
      </c>
      <c r="B44" s="5" t="s">
        <v>345</v>
      </c>
      <c r="C44" s="33"/>
      <c r="D44" s="33"/>
      <c r="E44" s="33"/>
      <c r="F44" s="33"/>
    </row>
    <row r="45" spans="1:6" ht="15" customHeight="1">
      <c r="A45" s="4" t="s">
        <v>559</v>
      </c>
      <c r="B45" s="5" t="s">
        <v>346</v>
      </c>
      <c r="C45" s="33"/>
      <c r="D45" s="33"/>
      <c r="E45" s="33"/>
      <c r="F45" s="33"/>
    </row>
    <row r="46" spans="1:6" ht="15" customHeight="1">
      <c r="A46" s="15" t="s">
        <v>560</v>
      </c>
      <c r="B46" s="5" t="s">
        <v>347</v>
      </c>
      <c r="C46" s="33"/>
      <c r="D46" s="33"/>
      <c r="E46" s="33"/>
      <c r="F46" s="33"/>
    </row>
    <row r="47" spans="1:6" ht="15" customHeight="1">
      <c r="A47" s="45" t="s">
        <v>579</v>
      </c>
      <c r="B47" s="59" t="s">
        <v>348</v>
      </c>
      <c r="C47" s="33"/>
      <c r="D47" s="33"/>
      <c r="E47" s="33"/>
      <c r="F47" s="33"/>
    </row>
    <row r="48" spans="1:6" ht="15" customHeight="1">
      <c r="A48" s="72" t="s">
        <v>645</v>
      </c>
      <c r="B48" s="76"/>
      <c r="C48" s="33"/>
      <c r="D48" s="33"/>
      <c r="E48" s="33"/>
      <c r="F48" s="33"/>
    </row>
    <row r="49" spans="1:6" ht="15" customHeight="1">
      <c r="A49" s="4" t="s">
        <v>255</v>
      </c>
      <c r="B49" s="5" t="s">
        <v>256</v>
      </c>
      <c r="C49" s="33"/>
      <c r="D49" s="33"/>
      <c r="E49" s="33"/>
      <c r="F49" s="33"/>
    </row>
    <row r="50" spans="1:6" ht="15" customHeight="1">
      <c r="A50" s="4" t="s">
        <v>257</v>
      </c>
      <c r="B50" s="5" t="s">
        <v>258</v>
      </c>
      <c r="C50" s="33"/>
      <c r="D50" s="33"/>
      <c r="E50" s="33"/>
      <c r="F50" s="33"/>
    </row>
    <row r="51" spans="1:6" ht="15" customHeight="1">
      <c r="A51" s="4" t="s">
        <v>537</v>
      </c>
      <c r="B51" s="5" t="s">
        <v>259</v>
      </c>
      <c r="C51" s="33"/>
      <c r="D51" s="33"/>
      <c r="E51" s="33"/>
      <c r="F51" s="33"/>
    </row>
    <row r="52" spans="1:6" ht="15" customHeight="1">
      <c r="A52" s="4" t="s">
        <v>538</v>
      </c>
      <c r="B52" s="5" t="s">
        <v>260</v>
      </c>
      <c r="C52" s="33"/>
      <c r="D52" s="33"/>
      <c r="E52" s="33"/>
      <c r="F52" s="33"/>
    </row>
    <row r="53" spans="1:6" ht="15" customHeight="1">
      <c r="A53" s="4" t="s">
        <v>539</v>
      </c>
      <c r="B53" s="5" t="s">
        <v>261</v>
      </c>
      <c r="C53" s="33"/>
      <c r="D53" s="33"/>
      <c r="E53" s="33"/>
      <c r="F53" s="33"/>
    </row>
    <row r="54" spans="1:6" ht="15" customHeight="1">
      <c r="A54" s="45" t="s">
        <v>573</v>
      </c>
      <c r="B54" s="59" t="s">
        <v>262</v>
      </c>
      <c r="C54" s="33"/>
      <c r="D54" s="33"/>
      <c r="E54" s="33"/>
      <c r="F54" s="33"/>
    </row>
    <row r="55" spans="1:6" ht="15" customHeight="1">
      <c r="A55" s="15" t="s">
        <v>556</v>
      </c>
      <c r="B55" s="5" t="s">
        <v>333</v>
      </c>
      <c r="C55" s="33"/>
      <c r="D55" s="33"/>
      <c r="E55" s="33"/>
      <c r="F55" s="33"/>
    </row>
    <row r="56" spans="1:6" ht="15" customHeight="1">
      <c r="A56" s="15" t="s">
        <v>557</v>
      </c>
      <c r="B56" s="5" t="s">
        <v>335</v>
      </c>
      <c r="C56" s="33"/>
      <c r="D56" s="33"/>
      <c r="E56" s="33"/>
      <c r="F56" s="33"/>
    </row>
    <row r="57" spans="1:6" ht="15" customHeight="1">
      <c r="A57" s="15" t="s">
        <v>337</v>
      </c>
      <c r="B57" s="5" t="s">
        <v>338</v>
      </c>
      <c r="C57" s="33"/>
      <c r="D57" s="33"/>
      <c r="E57" s="33"/>
      <c r="F57" s="33"/>
    </row>
    <row r="58" spans="1:6" ht="15" customHeight="1">
      <c r="A58" s="15" t="s">
        <v>558</v>
      </c>
      <c r="B58" s="5" t="s">
        <v>339</v>
      </c>
      <c r="C58" s="33"/>
      <c r="D58" s="33"/>
      <c r="E58" s="33"/>
      <c r="F58" s="33"/>
    </row>
    <row r="59" spans="1:6" ht="15" customHeight="1">
      <c r="A59" s="15" t="s">
        <v>341</v>
      </c>
      <c r="B59" s="5" t="s">
        <v>342</v>
      </c>
      <c r="C59" s="33"/>
      <c r="D59" s="33"/>
      <c r="E59" s="33"/>
      <c r="F59" s="33"/>
    </row>
    <row r="60" spans="1:6" ht="15" customHeight="1">
      <c r="A60" s="45" t="s">
        <v>578</v>
      </c>
      <c r="B60" s="59" t="s">
        <v>343</v>
      </c>
      <c r="C60" s="33"/>
      <c r="D60" s="33"/>
      <c r="E60" s="33"/>
      <c r="F60" s="33"/>
    </row>
    <row r="61" spans="1:6" ht="15" customHeight="1">
      <c r="A61" s="15" t="s">
        <v>349</v>
      </c>
      <c r="B61" s="5" t="s">
        <v>350</v>
      </c>
      <c r="C61" s="33"/>
      <c r="D61" s="33"/>
      <c r="E61" s="33"/>
      <c r="F61" s="33"/>
    </row>
    <row r="62" spans="1:6" ht="15" customHeight="1">
      <c r="A62" s="4" t="s">
        <v>561</v>
      </c>
      <c r="B62" s="5" t="s">
        <v>351</v>
      </c>
      <c r="C62" s="33"/>
      <c r="D62" s="33"/>
      <c r="E62" s="33"/>
      <c r="F62" s="33"/>
    </row>
    <row r="63" spans="1:6" ht="15" customHeight="1">
      <c r="A63" s="15" t="s">
        <v>562</v>
      </c>
      <c r="B63" s="5" t="s">
        <v>352</v>
      </c>
      <c r="C63" s="33"/>
      <c r="D63" s="33"/>
      <c r="E63" s="33"/>
      <c r="F63" s="33"/>
    </row>
    <row r="64" spans="1:6" ht="15" customHeight="1">
      <c r="A64" s="45" t="s">
        <v>581</v>
      </c>
      <c r="B64" s="59" t="s">
        <v>353</v>
      </c>
      <c r="C64" s="33"/>
      <c r="D64" s="33"/>
      <c r="E64" s="33"/>
      <c r="F64" s="33"/>
    </row>
    <row r="65" spans="1:6" ht="15" customHeight="1">
      <c r="A65" s="72" t="s">
        <v>644</v>
      </c>
      <c r="B65" s="76"/>
      <c r="C65" s="33"/>
      <c r="D65" s="33"/>
      <c r="E65" s="33"/>
      <c r="F65" s="33"/>
    </row>
    <row r="66" spans="1:6" ht="15.75">
      <c r="A66" s="56" t="s">
        <v>580</v>
      </c>
      <c r="B66" s="41" t="s">
        <v>354</v>
      </c>
      <c r="C66" s="33"/>
      <c r="D66" s="33"/>
      <c r="E66" s="33"/>
      <c r="F66" s="33"/>
    </row>
    <row r="67" spans="1:6" ht="15.75">
      <c r="A67" s="90" t="s">
        <v>37</v>
      </c>
      <c r="B67" s="74"/>
      <c r="C67" s="33"/>
      <c r="D67" s="33"/>
      <c r="E67" s="33"/>
      <c r="F67" s="33"/>
    </row>
    <row r="68" spans="1:6" ht="15.75">
      <c r="A68" s="90" t="s">
        <v>38</v>
      </c>
      <c r="B68" s="74"/>
      <c r="C68" s="33"/>
      <c r="D68" s="33"/>
      <c r="E68" s="33"/>
      <c r="F68" s="33"/>
    </row>
    <row r="69" spans="1:6" ht="15">
      <c r="A69" s="43" t="s">
        <v>563</v>
      </c>
      <c r="B69" s="4" t="s">
        <v>355</v>
      </c>
      <c r="C69" s="33"/>
      <c r="D69" s="33"/>
      <c r="E69" s="33"/>
      <c r="F69" s="33"/>
    </row>
    <row r="70" spans="1:6" ht="15">
      <c r="A70" s="15" t="s">
        <v>356</v>
      </c>
      <c r="B70" s="4" t="s">
        <v>357</v>
      </c>
      <c r="C70" s="33"/>
      <c r="D70" s="33"/>
      <c r="E70" s="33"/>
      <c r="F70" s="33"/>
    </row>
    <row r="71" spans="1:6" ht="15">
      <c r="A71" s="43" t="s">
        <v>564</v>
      </c>
      <c r="B71" s="4" t="s">
        <v>358</v>
      </c>
      <c r="C71" s="33"/>
      <c r="D71" s="33"/>
      <c r="E71" s="33"/>
      <c r="F71" s="33"/>
    </row>
    <row r="72" spans="1:6" ht="15">
      <c r="A72" s="18" t="s">
        <v>582</v>
      </c>
      <c r="B72" s="8" t="s">
        <v>359</v>
      </c>
      <c r="C72" s="33"/>
      <c r="D72" s="33"/>
      <c r="E72" s="33"/>
      <c r="F72" s="33"/>
    </row>
    <row r="73" spans="1:6" ht="15">
      <c r="A73" s="15" t="s">
        <v>565</v>
      </c>
      <c r="B73" s="4" t="s">
        <v>360</v>
      </c>
      <c r="C73" s="33"/>
      <c r="D73" s="33"/>
      <c r="E73" s="33"/>
      <c r="F73" s="33"/>
    </row>
    <row r="74" spans="1:6" ht="15">
      <c r="A74" s="43" t="s">
        <v>361</v>
      </c>
      <c r="B74" s="4" t="s">
        <v>362</v>
      </c>
      <c r="C74" s="33"/>
      <c r="D74" s="33"/>
      <c r="E74" s="33"/>
      <c r="F74" s="33"/>
    </row>
    <row r="75" spans="1:6" ht="15">
      <c r="A75" s="15" t="s">
        <v>566</v>
      </c>
      <c r="B75" s="4" t="s">
        <v>363</v>
      </c>
      <c r="C75" s="33"/>
      <c r="D75" s="33"/>
      <c r="E75" s="33"/>
      <c r="F75" s="33"/>
    </row>
    <row r="76" spans="1:6" ht="15">
      <c r="A76" s="43" t="s">
        <v>364</v>
      </c>
      <c r="B76" s="4" t="s">
        <v>365</v>
      </c>
      <c r="C76" s="33"/>
      <c r="D76" s="33"/>
      <c r="E76" s="33"/>
      <c r="F76" s="33"/>
    </row>
    <row r="77" spans="1:6" ht="15">
      <c r="A77" s="16" t="s">
        <v>583</v>
      </c>
      <c r="B77" s="8" t="s">
        <v>366</v>
      </c>
      <c r="C77" s="33"/>
      <c r="D77" s="33"/>
      <c r="E77" s="33"/>
      <c r="F77" s="33"/>
    </row>
    <row r="78" spans="1:6" ht="15">
      <c r="A78" s="4" t="s">
        <v>693</v>
      </c>
      <c r="B78" s="4" t="s">
        <v>367</v>
      </c>
      <c r="C78" s="33"/>
      <c r="D78" s="33"/>
      <c r="E78" s="33"/>
      <c r="F78" s="33"/>
    </row>
    <row r="79" spans="1:6" ht="15">
      <c r="A79" s="4" t="s">
        <v>694</v>
      </c>
      <c r="B79" s="4" t="s">
        <v>367</v>
      </c>
      <c r="C79" s="33"/>
      <c r="D79" s="33"/>
      <c r="E79" s="33"/>
      <c r="F79" s="33"/>
    </row>
    <row r="80" spans="1:6" ht="15">
      <c r="A80" s="4" t="s">
        <v>691</v>
      </c>
      <c r="B80" s="4" t="s">
        <v>368</v>
      </c>
      <c r="C80" s="33"/>
      <c r="D80" s="33"/>
      <c r="E80" s="33"/>
      <c r="F80" s="33"/>
    </row>
    <row r="81" spans="1:6" ht="15">
      <c r="A81" s="4" t="s">
        <v>692</v>
      </c>
      <c r="B81" s="4" t="s">
        <v>368</v>
      </c>
      <c r="C81" s="33"/>
      <c r="D81" s="33"/>
      <c r="E81" s="33"/>
      <c r="F81" s="33"/>
    </row>
    <row r="82" spans="1:6" ht="15">
      <c r="A82" s="8" t="s">
        <v>584</v>
      </c>
      <c r="B82" s="8" t="s">
        <v>369</v>
      </c>
      <c r="C82" s="33"/>
      <c r="D82" s="33"/>
      <c r="E82" s="33"/>
      <c r="F82" s="33"/>
    </row>
    <row r="83" spans="1:6" ht="15">
      <c r="A83" s="43" t="s">
        <v>370</v>
      </c>
      <c r="B83" s="4" t="s">
        <v>371</v>
      </c>
      <c r="C83" s="33"/>
      <c r="D83" s="33"/>
      <c r="E83" s="33"/>
      <c r="F83" s="33"/>
    </row>
    <row r="84" spans="1:6" ht="15">
      <c r="A84" s="43" t="s">
        <v>372</v>
      </c>
      <c r="B84" s="4" t="s">
        <v>373</v>
      </c>
      <c r="C84" s="33"/>
      <c r="D84" s="33"/>
      <c r="E84" s="33"/>
      <c r="F84" s="33"/>
    </row>
    <row r="85" spans="1:6" ht="15">
      <c r="A85" s="43" t="s">
        <v>374</v>
      </c>
      <c r="B85" s="4" t="s">
        <v>375</v>
      </c>
      <c r="C85" s="33"/>
      <c r="D85" s="33"/>
      <c r="E85" s="33"/>
      <c r="F85" s="33"/>
    </row>
    <row r="86" spans="1:6" ht="15">
      <c r="A86" s="43" t="s">
        <v>376</v>
      </c>
      <c r="B86" s="4" t="s">
        <v>377</v>
      </c>
      <c r="C86" s="33"/>
      <c r="D86" s="33"/>
      <c r="E86" s="33"/>
      <c r="F86" s="33"/>
    </row>
    <row r="87" spans="1:6" ht="15">
      <c r="A87" s="15" t="s">
        <v>567</v>
      </c>
      <c r="B87" s="4" t="s">
        <v>378</v>
      </c>
      <c r="C87" s="33"/>
      <c r="D87" s="33"/>
      <c r="E87" s="33"/>
      <c r="F87" s="33"/>
    </row>
    <row r="88" spans="1:6" ht="15">
      <c r="A88" s="18" t="s">
        <v>585</v>
      </c>
      <c r="B88" s="8" t="s">
        <v>380</v>
      </c>
      <c r="C88" s="33"/>
      <c r="D88" s="33"/>
      <c r="E88" s="33"/>
      <c r="F88" s="33"/>
    </row>
    <row r="89" spans="1:6" ht="15">
      <c r="A89" s="15" t="s">
        <v>381</v>
      </c>
      <c r="B89" s="4" t="s">
        <v>382</v>
      </c>
      <c r="C89" s="33"/>
      <c r="D89" s="33"/>
      <c r="E89" s="33"/>
      <c r="F89" s="33"/>
    </row>
    <row r="90" spans="1:6" ht="15">
      <c r="A90" s="15" t="s">
        <v>383</v>
      </c>
      <c r="B90" s="4" t="s">
        <v>384</v>
      </c>
      <c r="C90" s="33"/>
      <c r="D90" s="33"/>
      <c r="E90" s="33"/>
      <c r="F90" s="33"/>
    </row>
    <row r="91" spans="1:6" ht="15">
      <c r="A91" s="43" t="s">
        <v>385</v>
      </c>
      <c r="B91" s="4" t="s">
        <v>386</v>
      </c>
      <c r="C91" s="33"/>
      <c r="D91" s="33"/>
      <c r="E91" s="33"/>
      <c r="F91" s="33"/>
    </row>
    <row r="92" spans="1:6" ht="15">
      <c r="A92" s="43" t="s">
        <v>568</v>
      </c>
      <c r="B92" s="4" t="s">
        <v>387</v>
      </c>
      <c r="C92" s="33"/>
      <c r="D92" s="33"/>
      <c r="E92" s="33"/>
      <c r="F92" s="33"/>
    </row>
    <row r="93" spans="1:6" ht="15">
      <c r="A93" s="16" t="s">
        <v>586</v>
      </c>
      <c r="B93" s="8" t="s">
        <v>388</v>
      </c>
      <c r="C93" s="33"/>
      <c r="D93" s="33"/>
      <c r="E93" s="33"/>
      <c r="F93" s="33"/>
    </row>
    <row r="94" spans="1:6" ht="15">
      <c r="A94" s="18" t="s">
        <v>389</v>
      </c>
      <c r="B94" s="8" t="s">
        <v>390</v>
      </c>
      <c r="C94" s="33"/>
      <c r="D94" s="33"/>
      <c r="E94" s="33"/>
      <c r="F94" s="33"/>
    </row>
    <row r="95" spans="1:6" ht="15.75">
      <c r="A95" s="46" t="s">
        <v>587</v>
      </c>
      <c r="B95" s="47" t="s">
        <v>391</v>
      </c>
      <c r="C95" s="33"/>
      <c r="D95" s="33"/>
      <c r="E95" s="33"/>
      <c r="F95" s="33"/>
    </row>
    <row r="96" spans="1:6" ht="15.75">
      <c r="A96" s="50" t="s">
        <v>570</v>
      </c>
      <c r="B96" s="51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G97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70.7109375" style="0" customWidth="1"/>
    <col min="3" max="3" width="11.28125" style="0" customWidth="1"/>
    <col min="4" max="5" width="10.140625" style="0" customWidth="1"/>
    <col min="6" max="6" width="11.140625" style="0" customWidth="1"/>
    <col min="7" max="7" width="11.421875" style="244" customWidth="1"/>
  </cols>
  <sheetData>
    <row r="1" spans="1:6" ht="15.75">
      <c r="A1" s="270" t="s">
        <v>753</v>
      </c>
      <c r="B1" s="270"/>
      <c r="C1" s="270"/>
      <c r="D1" s="270"/>
      <c r="E1" s="270"/>
      <c r="F1" s="270"/>
    </row>
    <row r="2" spans="1:6" ht="15.75">
      <c r="A2" s="264" t="s">
        <v>31</v>
      </c>
      <c r="B2" s="268"/>
      <c r="C2" s="268"/>
      <c r="D2" s="268"/>
      <c r="E2" s="268"/>
      <c r="F2" s="269"/>
    </row>
    <row r="3" spans="1:6" ht="15.75">
      <c r="A3" s="267" t="s">
        <v>633</v>
      </c>
      <c r="B3" s="268"/>
      <c r="C3" s="268"/>
      <c r="D3" s="268"/>
      <c r="E3" s="268"/>
      <c r="F3" s="269"/>
    </row>
    <row r="4" spans="1:6" ht="18">
      <c r="A4" s="57"/>
      <c r="B4" s="99"/>
      <c r="C4" s="99"/>
      <c r="D4" s="99"/>
      <c r="E4" s="99"/>
      <c r="F4" s="99"/>
    </row>
    <row r="5" spans="1:6" ht="15.75">
      <c r="A5" s="99" t="s">
        <v>728</v>
      </c>
      <c r="B5" s="99"/>
      <c r="C5" s="99"/>
      <c r="D5" s="99"/>
      <c r="E5" s="99"/>
      <c r="F5" s="99"/>
    </row>
    <row r="6" spans="1:7" ht="39" customHeight="1">
      <c r="A6" s="1" t="s">
        <v>43</v>
      </c>
      <c r="B6" s="2" t="s">
        <v>26</v>
      </c>
      <c r="C6" s="129" t="s">
        <v>646</v>
      </c>
      <c r="D6" s="129" t="s">
        <v>647</v>
      </c>
      <c r="E6" s="129" t="s">
        <v>34</v>
      </c>
      <c r="F6" s="167" t="s">
        <v>16</v>
      </c>
      <c r="G6" s="263" t="s">
        <v>24</v>
      </c>
    </row>
    <row r="7" spans="1:7" ht="24.75" customHeight="1">
      <c r="A7" s="37" t="s">
        <v>234</v>
      </c>
      <c r="B7" s="5" t="s">
        <v>235</v>
      </c>
      <c r="C7" s="100"/>
      <c r="D7" s="100"/>
      <c r="E7" s="100"/>
      <c r="F7" s="100">
        <f aca="true" t="shared" si="0" ref="F7:F70">SUM(C7:E7)</f>
        <v>0</v>
      </c>
      <c r="G7" s="245"/>
    </row>
    <row r="8" spans="1:7" ht="24.75" customHeight="1">
      <c r="A8" s="4" t="s">
        <v>236</v>
      </c>
      <c r="B8" s="5" t="s">
        <v>237</v>
      </c>
      <c r="C8" s="100"/>
      <c r="D8" s="100"/>
      <c r="E8" s="100"/>
      <c r="F8" s="100">
        <f t="shared" si="0"/>
        <v>0</v>
      </c>
      <c r="G8" s="245"/>
    </row>
    <row r="9" spans="1:7" ht="24.75" customHeight="1">
      <c r="A9" s="4" t="s">
        <v>238</v>
      </c>
      <c r="B9" s="5" t="s">
        <v>239</v>
      </c>
      <c r="C9" s="100"/>
      <c r="D9" s="100"/>
      <c r="E9" s="100"/>
      <c r="F9" s="100">
        <f t="shared" si="0"/>
        <v>0</v>
      </c>
      <c r="G9" s="245"/>
    </row>
    <row r="10" spans="1:7" ht="24.75" customHeight="1">
      <c r="A10" s="4" t="s">
        <v>240</v>
      </c>
      <c r="B10" s="5" t="s">
        <v>241</v>
      </c>
      <c r="C10" s="100"/>
      <c r="D10" s="100"/>
      <c r="E10" s="100"/>
      <c r="F10" s="100">
        <f t="shared" si="0"/>
        <v>0</v>
      </c>
      <c r="G10" s="245"/>
    </row>
    <row r="11" spans="1:7" ht="24.75" customHeight="1">
      <c r="A11" s="4" t="s">
        <v>242</v>
      </c>
      <c r="B11" s="5" t="s">
        <v>243</v>
      </c>
      <c r="C11" s="100"/>
      <c r="D11" s="100"/>
      <c r="E11" s="100"/>
      <c r="F11" s="100">
        <f t="shared" si="0"/>
        <v>0</v>
      </c>
      <c r="G11" s="245"/>
    </row>
    <row r="12" spans="1:7" ht="24.75" customHeight="1">
      <c r="A12" s="4" t="s">
        <v>244</v>
      </c>
      <c r="B12" s="5" t="s">
        <v>245</v>
      </c>
      <c r="C12" s="100"/>
      <c r="D12" s="100"/>
      <c r="E12" s="100"/>
      <c r="F12" s="100">
        <f t="shared" si="0"/>
        <v>0</v>
      </c>
      <c r="G12" s="245"/>
    </row>
    <row r="13" spans="1:7" ht="24.75" customHeight="1">
      <c r="A13" s="8" t="s">
        <v>571</v>
      </c>
      <c r="B13" s="9" t="s">
        <v>246</v>
      </c>
      <c r="C13" s="92">
        <f>SUM(C7:C12)</f>
        <v>0</v>
      </c>
      <c r="D13" s="92"/>
      <c r="E13" s="92"/>
      <c r="F13" s="92">
        <f t="shared" si="0"/>
        <v>0</v>
      </c>
      <c r="G13" s="246">
        <f>SUM(G7:G12)</f>
        <v>0</v>
      </c>
    </row>
    <row r="14" spans="1:7" ht="24.75" customHeight="1">
      <c r="A14" s="4" t="s">
        <v>247</v>
      </c>
      <c r="B14" s="5" t="s">
        <v>248</v>
      </c>
      <c r="C14" s="100"/>
      <c r="D14" s="100"/>
      <c r="E14" s="100"/>
      <c r="F14" s="100">
        <f t="shared" si="0"/>
        <v>0</v>
      </c>
      <c r="G14" s="245"/>
    </row>
    <row r="15" spans="1:7" ht="24.75" customHeight="1">
      <c r="A15" s="4" t="s">
        <v>249</v>
      </c>
      <c r="B15" s="5" t="s">
        <v>250</v>
      </c>
      <c r="C15" s="100"/>
      <c r="D15" s="100"/>
      <c r="E15" s="100"/>
      <c r="F15" s="100">
        <f t="shared" si="0"/>
        <v>0</v>
      </c>
      <c r="G15" s="245"/>
    </row>
    <row r="16" spans="1:7" ht="24.75" customHeight="1">
      <c r="A16" s="4" t="s">
        <v>534</v>
      </c>
      <c r="B16" s="5" t="s">
        <v>251</v>
      </c>
      <c r="C16" s="100"/>
      <c r="D16" s="100"/>
      <c r="E16" s="100"/>
      <c r="F16" s="100">
        <f t="shared" si="0"/>
        <v>0</v>
      </c>
      <c r="G16" s="245"/>
    </row>
    <row r="17" spans="1:7" ht="24.75" customHeight="1">
      <c r="A17" s="4" t="s">
        <v>535</v>
      </c>
      <c r="B17" s="5" t="s">
        <v>252</v>
      </c>
      <c r="C17" s="100"/>
      <c r="D17" s="100"/>
      <c r="E17" s="100"/>
      <c r="F17" s="100">
        <f t="shared" si="0"/>
        <v>0</v>
      </c>
      <c r="G17" s="245"/>
    </row>
    <row r="18" spans="1:7" ht="24.75" customHeight="1">
      <c r="A18" s="4" t="s">
        <v>536</v>
      </c>
      <c r="B18" s="5" t="s">
        <v>253</v>
      </c>
      <c r="C18" s="100">
        <v>18610</v>
      </c>
      <c r="D18" s="100"/>
      <c r="E18" s="100"/>
      <c r="F18" s="100">
        <f t="shared" si="0"/>
        <v>18610</v>
      </c>
      <c r="G18" s="245">
        <v>20503</v>
      </c>
    </row>
    <row r="19" spans="1:7" ht="24.75" customHeight="1">
      <c r="A19" s="45" t="s">
        <v>572</v>
      </c>
      <c r="B19" s="59" t="s">
        <v>254</v>
      </c>
      <c r="C19" s="92">
        <f>SUM(C13:C18)</f>
        <v>18610</v>
      </c>
      <c r="D19" s="92">
        <f>SUM(D13:D18)</f>
        <v>0</v>
      </c>
      <c r="E19" s="92">
        <f>SUM(E13:E18)</f>
        <v>0</v>
      </c>
      <c r="F19" s="92">
        <f t="shared" si="0"/>
        <v>18610</v>
      </c>
      <c r="G19" s="246">
        <f>SUM(G13:G18)</f>
        <v>20503</v>
      </c>
    </row>
    <row r="20" spans="1:7" ht="24.75" customHeight="1">
      <c r="A20" s="4" t="s">
        <v>540</v>
      </c>
      <c r="B20" s="5" t="s">
        <v>263</v>
      </c>
      <c r="C20" s="100"/>
      <c r="D20" s="100"/>
      <c r="E20" s="100"/>
      <c r="F20" s="100">
        <f t="shared" si="0"/>
        <v>0</v>
      </c>
      <c r="G20" s="245"/>
    </row>
    <row r="21" spans="1:7" ht="24.75" customHeight="1">
      <c r="A21" s="4" t="s">
        <v>541</v>
      </c>
      <c r="B21" s="5" t="s">
        <v>267</v>
      </c>
      <c r="C21" s="100"/>
      <c r="D21" s="100"/>
      <c r="E21" s="100"/>
      <c r="F21" s="100">
        <f t="shared" si="0"/>
        <v>0</v>
      </c>
      <c r="G21" s="245"/>
    </row>
    <row r="22" spans="1:7" ht="24.75" customHeight="1">
      <c r="A22" s="8" t="s">
        <v>574</v>
      </c>
      <c r="B22" s="9" t="s">
        <v>268</v>
      </c>
      <c r="C22" s="100">
        <f>SUM(C20:C21)</f>
        <v>0</v>
      </c>
      <c r="D22" s="100">
        <f>SUM(D20:D21)</f>
        <v>0</v>
      </c>
      <c r="E22" s="100">
        <f>SUM(E20:E21)</f>
        <v>0</v>
      </c>
      <c r="F22" s="100">
        <f t="shared" si="0"/>
        <v>0</v>
      </c>
      <c r="G22" s="245">
        <f>SUM(G20:G21)</f>
        <v>0</v>
      </c>
    </row>
    <row r="23" spans="1:7" ht="24.75" customHeight="1">
      <c r="A23" s="4" t="s">
        <v>542</v>
      </c>
      <c r="B23" s="5" t="s">
        <v>269</v>
      </c>
      <c r="C23" s="100"/>
      <c r="D23" s="100"/>
      <c r="E23" s="100"/>
      <c r="F23" s="100">
        <f t="shared" si="0"/>
        <v>0</v>
      </c>
      <c r="G23" s="245"/>
    </row>
    <row r="24" spans="1:7" ht="24.75" customHeight="1">
      <c r="A24" s="4" t="s">
        <v>543</v>
      </c>
      <c r="B24" s="5" t="s">
        <v>270</v>
      </c>
      <c r="C24" s="100"/>
      <c r="D24" s="100"/>
      <c r="E24" s="100"/>
      <c r="F24" s="100">
        <f t="shared" si="0"/>
        <v>0</v>
      </c>
      <c r="G24" s="245"/>
    </row>
    <row r="25" spans="1:7" ht="24.75" customHeight="1">
      <c r="A25" s="4" t="s">
        <v>544</v>
      </c>
      <c r="B25" s="5" t="s">
        <v>271</v>
      </c>
      <c r="C25" s="100"/>
      <c r="D25" s="100"/>
      <c r="E25" s="100"/>
      <c r="F25" s="100">
        <f t="shared" si="0"/>
        <v>0</v>
      </c>
      <c r="G25" s="245"/>
    </row>
    <row r="26" spans="1:7" ht="24.75" customHeight="1">
      <c r="A26" s="4" t="s">
        <v>545</v>
      </c>
      <c r="B26" s="5" t="s">
        <v>272</v>
      </c>
      <c r="C26" s="100"/>
      <c r="D26" s="100"/>
      <c r="E26" s="100"/>
      <c r="F26" s="100">
        <f t="shared" si="0"/>
        <v>0</v>
      </c>
      <c r="G26" s="245"/>
    </row>
    <row r="27" spans="1:7" ht="24.75" customHeight="1">
      <c r="A27" s="4" t="s">
        <v>546</v>
      </c>
      <c r="B27" s="5" t="s">
        <v>275</v>
      </c>
      <c r="C27" s="100"/>
      <c r="D27" s="100"/>
      <c r="E27" s="100"/>
      <c r="F27" s="100">
        <f t="shared" si="0"/>
        <v>0</v>
      </c>
      <c r="G27" s="245"/>
    </row>
    <row r="28" spans="1:7" ht="24.75" customHeight="1">
      <c r="A28" s="4" t="s">
        <v>276</v>
      </c>
      <c r="B28" s="5" t="s">
        <v>277</v>
      </c>
      <c r="C28" s="100"/>
      <c r="D28" s="100"/>
      <c r="E28" s="100"/>
      <c r="F28" s="100">
        <f t="shared" si="0"/>
        <v>0</v>
      </c>
      <c r="G28" s="245"/>
    </row>
    <row r="29" spans="1:7" ht="24.75" customHeight="1">
      <c r="A29" s="4" t="s">
        <v>547</v>
      </c>
      <c r="B29" s="5" t="s">
        <v>278</v>
      </c>
      <c r="C29" s="100"/>
      <c r="D29" s="100"/>
      <c r="E29" s="100"/>
      <c r="F29" s="100">
        <f t="shared" si="0"/>
        <v>0</v>
      </c>
      <c r="G29" s="245"/>
    </row>
    <row r="30" spans="1:7" ht="24.75" customHeight="1">
      <c r="A30" s="4" t="s">
        <v>548</v>
      </c>
      <c r="B30" s="5" t="s">
        <v>283</v>
      </c>
      <c r="C30" s="100"/>
      <c r="D30" s="100"/>
      <c r="E30" s="100"/>
      <c r="F30" s="100">
        <f t="shared" si="0"/>
        <v>0</v>
      </c>
      <c r="G30" s="245"/>
    </row>
    <row r="31" spans="1:7" ht="24.75" customHeight="1">
      <c r="A31" s="8" t="s">
        <v>575</v>
      </c>
      <c r="B31" s="9" t="s">
        <v>299</v>
      </c>
      <c r="C31" s="100">
        <f>SUM(C26:C30)</f>
        <v>0</v>
      </c>
      <c r="D31" s="100">
        <f>SUM(D26:D30)</f>
        <v>0</v>
      </c>
      <c r="E31" s="100">
        <f>SUM(E26:E30)</f>
        <v>0</v>
      </c>
      <c r="F31" s="100">
        <f t="shared" si="0"/>
        <v>0</v>
      </c>
      <c r="G31" s="245">
        <f>SUM(G26:G30)</f>
        <v>0</v>
      </c>
    </row>
    <row r="32" spans="1:7" ht="24.75" customHeight="1">
      <c r="A32" s="4" t="s">
        <v>549</v>
      </c>
      <c r="B32" s="5" t="s">
        <v>300</v>
      </c>
      <c r="C32" s="100"/>
      <c r="D32" s="100"/>
      <c r="E32" s="100"/>
      <c r="F32" s="100">
        <f t="shared" si="0"/>
        <v>0</v>
      </c>
      <c r="G32" s="245">
        <v>110</v>
      </c>
    </row>
    <row r="33" spans="1:7" ht="24.75" customHeight="1">
      <c r="A33" s="45" t="s">
        <v>576</v>
      </c>
      <c r="B33" s="59" t="s">
        <v>301</v>
      </c>
      <c r="C33" s="128">
        <f>C32+C31+C25+C24+C23+C22</f>
        <v>0</v>
      </c>
      <c r="D33" s="128">
        <f>D32+D31+D25+D24+D23+D22</f>
        <v>0</v>
      </c>
      <c r="E33" s="128">
        <f>E32+E31+E25+E24+E23+E22</f>
        <v>0</v>
      </c>
      <c r="F33" s="128">
        <f t="shared" si="0"/>
        <v>0</v>
      </c>
      <c r="G33" s="246">
        <f>G22+G23+G24+G25+G31+G32</f>
        <v>110</v>
      </c>
    </row>
    <row r="34" spans="1:7" ht="24.75" customHeight="1">
      <c r="A34" s="15" t="s">
        <v>302</v>
      </c>
      <c r="B34" s="5" t="s">
        <v>303</v>
      </c>
      <c r="C34" s="100"/>
      <c r="D34" s="100"/>
      <c r="E34" s="100"/>
      <c r="F34" s="100">
        <f t="shared" si="0"/>
        <v>0</v>
      </c>
      <c r="G34" s="245"/>
    </row>
    <row r="35" spans="1:7" ht="24.75" customHeight="1">
      <c r="A35" s="15" t="s">
        <v>550</v>
      </c>
      <c r="B35" s="5" t="s">
        <v>304</v>
      </c>
      <c r="C35" s="100">
        <v>100</v>
      </c>
      <c r="D35" s="100"/>
      <c r="E35" s="100"/>
      <c r="F35" s="100">
        <f t="shared" si="0"/>
        <v>100</v>
      </c>
      <c r="G35" s="245">
        <v>828</v>
      </c>
    </row>
    <row r="36" spans="1:7" ht="24.75" customHeight="1">
      <c r="A36" s="15" t="s">
        <v>551</v>
      </c>
      <c r="B36" s="5" t="s">
        <v>307</v>
      </c>
      <c r="C36" s="100">
        <v>500</v>
      </c>
      <c r="D36" s="100"/>
      <c r="E36" s="100"/>
      <c r="F36" s="100">
        <f t="shared" si="0"/>
        <v>500</v>
      </c>
      <c r="G36" s="245">
        <v>500</v>
      </c>
    </row>
    <row r="37" spans="1:7" ht="24.75" customHeight="1">
      <c r="A37" s="15" t="s">
        <v>552</v>
      </c>
      <c r="B37" s="5" t="s">
        <v>308</v>
      </c>
      <c r="C37" s="100"/>
      <c r="D37" s="100"/>
      <c r="E37" s="100"/>
      <c r="F37" s="100">
        <f t="shared" si="0"/>
        <v>0</v>
      </c>
      <c r="G37" s="245"/>
    </row>
    <row r="38" spans="1:7" ht="24.75" customHeight="1">
      <c r="A38" s="15" t="s">
        <v>315</v>
      </c>
      <c r="B38" s="5" t="s">
        <v>316</v>
      </c>
      <c r="C38" s="100"/>
      <c r="D38" s="100"/>
      <c r="E38" s="100"/>
      <c r="F38" s="100">
        <f t="shared" si="0"/>
        <v>0</v>
      </c>
      <c r="G38" s="245"/>
    </row>
    <row r="39" spans="1:7" ht="24.75" customHeight="1">
      <c r="A39" s="15" t="s">
        <v>317</v>
      </c>
      <c r="B39" s="5" t="s">
        <v>318</v>
      </c>
      <c r="C39" s="100">
        <v>270</v>
      </c>
      <c r="D39" s="100"/>
      <c r="E39" s="100"/>
      <c r="F39" s="100">
        <f t="shared" si="0"/>
        <v>270</v>
      </c>
      <c r="G39" s="245">
        <v>318</v>
      </c>
    </row>
    <row r="40" spans="1:7" ht="24.75" customHeight="1">
      <c r="A40" s="15" t="s">
        <v>319</v>
      </c>
      <c r="B40" s="5" t="s">
        <v>320</v>
      </c>
      <c r="C40" s="100"/>
      <c r="D40" s="100"/>
      <c r="E40" s="100"/>
      <c r="F40" s="100">
        <f t="shared" si="0"/>
        <v>0</v>
      </c>
      <c r="G40" s="245"/>
    </row>
    <row r="41" spans="1:7" ht="24.75" customHeight="1">
      <c r="A41" s="15" t="s">
        <v>553</v>
      </c>
      <c r="B41" s="5" t="s">
        <v>321</v>
      </c>
      <c r="C41" s="100"/>
      <c r="D41" s="100"/>
      <c r="E41" s="100"/>
      <c r="F41" s="100">
        <f t="shared" si="0"/>
        <v>0</v>
      </c>
      <c r="G41" s="245"/>
    </row>
    <row r="42" spans="1:7" ht="24.75" customHeight="1">
      <c r="A42" s="15" t="s">
        <v>554</v>
      </c>
      <c r="B42" s="5" t="s">
        <v>323</v>
      </c>
      <c r="C42" s="100"/>
      <c r="D42" s="100"/>
      <c r="E42" s="100"/>
      <c r="F42" s="100">
        <f t="shared" si="0"/>
        <v>0</v>
      </c>
      <c r="G42" s="245"/>
    </row>
    <row r="43" spans="1:7" ht="24.75" customHeight="1">
      <c r="A43" s="15" t="s">
        <v>555</v>
      </c>
      <c r="B43" s="5" t="s">
        <v>328</v>
      </c>
      <c r="C43" s="100">
        <v>600</v>
      </c>
      <c r="D43" s="100"/>
      <c r="E43" s="100"/>
      <c r="F43" s="100">
        <f t="shared" si="0"/>
        <v>600</v>
      </c>
      <c r="G43" s="245">
        <v>50</v>
      </c>
    </row>
    <row r="44" spans="1:7" ht="24.75" customHeight="1">
      <c r="A44" s="58" t="s">
        <v>577</v>
      </c>
      <c r="B44" s="59" t="s">
        <v>332</v>
      </c>
      <c r="C44" s="100">
        <f>SUM(C34:C43)</f>
        <v>1470</v>
      </c>
      <c r="D44" s="100">
        <f>SUM(D34:D43)</f>
        <v>0</v>
      </c>
      <c r="E44" s="100">
        <f>SUM(E34:E43)</f>
        <v>0</v>
      </c>
      <c r="F44" s="100">
        <f t="shared" si="0"/>
        <v>1470</v>
      </c>
      <c r="G44" s="245">
        <f>SUM(G34:G43)</f>
        <v>1696</v>
      </c>
    </row>
    <row r="45" spans="1:7" ht="24.75" customHeight="1">
      <c r="A45" s="15" t="s">
        <v>344</v>
      </c>
      <c r="B45" s="5" t="s">
        <v>345</v>
      </c>
      <c r="C45" s="100"/>
      <c r="D45" s="100"/>
      <c r="E45" s="100"/>
      <c r="F45" s="100">
        <f t="shared" si="0"/>
        <v>0</v>
      </c>
      <c r="G45" s="245"/>
    </row>
    <row r="46" spans="1:7" ht="24.75" customHeight="1">
      <c r="A46" s="4" t="s">
        <v>559</v>
      </c>
      <c r="B46" s="5" t="s">
        <v>346</v>
      </c>
      <c r="C46" s="100"/>
      <c r="D46" s="100"/>
      <c r="E46" s="100"/>
      <c r="F46" s="100">
        <f t="shared" si="0"/>
        <v>0</v>
      </c>
      <c r="G46" s="245"/>
    </row>
    <row r="47" spans="1:7" ht="24.75" customHeight="1">
      <c r="A47" s="15" t="s">
        <v>560</v>
      </c>
      <c r="B47" s="5" t="s">
        <v>347</v>
      </c>
      <c r="C47" s="100"/>
      <c r="D47" s="100"/>
      <c r="E47" s="100"/>
      <c r="F47" s="100">
        <f t="shared" si="0"/>
        <v>0</v>
      </c>
      <c r="G47" s="245"/>
    </row>
    <row r="48" spans="1:7" ht="24.75" customHeight="1">
      <c r="A48" s="45" t="s">
        <v>579</v>
      </c>
      <c r="B48" s="59" t="s">
        <v>348</v>
      </c>
      <c r="C48" s="92">
        <f>SUM(C45:C47)</f>
        <v>0</v>
      </c>
      <c r="D48" s="92">
        <f>SUM(D45:D47)</f>
        <v>0</v>
      </c>
      <c r="E48" s="92">
        <f>SUM(E45:E47)</f>
        <v>0</v>
      </c>
      <c r="F48" s="92">
        <f t="shared" si="0"/>
        <v>0</v>
      </c>
      <c r="G48" s="247">
        <f>SUM(G45:G47)</f>
        <v>0</v>
      </c>
    </row>
    <row r="49" spans="1:7" ht="24.75" customHeight="1">
      <c r="A49" s="72" t="s">
        <v>35</v>
      </c>
      <c r="B49" s="76"/>
      <c r="C49" s="161">
        <f>C48+C44+C33+C19</f>
        <v>20080</v>
      </c>
      <c r="D49" s="161">
        <f>D48+D44+D33+D19</f>
        <v>0</v>
      </c>
      <c r="E49" s="161">
        <f>E48+E44+E33+E19</f>
        <v>0</v>
      </c>
      <c r="F49" s="161">
        <f t="shared" si="0"/>
        <v>20080</v>
      </c>
      <c r="G49" s="248">
        <f>G48+G44+G33+G19</f>
        <v>22309</v>
      </c>
    </row>
    <row r="50" spans="1:7" ht="24.75" customHeight="1">
      <c r="A50" s="4" t="s">
        <v>255</v>
      </c>
      <c r="B50" s="5" t="s">
        <v>256</v>
      </c>
      <c r="C50" s="100"/>
      <c r="D50" s="100"/>
      <c r="E50" s="100"/>
      <c r="F50" s="100">
        <f t="shared" si="0"/>
        <v>0</v>
      </c>
      <c r="G50" s="245"/>
    </row>
    <row r="51" spans="1:7" ht="24.75" customHeight="1">
      <c r="A51" s="4" t="s">
        <v>257</v>
      </c>
      <c r="B51" s="5" t="s">
        <v>258</v>
      </c>
      <c r="C51" s="100"/>
      <c r="D51" s="100"/>
      <c r="E51" s="100"/>
      <c r="F51" s="100">
        <f t="shared" si="0"/>
        <v>0</v>
      </c>
      <c r="G51" s="245"/>
    </row>
    <row r="52" spans="1:7" ht="24.75" customHeight="1">
      <c r="A52" s="4" t="s">
        <v>537</v>
      </c>
      <c r="B52" s="5" t="s">
        <v>259</v>
      </c>
      <c r="C52" s="100"/>
      <c r="D52" s="100"/>
      <c r="E52" s="100"/>
      <c r="F52" s="100">
        <f t="shared" si="0"/>
        <v>0</v>
      </c>
      <c r="G52" s="245"/>
    </row>
    <row r="53" spans="1:7" ht="24.75" customHeight="1">
      <c r="A53" s="4" t="s">
        <v>538</v>
      </c>
      <c r="B53" s="5" t="s">
        <v>260</v>
      </c>
      <c r="C53" s="100"/>
      <c r="D53" s="100"/>
      <c r="E53" s="100"/>
      <c r="F53" s="100">
        <f t="shared" si="0"/>
        <v>0</v>
      </c>
      <c r="G53" s="245"/>
    </row>
    <row r="54" spans="1:7" ht="24.75" customHeight="1">
      <c r="A54" s="4" t="s">
        <v>539</v>
      </c>
      <c r="B54" s="5" t="s">
        <v>261</v>
      </c>
      <c r="C54" s="100"/>
      <c r="D54" s="100"/>
      <c r="E54" s="100"/>
      <c r="F54" s="100">
        <f t="shared" si="0"/>
        <v>0</v>
      </c>
      <c r="G54" s="245"/>
    </row>
    <row r="55" spans="1:7" ht="24.75" customHeight="1">
      <c r="A55" s="45" t="s">
        <v>573</v>
      </c>
      <c r="B55" s="59" t="s">
        <v>262</v>
      </c>
      <c r="C55" s="92">
        <f>SUM(C50:C54)</f>
        <v>0</v>
      </c>
      <c r="D55" s="92">
        <f>SUM(D50:D54)</f>
        <v>0</v>
      </c>
      <c r="E55" s="92">
        <f>SUM(E50:E54)</f>
        <v>0</v>
      </c>
      <c r="F55" s="92">
        <f t="shared" si="0"/>
        <v>0</v>
      </c>
      <c r="G55" s="246">
        <f>SUM(G50:G54)</f>
        <v>0</v>
      </c>
    </row>
    <row r="56" spans="1:7" ht="24.75" customHeight="1">
      <c r="A56" s="15" t="s">
        <v>556</v>
      </c>
      <c r="B56" s="5" t="s">
        <v>333</v>
      </c>
      <c r="C56" s="100"/>
      <c r="D56" s="100"/>
      <c r="E56" s="100"/>
      <c r="F56" s="100">
        <f t="shared" si="0"/>
        <v>0</v>
      </c>
      <c r="G56" s="245"/>
    </row>
    <row r="57" spans="1:7" ht="24.75" customHeight="1">
      <c r="A57" s="15" t="s">
        <v>557</v>
      </c>
      <c r="B57" s="5" t="s">
        <v>335</v>
      </c>
      <c r="C57" s="100"/>
      <c r="D57" s="100"/>
      <c r="E57" s="100"/>
      <c r="F57" s="100">
        <f t="shared" si="0"/>
        <v>0</v>
      </c>
      <c r="G57" s="245"/>
    </row>
    <row r="58" spans="1:7" ht="24.75" customHeight="1">
      <c r="A58" s="15" t="s">
        <v>337</v>
      </c>
      <c r="B58" s="5" t="s">
        <v>338</v>
      </c>
      <c r="C58" s="100"/>
      <c r="D58" s="100"/>
      <c r="E58" s="100"/>
      <c r="F58" s="100">
        <f t="shared" si="0"/>
        <v>0</v>
      </c>
      <c r="G58" s="245"/>
    </row>
    <row r="59" spans="1:7" ht="24.75" customHeight="1">
      <c r="A59" s="15" t="s">
        <v>558</v>
      </c>
      <c r="B59" s="5" t="s">
        <v>339</v>
      </c>
      <c r="C59" s="100"/>
      <c r="D59" s="100"/>
      <c r="E59" s="100"/>
      <c r="F59" s="100">
        <f t="shared" si="0"/>
        <v>0</v>
      </c>
      <c r="G59" s="245"/>
    </row>
    <row r="60" spans="1:7" ht="24.75" customHeight="1">
      <c r="A60" s="15" t="s">
        <v>341</v>
      </c>
      <c r="B60" s="5" t="s">
        <v>342</v>
      </c>
      <c r="C60" s="100"/>
      <c r="D60" s="100"/>
      <c r="E60" s="100"/>
      <c r="F60" s="100">
        <f t="shared" si="0"/>
        <v>0</v>
      </c>
      <c r="G60" s="245"/>
    </row>
    <row r="61" spans="1:7" ht="24.75" customHeight="1">
      <c r="A61" s="45" t="s">
        <v>578</v>
      </c>
      <c r="B61" s="59" t="s">
        <v>343</v>
      </c>
      <c r="C61" s="92"/>
      <c r="D61" s="92">
        <f>SUM(D56:D60)</f>
        <v>0</v>
      </c>
      <c r="E61" s="92">
        <f>SUM(E56:E60)</f>
        <v>0</v>
      </c>
      <c r="F61" s="92">
        <f t="shared" si="0"/>
        <v>0</v>
      </c>
      <c r="G61" s="247">
        <f>SUM(G56:G60)</f>
        <v>0</v>
      </c>
    </row>
    <row r="62" spans="1:7" ht="24.75" customHeight="1">
      <c r="A62" s="15" t="s">
        <v>349</v>
      </c>
      <c r="B62" s="5" t="s">
        <v>350</v>
      </c>
      <c r="C62" s="100"/>
      <c r="D62" s="100"/>
      <c r="E62" s="100"/>
      <c r="F62" s="100">
        <f t="shared" si="0"/>
        <v>0</v>
      </c>
      <c r="G62" s="245"/>
    </row>
    <row r="63" spans="1:7" ht="24.75" customHeight="1">
      <c r="A63" s="4" t="s">
        <v>561</v>
      </c>
      <c r="B63" s="5" t="s">
        <v>351</v>
      </c>
      <c r="C63" s="100"/>
      <c r="D63" s="100"/>
      <c r="E63" s="100"/>
      <c r="F63" s="100">
        <f t="shared" si="0"/>
        <v>0</v>
      </c>
      <c r="G63" s="245"/>
    </row>
    <row r="64" spans="1:7" ht="24.75" customHeight="1">
      <c r="A64" s="15" t="s">
        <v>562</v>
      </c>
      <c r="B64" s="5" t="s">
        <v>352</v>
      </c>
      <c r="C64" s="100"/>
      <c r="D64" s="100"/>
      <c r="E64" s="100"/>
      <c r="F64" s="100">
        <f t="shared" si="0"/>
        <v>0</v>
      </c>
      <c r="G64" s="245"/>
    </row>
    <row r="65" spans="1:7" ht="24.75" customHeight="1">
      <c r="A65" s="45" t="s">
        <v>581</v>
      </c>
      <c r="B65" s="59" t="s">
        <v>353</v>
      </c>
      <c r="C65" s="92">
        <f>SUM(C62:C64)</f>
        <v>0</v>
      </c>
      <c r="D65" s="92">
        <f>SUM(D62:D64)</f>
        <v>0</v>
      </c>
      <c r="E65" s="92">
        <f>SUM(E62:E64)</f>
        <v>0</v>
      </c>
      <c r="F65" s="92">
        <f t="shared" si="0"/>
        <v>0</v>
      </c>
      <c r="G65" s="246">
        <f>SUM(G62:G64)</f>
        <v>0</v>
      </c>
    </row>
    <row r="66" spans="1:7" ht="24.75" customHeight="1">
      <c r="A66" s="72" t="s">
        <v>36</v>
      </c>
      <c r="B66" s="76"/>
      <c r="C66" s="161">
        <f>C65+C61+C55</f>
        <v>0</v>
      </c>
      <c r="D66" s="161">
        <f>D65+D61+D55</f>
        <v>0</v>
      </c>
      <c r="E66" s="161">
        <f>E65+E61+E55</f>
        <v>0</v>
      </c>
      <c r="F66" s="161">
        <f t="shared" si="0"/>
        <v>0</v>
      </c>
      <c r="G66" s="249">
        <f>G65+G61+G55</f>
        <v>0</v>
      </c>
    </row>
    <row r="67" spans="1:7" ht="24.75" customHeight="1">
      <c r="A67" s="24" t="s">
        <v>580</v>
      </c>
      <c r="B67" s="123" t="s">
        <v>354</v>
      </c>
      <c r="C67" s="112">
        <f>C65+C61+C55+C48+C44+C33+C19</f>
        <v>20080</v>
      </c>
      <c r="D67" s="112">
        <f>D65+D61+D55+D48+D44+D33+D19</f>
        <v>0</v>
      </c>
      <c r="E67" s="112">
        <f>E65+E61+E55+E48+E44+E33+E19</f>
        <v>0</v>
      </c>
      <c r="F67" s="112">
        <f t="shared" si="0"/>
        <v>20080</v>
      </c>
      <c r="G67" s="250">
        <f>G49</f>
        <v>22309</v>
      </c>
    </row>
    <row r="68" spans="1:7" ht="24.75" customHeight="1">
      <c r="A68" s="172" t="s">
        <v>37</v>
      </c>
      <c r="B68" s="89"/>
      <c r="C68" s="100"/>
      <c r="D68" s="100"/>
      <c r="E68" s="100"/>
      <c r="F68" s="100">
        <f t="shared" si="0"/>
        <v>0</v>
      </c>
      <c r="G68" s="245"/>
    </row>
    <row r="69" spans="1:7" ht="24.75" customHeight="1">
      <c r="A69" s="172" t="s">
        <v>38</v>
      </c>
      <c r="B69" s="89"/>
      <c r="C69" s="100"/>
      <c r="D69" s="100"/>
      <c r="E69" s="100"/>
      <c r="F69" s="100">
        <f t="shared" si="0"/>
        <v>0</v>
      </c>
      <c r="G69" s="245"/>
    </row>
    <row r="70" spans="1:7" ht="24.75" customHeight="1">
      <c r="A70" s="43" t="s">
        <v>563</v>
      </c>
      <c r="B70" s="4" t="s">
        <v>355</v>
      </c>
      <c r="C70" s="100"/>
      <c r="D70" s="100"/>
      <c r="E70" s="100"/>
      <c r="F70" s="100">
        <f t="shared" si="0"/>
        <v>0</v>
      </c>
      <c r="G70" s="245"/>
    </row>
    <row r="71" spans="1:7" ht="24.75" customHeight="1">
      <c r="A71" s="15" t="s">
        <v>356</v>
      </c>
      <c r="B71" s="4" t="s">
        <v>357</v>
      </c>
      <c r="C71" s="100"/>
      <c r="D71" s="100"/>
      <c r="E71" s="100"/>
      <c r="F71" s="100">
        <f aca="true" t="shared" si="1" ref="F71:F97">SUM(C71:E71)</f>
        <v>0</v>
      </c>
      <c r="G71" s="245"/>
    </row>
    <row r="72" spans="1:7" ht="24.75" customHeight="1">
      <c r="A72" s="43" t="s">
        <v>564</v>
      </c>
      <c r="B72" s="4" t="s">
        <v>358</v>
      </c>
      <c r="C72" s="100"/>
      <c r="D72" s="100"/>
      <c r="E72" s="100"/>
      <c r="F72" s="100">
        <f t="shared" si="1"/>
        <v>0</v>
      </c>
      <c r="G72" s="245"/>
    </row>
    <row r="73" spans="1:7" ht="24.75" customHeight="1">
      <c r="A73" s="18" t="s">
        <v>582</v>
      </c>
      <c r="B73" s="8" t="s">
        <v>359</v>
      </c>
      <c r="C73" s="100"/>
      <c r="D73" s="100"/>
      <c r="E73" s="100"/>
      <c r="F73" s="100">
        <f t="shared" si="1"/>
        <v>0</v>
      </c>
      <c r="G73" s="245">
        <f>SUM(G70:G72)</f>
        <v>0</v>
      </c>
    </row>
    <row r="74" spans="1:7" ht="24.75" customHeight="1">
      <c r="A74" s="15" t="s">
        <v>565</v>
      </c>
      <c r="B74" s="4" t="s">
        <v>360</v>
      </c>
      <c r="C74" s="100"/>
      <c r="D74" s="100"/>
      <c r="E74" s="100"/>
      <c r="F74" s="100">
        <f t="shared" si="1"/>
        <v>0</v>
      </c>
      <c r="G74" s="245"/>
    </row>
    <row r="75" spans="1:7" ht="24.75" customHeight="1">
      <c r="A75" s="43" t="s">
        <v>361</v>
      </c>
      <c r="B75" s="4" t="s">
        <v>362</v>
      </c>
      <c r="C75" s="100"/>
      <c r="D75" s="100"/>
      <c r="E75" s="100"/>
      <c r="F75" s="100">
        <f t="shared" si="1"/>
        <v>0</v>
      </c>
      <c r="G75" s="245"/>
    </row>
    <row r="76" spans="1:7" ht="24.75" customHeight="1">
      <c r="A76" s="15" t="s">
        <v>566</v>
      </c>
      <c r="B76" s="4" t="s">
        <v>363</v>
      </c>
      <c r="C76" s="100"/>
      <c r="D76" s="100"/>
      <c r="E76" s="100"/>
      <c r="F76" s="100">
        <f t="shared" si="1"/>
        <v>0</v>
      </c>
      <c r="G76" s="245"/>
    </row>
    <row r="77" spans="1:7" ht="24.75" customHeight="1">
      <c r="A77" s="43" t="s">
        <v>364</v>
      </c>
      <c r="B77" s="4" t="s">
        <v>365</v>
      </c>
      <c r="C77" s="100"/>
      <c r="D77" s="100"/>
      <c r="E77" s="100"/>
      <c r="F77" s="100">
        <f t="shared" si="1"/>
        <v>0</v>
      </c>
      <c r="G77" s="245"/>
    </row>
    <row r="78" spans="1:7" ht="24.75" customHeight="1">
      <c r="A78" s="16" t="s">
        <v>583</v>
      </c>
      <c r="B78" s="8" t="s">
        <v>366</v>
      </c>
      <c r="C78" s="100"/>
      <c r="D78" s="100"/>
      <c r="E78" s="100"/>
      <c r="F78" s="100">
        <f t="shared" si="1"/>
        <v>0</v>
      </c>
      <c r="G78" s="245">
        <f>SUM(G74:G77)</f>
        <v>0</v>
      </c>
    </row>
    <row r="79" spans="1:7" ht="24.75" customHeight="1">
      <c r="A79" s="4" t="s">
        <v>693</v>
      </c>
      <c r="B79" s="4" t="s">
        <v>367</v>
      </c>
      <c r="C79" s="100"/>
      <c r="D79" s="100"/>
      <c r="E79" s="100"/>
      <c r="F79" s="100">
        <f t="shared" si="1"/>
        <v>0</v>
      </c>
      <c r="G79" s="245"/>
    </row>
    <row r="80" spans="1:7" ht="24.75" customHeight="1">
      <c r="A80" s="4" t="s">
        <v>694</v>
      </c>
      <c r="B80" s="4" t="s">
        <v>367</v>
      </c>
      <c r="C80" s="100"/>
      <c r="D80" s="100"/>
      <c r="E80" s="100"/>
      <c r="F80" s="100">
        <f t="shared" si="1"/>
        <v>0</v>
      </c>
      <c r="G80" s="245"/>
    </row>
    <row r="81" spans="1:7" ht="24.75" customHeight="1">
      <c r="A81" s="4" t="s">
        <v>691</v>
      </c>
      <c r="B81" s="4" t="s">
        <v>368</v>
      </c>
      <c r="C81" s="100"/>
      <c r="D81" s="100"/>
      <c r="E81" s="100"/>
      <c r="F81" s="100">
        <f t="shared" si="1"/>
        <v>0</v>
      </c>
      <c r="G81" s="245"/>
    </row>
    <row r="82" spans="1:7" ht="24.75" customHeight="1">
      <c r="A82" s="4" t="s">
        <v>692</v>
      </c>
      <c r="B82" s="4" t="s">
        <v>368</v>
      </c>
      <c r="C82" s="100"/>
      <c r="D82" s="100"/>
      <c r="E82" s="100"/>
      <c r="F82" s="100">
        <f t="shared" si="1"/>
        <v>0</v>
      </c>
      <c r="G82" s="245"/>
    </row>
    <row r="83" spans="1:7" ht="24.75" customHeight="1">
      <c r="A83" s="8" t="s">
        <v>584</v>
      </c>
      <c r="B83" s="8" t="s">
        <v>369</v>
      </c>
      <c r="C83" s="100">
        <f>SUM(C79:C82)</f>
        <v>0</v>
      </c>
      <c r="D83" s="100">
        <f>SUM(D79:D82)</f>
        <v>0</v>
      </c>
      <c r="E83" s="100">
        <f>SUM(E79:E82)</f>
        <v>0</v>
      </c>
      <c r="F83" s="100">
        <f t="shared" si="1"/>
        <v>0</v>
      </c>
      <c r="G83" s="245">
        <f>SUM(G79:G82)</f>
        <v>0</v>
      </c>
    </row>
    <row r="84" spans="1:7" ht="24.75" customHeight="1">
      <c r="A84" s="43" t="s">
        <v>370</v>
      </c>
      <c r="B84" s="4" t="s">
        <v>371</v>
      </c>
      <c r="C84" s="100"/>
      <c r="D84" s="100"/>
      <c r="E84" s="100"/>
      <c r="F84" s="100">
        <f t="shared" si="1"/>
        <v>0</v>
      </c>
      <c r="G84" s="245"/>
    </row>
    <row r="85" spans="1:7" ht="24.75" customHeight="1">
      <c r="A85" s="43" t="s">
        <v>372</v>
      </c>
      <c r="B85" s="4" t="s">
        <v>373</v>
      </c>
      <c r="C85" s="100"/>
      <c r="D85" s="100"/>
      <c r="E85" s="100"/>
      <c r="F85" s="100">
        <f t="shared" si="1"/>
        <v>0</v>
      </c>
      <c r="G85" s="245"/>
    </row>
    <row r="86" spans="1:7" ht="24.75" customHeight="1">
      <c r="A86" s="43" t="s">
        <v>374</v>
      </c>
      <c r="B86" s="4" t="s">
        <v>375</v>
      </c>
      <c r="C86" s="100">
        <v>84362</v>
      </c>
      <c r="D86" s="100"/>
      <c r="E86" s="100"/>
      <c r="F86" s="100">
        <f t="shared" si="1"/>
        <v>84362</v>
      </c>
      <c r="G86" s="245">
        <v>85362</v>
      </c>
    </row>
    <row r="87" spans="1:7" ht="24.75" customHeight="1">
      <c r="A87" s="43" t="s">
        <v>376</v>
      </c>
      <c r="B87" s="4" t="s">
        <v>377</v>
      </c>
      <c r="C87" s="100"/>
      <c r="D87" s="100"/>
      <c r="E87" s="100"/>
      <c r="F87" s="100">
        <f t="shared" si="1"/>
        <v>0</v>
      </c>
      <c r="G87" s="245"/>
    </row>
    <row r="88" spans="1:7" ht="24.75" customHeight="1">
      <c r="A88" s="15" t="s">
        <v>567</v>
      </c>
      <c r="B88" s="4" t="s">
        <v>378</v>
      </c>
      <c r="C88" s="100"/>
      <c r="D88" s="100"/>
      <c r="E88" s="100"/>
      <c r="F88" s="100">
        <f t="shared" si="1"/>
        <v>0</v>
      </c>
      <c r="G88" s="245"/>
    </row>
    <row r="89" spans="1:7" ht="24.75" customHeight="1">
      <c r="A89" s="18" t="s">
        <v>585</v>
      </c>
      <c r="B89" s="8" t="s">
        <v>380</v>
      </c>
      <c r="C89" s="100">
        <f>SUM(C84:C88)</f>
        <v>84362</v>
      </c>
      <c r="D89" s="100">
        <f>D83+D78+D73</f>
        <v>0</v>
      </c>
      <c r="E89" s="100">
        <f>E83+E78+E73</f>
        <v>0</v>
      </c>
      <c r="F89" s="100">
        <f t="shared" si="1"/>
        <v>84362</v>
      </c>
      <c r="G89" s="245">
        <f>G73+G78+G83+G84+G85+G86+G88+G87</f>
        <v>85362</v>
      </c>
    </row>
    <row r="90" spans="1:7" ht="24.75" customHeight="1">
      <c r="A90" s="15" t="s">
        <v>381</v>
      </c>
      <c r="B90" s="4" t="s">
        <v>382</v>
      </c>
      <c r="C90" s="100"/>
      <c r="D90" s="100"/>
      <c r="E90" s="100"/>
      <c r="F90" s="100">
        <f t="shared" si="1"/>
        <v>0</v>
      </c>
      <c r="G90" s="245"/>
    </row>
    <row r="91" spans="1:7" ht="24.75" customHeight="1">
      <c r="A91" s="15" t="s">
        <v>383</v>
      </c>
      <c r="B91" s="4" t="s">
        <v>384</v>
      </c>
      <c r="C91" s="100"/>
      <c r="D91" s="100"/>
      <c r="E91" s="100"/>
      <c r="F91" s="100">
        <f t="shared" si="1"/>
        <v>0</v>
      </c>
      <c r="G91" s="245"/>
    </row>
    <row r="92" spans="1:7" ht="24.75" customHeight="1">
      <c r="A92" s="43" t="s">
        <v>385</v>
      </c>
      <c r="B92" s="4" t="s">
        <v>386</v>
      </c>
      <c r="C92" s="100"/>
      <c r="D92" s="100"/>
      <c r="E92" s="100"/>
      <c r="F92" s="100">
        <f t="shared" si="1"/>
        <v>0</v>
      </c>
      <c r="G92" s="245"/>
    </row>
    <row r="93" spans="1:7" ht="24.75" customHeight="1">
      <c r="A93" s="43" t="s">
        <v>568</v>
      </c>
      <c r="B93" s="4" t="s">
        <v>387</v>
      </c>
      <c r="C93" s="100"/>
      <c r="D93" s="100"/>
      <c r="E93" s="100"/>
      <c r="F93" s="100">
        <f t="shared" si="1"/>
        <v>0</v>
      </c>
      <c r="G93" s="245"/>
    </row>
    <row r="94" spans="1:7" ht="24.75" customHeight="1">
      <c r="A94" s="16" t="s">
        <v>586</v>
      </c>
      <c r="B94" s="8" t="s">
        <v>388</v>
      </c>
      <c r="C94" s="100"/>
      <c r="D94" s="100"/>
      <c r="E94" s="100"/>
      <c r="F94" s="100">
        <f t="shared" si="1"/>
        <v>0</v>
      </c>
      <c r="G94" s="245">
        <f>SUM(G90:G93)</f>
        <v>0</v>
      </c>
    </row>
    <row r="95" spans="1:7" ht="24.75" customHeight="1">
      <c r="A95" s="18" t="s">
        <v>389</v>
      </c>
      <c r="B95" s="8" t="s">
        <v>390</v>
      </c>
      <c r="C95" s="100"/>
      <c r="D95" s="100"/>
      <c r="E95" s="100"/>
      <c r="F95" s="100">
        <f t="shared" si="1"/>
        <v>0</v>
      </c>
      <c r="G95" s="245"/>
    </row>
    <row r="96" spans="1:7" ht="24.75" customHeight="1">
      <c r="A96" s="124" t="s">
        <v>587</v>
      </c>
      <c r="B96" s="10" t="s">
        <v>391</v>
      </c>
      <c r="C96" s="112">
        <f>C95+C94+C89</f>
        <v>84362</v>
      </c>
      <c r="D96" s="112">
        <f>D95+D94+D89</f>
        <v>0</v>
      </c>
      <c r="E96" s="112">
        <f>E95+E94+E89</f>
        <v>0</v>
      </c>
      <c r="F96" s="112">
        <f t="shared" si="1"/>
        <v>84362</v>
      </c>
      <c r="G96" s="250">
        <f>G95+G94+G89</f>
        <v>85362</v>
      </c>
    </row>
    <row r="97" spans="1:7" ht="24.75" customHeight="1">
      <c r="A97" s="173" t="s">
        <v>570</v>
      </c>
      <c r="B97" s="51"/>
      <c r="C97" s="118">
        <f>C96+C67</f>
        <v>104442</v>
      </c>
      <c r="D97" s="118">
        <f>D96+D67</f>
        <v>0</v>
      </c>
      <c r="E97" s="118">
        <f>E96+E67</f>
        <v>0</v>
      </c>
      <c r="F97" s="118">
        <f t="shared" si="1"/>
        <v>104442</v>
      </c>
      <c r="G97" s="251">
        <f>G96+G67</f>
        <v>107671</v>
      </c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97"/>
  <sheetViews>
    <sheetView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92.57421875" style="99" customWidth="1"/>
    <col min="2" max="2" width="9.140625" style="99" customWidth="1"/>
    <col min="3" max="3" width="13.00390625" style="99" customWidth="1"/>
    <col min="4" max="4" width="14.140625" style="99" customWidth="1"/>
    <col min="5" max="5" width="15.8515625" style="99" customWidth="1"/>
    <col min="6" max="7" width="14.00390625" style="99" customWidth="1"/>
    <col min="8" max="16384" width="9.140625" style="99" customWidth="1"/>
  </cols>
  <sheetData>
    <row r="1" spans="1:7" ht="15">
      <c r="A1" s="270" t="s">
        <v>754</v>
      </c>
      <c r="B1" s="270"/>
      <c r="C1" s="270"/>
      <c r="D1" s="270"/>
      <c r="E1" s="270"/>
      <c r="F1" s="270"/>
      <c r="G1" s="270"/>
    </row>
    <row r="2" spans="1:7" ht="24" customHeight="1">
      <c r="A2" s="264" t="s">
        <v>31</v>
      </c>
      <c r="B2" s="268"/>
      <c r="C2" s="268"/>
      <c r="D2" s="268"/>
      <c r="E2" s="268"/>
      <c r="F2" s="268"/>
      <c r="G2" s="269"/>
    </row>
    <row r="3" spans="1:9" ht="24" customHeight="1">
      <c r="A3" s="267" t="s">
        <v>633</v>
      </c>
      <c r="B3" s="268"/>
      <c r="C3" s="268"/>
      <c r="D3" s="268"/>
      <c r="E3" s="268"/>
      <c r="F3" s="268"/>
      <c r="G3" s="269"/>
      <c r="I3" s="82"/>
    </row>
    <row r="4" ht="18">
      <c r="A4" s="57"/>
    </row>
    <row r="5" ht="15">
      <c r="A5" s="99" t="s">
        <v>40</v>
      </c>
    </row>
    <row r="6" spans="1:7" ht="30">
      <c r="A6" s="1" t="s">
        <v>43</v>
      </c>
      <c r="B6" s="2" t="s">
        <v>26</v>
      </c>
      <c r="C6" s="129" t="s">
        <v>646</v>
      </c>
      <c r="D6" s="129" t="s">
        <v>647</v>
      </c>
      <c r="E6" s="129" t="s">
        <v>34</v>
      </c>
      <c r="F6" s="167" t="s">
        <v>16</v>
      </c>
      <c r="G6" s="167" t="s">
        <v>24</v>
      </c>
    </row>
    <row r="7" spans="1:7" ht="15" customHeight="1">
      <c r="A7" s="37" t="s">
        <v>234</v>
      </c>
      <c r="B7" s="5" t="s">
        <v>235</v>
      </c>
      <c r="C7" s="100"/>
      <c r="D7" s="100"/>
      <c r="E7" s="100"/>
      <c r="F7" s="100">
        <f aca="true" t="shared" si="0" ref="F7:G38">SUM(B7:D7)</f>
        <v>0</v>
      </c>
      <c r="G7" s="100">
        <f t="shared" si="0"/>
        <v>0</v>
      </c>
    </row>
    <row r="8" spans="1:7" ht="15" customHeight="1">
      <c r="A8" s="4" t="s">
        <v>236</v>
      </c>
      <c r="B8" s="5" t="s">
        <v>237</v>
      </c>
      <c r="C8" s="100"/>
      <c r="D8" s="100"/>
      <c r="E8" s="100"/>
      <c r="F8" s="100">
        <f t="shared" si="0"/>
        <v>0</v>
      </c>
      <c r="G8" s="100">
        <f t="shared" si="0"/>
        <v>0</v>
      </c>
    </row>
    <row r="9" spans="1:7" ht="15" customHeight="1">
      <c r="A9" s="4" t="s">
        <v>238</v>
      </c>
      <c r="B9" s="5" t="s">
        <v>239</v>
      </c>
      <c r="C9" s="100"/>
      <c r="D9" s="100"/>
      <c r="E9" s="100"/>
      <c r="F9" s="100">
        <f t="shared" si="0"/>
        <v>0</v>
      </c>
      <c r="G9" s="100">
        <f t="shared" si="0"/>
        <v>0</v>
      </c>
    </row>
    <row r="10" spans="1:7" ht="15" customHeight="1">
      <c r="A10" s="4" t="s">
        <v>240</v>
      </c>
      <c r="B10" s="5" t="s">
        <v>241</v>
      </c>
      <c r="C10" s="100"/>
      <c r="D10" s="100"/>
      <c r="E10" s="100"/>
      <c r="F10" s="100">
        <f t="shared" si="0"/>
        <v>0</v>
      </c>
      <c r="G10" s="100">
        <f t="shared" si="0"/>
        <v>0</v>
      </c>
    </row>
    <row r="11" spans="1:7" ht="15" customHeight="1">
      <c r="A11" s="4" t="s">
        <v>242</v>
      </c>
      <c r="B11" s="5" t="s">
        <v>243</v>
      </c>
      <c r="C11" s="100"/>
      <c r="D11" s="100"/>
      <c r="E11" s="100"/>
      <c r="F11" s="100">
        <f t="shared" si="0"/>
        <v>0</v>
      </c>
      <c r="G11" s="100">
        <f t="shared" si="0"/>
        <v>0</v>
      </c>
    </row>
    <row r="12" spans="1:7" ht="15" customHeight="1">
      <c r="A12" s="4" t="s">
        <v>244</v>
      </c>
      <c r="B12" s="5" t="s">
        <v>245</v>
      </c>
      <c r="C12" s="100"/>
      <c r="D12" s="100"/>
      <c r="E12" s="100"/>
      <c r="F12" s="100">
        <f t="shared" si="0"/>
        <v>0</v>
      </c>
      <c r="G12" s="100">
        <f t="shared" si="0"/>
        <v>0</v>
      </c>
    </row>
    <row r="13" spans="1:7" s="101" customFormat="1" ht="15" customHeight="1">
      <c r="A13" s="8" t="s">
        <v>571</v>
      </c>
      <c r="B13" s="9" t="s">
        <v>246</v>
      </c>
      <c r="C13" s="92">
        <f>SUM(C7:C12)</f>
        <v>0</v>
      </c>
      <c r="D13" s="92"/>
      <c r="E13" s="92"/>
      <c r="F13" s="92">
        <f t="shared" si="0"/>
        <v>0</v>
      </c>
      <c r="G13" s="92">
        <f t="shared" si="0"/>
        <v>0</v>
      </c>
    </row>
    <row r="14" spans="1:7" ht="15" customHeight="1">
      <c r="A14" s="4" t="s">
        <v>247</v>
      </c>
      <c r="B14" s="5" t="s">
        <v>248</v>
      </c>
      <c r="C14" s="100"/>
      <c r="D14" s="100"/>
      <c r="E14" s="100"/>
      <c r="F14" s="100">
        <f t="shared" si="0"/>
        <v>0</v>
      </c>
      <c r="G14" s="100">
        <f t="shared" si="0"/>
        <v>0</v>
      </c>
    </row>
    <row r="15" spans="1:7" ht="15" customHeight="1">
      <c r="A15" s="4" t="s">
        <v>249</v>
      </c>
      <c r="B15" s="5" t="s">
        <v>250</v>
      </c>
      <c r="C15" s="100"/>
      <c r="D15" s="100"/>
      <c r="E15" s="100"/>
      <c r="F15" s="100">
        <f t="shared" si="0"/>
        <v>0</v>
      </c>
      <c r="G15" s="100">
        <f t="shared" si="0"/>
        <v>0</v>
      </c>
    </row>
    <row r="16" spans="1:7" ht="15" customHeight="1">
      <c r="A16" s="4" t="s">
        <v>534</v>
      </c>
      <c r="B16" s="5" t="s">
        <v>251</v>
      </c>
      <c r="C16" s="100"/>
      <c r="D16" s="100"/>
      <c r="E16" s="100"/>
      <c r="F16" s="100">
        <f t="shared" si="0"/>
        <v>0</v>
      </c>
      <c r="G16" s="100">
        <f t="shared" si="0"/>
        <v>0</v>
      </c>
    </row>
    <row r="17" spans="1:7" ht="15" customHeight="1">
      <c r="A17" s="4" t="s">
        <v>535</v>
      </c>
      <c r="B17" s="5" t="s">
        <v>252</v>
      </c>
      <c r="C17" s="100"/>
      <c r="D17" s="100"/>
      <c r="E17" s="100"/>
      <c r="F17" s="100">
        <f t="shared" si="0"/>
        <v>0</v>
      </c>
      <c r="G17" s="100">
        <f t="shared" si="0"/>
        <v>0</v>
      </c>
    </row>
    <row r="18" spans="1:7" ht="15" customHeight="1">
      <c r="A18" s="4" t="s">
        <v>536</v>
      </c>
      <c r="B18" s="5" t="s">
        <v>253</v>
      </c>
      <c r="C18" s="100"/>
      <c r="D18" s="100"/>
      <c r="E18" s="100"/>
      <c r="F18" s="100">
        <f t="shared" si="0"/>
        <v>0</v>
      </c>
      <c r="G18" s="100">
        <f t="shared" si="0"/>
        <v>0</v>
      </c>
    </row>
    <row r="19" spans="1:7" s="101" customFormat="1" ht="15" customHeight="1">
      <c r="A19" s="45" t="s">
        <v>572</v>
      </c>
      <c r="B19" s="59" t="s">
        <v>254</v>
      </c>
      <c r="C19" s="92">
        <f>SUM(C13:C18)</f>
        <v>0</v>
      </c>
      <c r="D19" s="92">
        <f>SUM(D13:D18)</f>
        <v>0</v>
      </c>
      <c r="E19" s="92">
        <f>SUM(E13:E18)</f>
        <v>0</v>
      </c>
      <c r="F19" s="92">
        <f t="shared" si="0"/>
        <v>0</v>
      </c>
      <c r="G19" s="92">
        <f t="shared" si="0"/>
        <v>0</v>
      </c>
    </row>
    <row r="20" spans="1:7" ht="15" customHeight="1">
      <c r="A20" s="4" t="s">
        <v>540</v>
      </c>
      <c r="B20" s="5" t="s">
        <v>263</v>
      </c>
      <c r="C20" s="100"/>
      <c r="D20" s="100"/>
      <c r="E20" s="100"/>
      <c r="F20" s="100">
        <f t="shared" si="0"/>
        <v>0</v>
      </c>
      <c r="G20" s="100">
        <f t="shared" si="0"/>
        <v>0</v>
      </c>
    </row>
    <row r="21" spans="1:7" ht="15" customHeight="1">
      <c r="A21" s="4" t="s">
        <v>541</v>
      </c>
      <c r="B21" s="5" t="s">
        <v>267</v>
      </c>
      <c r="C21" s="100"/>
      <c r="D21" s="100"/>
      <c r="E21" s="100"/>
      <c r="F21" s="100">
        <f t="shared" si="0"/>
        <v>0</v>
      </c>
      <c r="G21" s="100">
        <f t="shared" si="0"/>
        <v>0</v>
      </c>
    </row>
    <row r="22" spans="1:7" ht="15" customHeight="1">
      <c r="A22" s="8" t="s">
        <v>574</v>
      </c>
      <c r="B22" s="9" t="s">
        <v>268</v>
      </c>
      <c r="C22" s="100">
        <f>SUM(C20:C21)</f>
        <v>0</v>
      </c>
      <c r="D22" s="100">
        <f>SUM(D20:D21)</f>
        <v>0</v>
      </c>
      <c r="E22" s="100">
        <f>SUM(E20:E21)</f>
        <v>0</v>
      </c>
      <c r="F22" s="100">
        <f t="shared" si="0"/>
        <v>0</v>
      </c>
      <c r="G22" s="100">
        <f t="shared" si="0"/>
        <v>0</v>
      </c>
    </row>
    <row r="23" spans="1:7" ht="15" customHeight="1">
      <c r="A23" s="4" t="s">
        <v>542</v>
      </c>
      <c r="B23" s="5" t="s">
        <v>269</v>
      </c>
      <c r="C23" s="100"/>
      <c r="D23" s="100"/>
      <c r="E23" s="100"/>
      <c r="F23" s="100">
        <f t="shared" si="0"/>
        <v>0</v>
      </c>
      <c r="G23" s="100">
        <f t="shared" si="0"/>
        <v>0</v>
      </c>
    </row>
    <row r="24" spans="1:7" ht="15" customHeight="1">
      <c r="A24" s="4" t="s">
        <v>543</v>
      </c>
      <c r="B24" s="5" t="s">
        <v>270</v>
      </c>
      <c r="C24" s="100"/>
      <c r="D24" s="100"/>
      <c r="E24" s="100"/>
      <c r="F24" s="100">
        <f t="shared" si="0"/>
        <v>0</v>
      </c>
      <c r="G24" s="100">
        <f t="shared" si="0"/>
        <v>0</v>
      </c>
    </row>
    <row r="25" spans="1:7" ht="15" customHeight="1">
      <c r="A25" s="4" t="s">
        <v>544</v>
      </c>
      <c r="B25" s="5" t="s">
        <v>271</v>
      </c>
      <c r="C25" s="100"/>
      <c r="D25" s="100"/>
      <c r="E25" s="100"/>
      <c r="F25" s="100">
        <f t="shared" si="0"/>
        <v>0</v>
      </c>
      <c r="G25" s="100">
        <f t="shared" si="0"/>
        <v>0</v>
      </c>
    </row>
    <row r="26" spans="1:7" ht="15" customHeight="1">
      <c r="A26" s="4" t="s">
        <v>545</v>
      </c>
      <c r="B26" s="5" t="s">
        <v>272</v>
      </c>
      <c r="C26" s="100"/>
      <c r="D26" s="100"/>
      <c r="E26" s="100"/>
      <c r="F26" s="100">
        <f t="shared" si="0"/>
        <v>0</v>
      </c>
      <c r="G26" s="100">
        <f t="shared" si="0"/>
        <v>0</v>
      </c>
    </row>
    <row r="27" spans="1:7" ht="15" customHeight="1">
      <c r="A27" s="4" t="s">
        <v>546</v>
      </c>
      <c r="B27" s="5" t="s">
        <v>275</v>
      </c>
      <c r="C27" s="100"/>
      <c r="D27" s="100"/>
      <c r="E27" s="100"/>
      <c r="F27" s="100">
        <f t="shared" si="0"/>
        <v>0</v>
      </c>
      <c r="G27" s="100">
        <f t="shared" si="0"/>
        <v>0</v>
      </c>
    </row>
    <row r="28" spans="1:7" ht="15" customHeight="1">
      <c r="A28" s="4" t="s">
        <v>276</v>
      </c>
      <c r="B28" s="5" t="s">
        <v>277</v>
      </c>
      <c r="C28" s="100"/>
      <c r="D28" s="100"/>
      <c r="E28" s="100"/>
      <c r="F28" s="100">
        <f t="shared" si="0"/>
        <v>0</v>
      </c>
      <c r="G28" s="100">
        <f t="shared" si="0"/>
        <v>0</v>
      </c>
    </row>
    <row r="29" spans="1:7" ht="15" customHeight="1">
      <c r="A29" s="4" t="s">
        <v>547</v>
      </c>
      <c r="B29" s="5" t="s">
        <v>278</v>
      </c>
      <c r="C29" s="100"/>
      <c r="D29" s="100"/>
      <c r="E29" s="100"/>
      <c r="F29" s="100">
        <f t="shared" si="0"/>
        <v>0</v>
      </c>
      <c r="G29" s="100">
        <f t="shared" si="0"/>
        <v>0</v>
      </c>
    </row>
    <row r="30" spans="1:7" ht="15" customHeight="1">
      <c r="A30" s="4" t="s">
        <v>548</v>
      </c>
      <c r="B30" s="5" t="s">
        <v>283</v>
      </c>
      <c r="C30" s="100"/>
      <c r="D30" s="100"/>
      <c r="E30" s="100"/>
      <c r="F30" s="100">
        <f t="shared" si="0"/>
        <v>0</v>
      </c>
      <c r="G30" s="100">
        <f t="shared" si="0"/>
        <v>0</v>
      </c>
    </row>
    <row r="31" spans="1:7" ht="15" customHeight="1">
      <c r="A31" s="8" t="s">
        <v>575</v>
      </c>
      <c r="B31" s="9" t="s">
        <v>299</v>
      </c>
      <c r="C31" s="100">
        <f>SUM(C26:C30)</f>
        <v>0</v>
      </c>
      <c r="D31" s="100">
        <f>SUM(D26:D30)</f>
        <v>0</v>
      </c>
      <c r="E31" s="100">
        <f>SUM(E26:E30)</f>
        <v>0</v>
      </c>
      <c r="F31" s="100">
        <f t="shared" si="0"/>
        <v>0</v>
      </c>
      <c r="G31" s="100">
        <f t="shared" si="0"/>
        <v>0</v>
      </c>
    </row>
    <row r="32" spans="1:7" ht="15" customHeight="1">
      <c r="A32" s="4" t="s">
        <v>549</v>
      </c>
      <c r="B32" s="5" t="s">
        <v>300</v>
      </c>
      <c r="C32" s="100"/>
      <c r="D32" s="100"/>
      <c r="E32" s="100"/>
      <c r="F32" s="100">
        <f t="shared" si="0"/>
        <v>0</v>
      </c>
      <c r="G32" s="100">
        <f t="shared" si="0"/>
        <v>0</v>
      </c>
    </row>
    <row r="33" spans="1:7" s="163" customFormat="1" ht="15" customHeight="1">
      <c r="A33" s="45" t="s">
        <v>576</v>
      </c>
      <c r="B33" s="59" t="s">
        <v>301</v>
      </c>
      <c r="C33" s="128">
        <f>C32+C31+C25+C24+C23+C22</f>
        <v>0</v>
      </c>
      <c r="D33" s="128">
        <f>D32+D31+D25+D24+D23+D22</f>
        <v>0</v>
      </c>
      <c r="E33" s="128">
        <f>E32+E31+E25+E24+E23+E22</f>
        <v>0</v>
      </c>
      <c r="F33" s="128">
        <f t="shared" si="0"/>
        <v>0</v>
      </c>
      <c r="G33" s="128">
        <f t="shared" si="0"/>
        <v>0</v>
      </c>
    </row>
    <row r="34" spans="1:7" ht="15" customHeight="1">
      <c r="A34" s="15" t="s">
        <v>302</v>
      </c>
      <c r="B34" s="5" t="s">
        <v>303</v>
      </c>
      <c r="C34" s="100"/>
      <c r="D34" s="100">
        <v>3100</v>
      </c>
      <c r="E34" s="100"/>
      <c r="F34" s="100">
        <f t="shared" si="0"/>
        <v>3100</v>
      </c>
      <c r="G34" s="100">
        <f t="shared" si="0"/>
        <v>3100</v>
      </c>
    </row>
    <row r="35" spans="1:7" ht="15" customHeight="1">
      <c r="A35" s="15" t="s">
        <v>550</v>
      </c>
      <c r="B35" s="5" t="s">
        <v>304</v>
      </c>
      <c r="C35" s="100">
        <v>50</v>
      </c>
      <c r="D35" s="100"/>
      <c r="E35" s="100"/>
      <c r="F35" s="100">
        <f t="shared" si="0"/>
        <v>50</v>
      </c>
      <c r="G35" s="100">
        <f t="shared" si="0"/>
        <v>50</v>
      </c>
    </row>
    <row r="36" spans="1:7" ht="15" customHeight="1">
      <c r="A36" s="15" t="s">
        <v>551</v>
      </c>
      <c r="B36" s="5" t="s">
        <v>307</v>
      </c>
      <c r="C36" s="100"/>
      <c r="D36" s="100"/>
      <c r="E36" s="100"/>
      <c r="F36" s="100">
        <f t="shared" si="0"/>
        <v>0</v>
      </c>
      <c r="G36" s="100">
        <f t="shared" si="0"/>
        <v>0</v>
      </c>
    </row>
    <row r="37" spans="1:7" ht="15" customHeight="1">
      <c r="A37" s="15" t="s">
        <v>552</v>
      </c>
      <c r="B37" s="5" t="s">
        <v>308</v>
      </c>
      <c r="C37" s="100"/>
      <c r="D37" s="100"/>
      <c r="E37" s="100"/>
      <c r="F37" s="100">
        <f t="shared" si="0"/>
        <v>0</v>
      </c>
      <c r="G37" s="100">
        <f t="shared" si="0"/>
        <v>0</v>
      </c>
    </row>
    <row r="38" spans="1:7" ht="15" customHeight="1">
      <c r="A38" s="15" t="s">
        <v>315</v>
      </c>
      <c r="B38" s="5" t="s">
        <v>316</v>
      </c>
      <c r="C38" s="100"/>
      <c r="D38" s="100"/>
      <c r="E38" s="100"/>
      <c r="F38" s="100">
        <f t="shared" si="0"/>
        <v>0</v>
      </c>
      <c r="G38" s="100">
        <f t="shared" si="0"/>
        <v>0</v>
      </c>
    </row>
    <row r="39" spans="1:7" ht="15" customHeight="1">
      <c r="A39" s="15" t="s">
        <v>317</v>
      </c>
      <c r="B39" s="5" t="s">
        <v>318</v>
      </c>
      <c r="C39" s="100">
        <v>5</v>
      </c>
      <c r="D39" s="100">
        <v>837</v>
      </c>
      <c r="E39" s="100"/>
      <c r="F39" s="100">
        <f aca="true" t="shared" si="1" ref="F39:G70">SUM(B39:D39)</f>
        <v>842</v>
      </c>
      <c r="G39" s="100">
        <f t="shared" si="1"/>
        <v>842</v>
      </c>
    </row>
    <row r="40" spans="1:7" ht="15" customHeight="1">
      <c r="A40" s="15" t="s">
        <v>319</v>
      </c>
      <c r="B40" s="5" t="s">
        <v>320</v>
      </c>
      <c r="C40" s="100"/>
      <c r="D40" s="100"/>
      <c r="E40" s="100"/>
      <c r="F40" s="100">
        <f t="shared" si="1"/>
        <v>0</v>
      </c>
      <c r="G40" s="100">
        <f t="shared" si="1"/>
        <v>0</v>
      </c>
    </row>
    <row r="41" spans="1:7" ht="15" customHeight="1">
      <c r="A41" s="15" t="s">
        <v>553</v>
      </c>
      <c r="B41" s="5" t="s">
        <v>321</v>
      </c>
      <c r="C41" s="100"/>
      <c r="D41" s="100"/>
      <c r="E41" s="100"/>
      <c r="F41" s="100">
        <f t="shared" si="1"/>
        <v>0</v>
      </c>
      <c r="G41" s="100">
        <f t="shared" si="1"/>
        <v>0</v>
      </c>
    </row>
    <row r="42" spans="1:7" ht="15" customHeight="1">
      <c r="A42" s="15" t="s">
        <v>554</v>
      </c>
      <c r="B42" s="5" t="s">
        <v>323</v>
      </c>
      <c r="C42" s="100"/>
      <c r="D42" s="100"/>
      <c r="E42" s="100"/>
      <c r="F42" s="100">
        <f t="shared" si="1"/>
        <v>0</v>
      </c>
      <c r="G42" s="100">
        <f t="shared" si="1"/>
        <v>0</v>
      </c>
    </row>
    <row r="43" spans="1:7" ht="15" customHeight="1">
      <c r="A43" s="15" t="s">
        <v>555</v>
      </c>
      <c r="B43" s="5" t="s">
        <v>328</v>
      </c>
      <c r="C43" s="100">
        <v>800</v>
      </c>
      <c r="D43" s="100"/>
      <c r="E43" s="100"/>
      <c r="F43" s="100">
        <f t="shared" si="1"/>
        <v>800</v>
      </c>
      <c r="G43" s="100">
        <f t="shared" si="1"/>
        <v>800</v>
      </c>
    </row>
    <row r="44" spans="1:7" ht="15" customHeight="1">
      <c r="A44" s="58" t="s">
        <v>577</v>
      </c>
      <c r="B44" s="59" t="s">
        <v>332</v>
      </c>
      <c r="C44" s="100">
        <f>SUM(C34:C43)</f>
        <v>855</v>
      </c>
      <c r="D44" s="100">
        <f>SUM(D34:D43)</f>
        <v>3937</v>
      </c>
      <c r="E44" s="100">
        <f>SUM(E34:E43)</f>
        <v>0</v>
      </c>
      <c r="F44" s="100">
        <f t="shared" si="1"/>
        <v>4792</v>
      </c>
      <c r="G44" s="100">
        <f>SUM(G34:G43)</f>
        <v>4792</v>
      </c>
    </row>
    <row r="45" spans="1:7" ht="15" customHeight="1">
      <c r="A45" s="15" t="s">
        <v>344</v>
      </c>
      <c r="B45" s="5" t="s">
        <v>345</v>
      </c>
      <c r="C45" s="100"/>
      <c r="D45" s="100"/>
      <c r="E45" s="100"/>
      <c r="F45" s="100">
        <f t="shared" si="1"/>
        <v>0</v>
      </c>
      <c r="G45" s="100">
        <f t="shared" si="1"/>
        <v>0</v>
      </c>
    </row>
    <row r="46" spans="1:7" ht="15" customHeight="1">
      <c r="A46" s="4" t="s">
        <v>559</v>
      </c>
      <c r="B46" s="5" t="s">
        <v>346</v>
      </c>
      <c r="C46" s="100"/>
      <c r="D46" s="100"/>
      <c r="E46" s="100"/>
      <c r="F46" s="100">
        <f t="shared" si="1"/>
        <v>0</v>
      </c>
      <c r="G46" s="100">
        <f t="shared" si="1"/>
        <v>0</v>
      </c>
    </row>
    <row r="47" spans="1:7" ht="15" customHeight="1">
      <c r="A47" s="15" t="s">
        <v>560</v>
      </c>
      <c r="B47" s="5" t="s">
        <v>347</v>
      </c>
      <c r="C47" s="100"/>
      <c r="D47" s="100"/>
      <c r="E47" s="100"/>
      <c r="F47" s="100">
        <f t="shared" si="1"/>
        <v>0</v>
      </c>
      <c r="G47" s="100">
        <f t="shared" si="1"/>
        <v>0</v>
      </c>
    </row>
    <row r="48" spans="1:7" ht="15" customHeight="1">
      <c r="A48" s="45" t="s">
        <v>579</v>
      </c>
      <c r="B48" s="59" t="s">
        <v>348</v>
      </c>
      <c r="C48" s="100">
        <f>SUM(C45:C47)</f>
        <v>0</v>
      </c>
      <c r="D48" s="100">
        <f>SUM(D45:D47)</f>
        <v>0</v>
      </c>
      <c r="E48" s="100">
        <f>SUM(E45:E47)</f>
        <v>0</v>
      </c>
      <c r="F48" s="100">
        <f t="shared" si="1"/>
        <v>0</v>
      </c>
      <c r="G48" s="100">
        <f t="shared" si="1"/>
        <v>0</v>
      </c>
    </row>
    <row r="49" spans="1:7" ht="15" customHeight="1">
      <c r="A49" s="72" t="s">
        <v>35</v>
      </c>
      <c r="B49" s="76"/>
      <c r="C49" s="161">
        <f>C48+C44+C33+C19</f>
        <v>855</v>
      </c>
      <c r="D49" s="161">
        <f>D48+D44+D33+D19</f>
        <v>3937</v>
      </c>
      <c r="E49" s="161">
        <f>E48+E44+E33+E19</f>
        <v>0</v>
      </c>
      <c r="F49" s="161">
        <f t="shared" si="1"/>
        <v>4792</v>
      </c>
      <c r="G49" s="161">
        <f>G19+G33+G44+G48</f>
        <v>4792</v>
      </c>
    </row>
    <row r="50" spans="1:7" ht="15" customHeight="1">
      <c r="A50" s="4" t="s">
        <v>255</v>
      </c>
      <c r="B50" s="5" t="s">
        <v>256</v>
      </c>
      <c r="C50" s="100"/>
      <c r="D50" s="100"/>
      <c r="E50" s="100"/>
      <c r="F50" s="100">
        <f t="shared" si="1"/>
        <v>0</v>
      </c>
      <c r="G50" s="100">
        <f t="shared" si="1"/>
        <v>0</v>
      </c>
    </row>
    <row r="51" spans="1:7" ht="15" customHeight="1">
      <c r="A51" s="4" t="s">
        <v>257</v>
      </c>
      <c r="B51" s="5" t="s">
        <v>258</v>
      </c>
      <c r="C51" s="100"/>
      <c r="D51" s="100"/>
      <c r="E51" s="100"/>
      <c r="F51" s="100">
        <f t="shared" si="1"/>
        <v>0</v>
      </c>
      <c r="G51" s="100">
        <f t="shared" si="1"/>
        <v>0</v>
      </c>
    </row>
    <row r="52" spans="1:7" ht="15" customHeight="1">
      <c r="A52" s="4" t="s">
        <v>537</v>
      </c>
      <c r="B52" s="5" t="s">
        <v>259</v>
      </c>
      <c r="C52" s="100"/>
      <c r="D52" s="100"/>
      <c r="E52" s="100"/>
      <c r="F52" s="100">
        <f t="shared" si="1"/>
        <v>0</v>
      </c>
      <c r="G52" s="100">
        <f t="shared" si="1"/>
        <v>0</v>
      </c>
    </row>
    <row r="53" spans="1:7" ht="15" customHeight="1">
      <c r="A53" s="4" t="s">
        <v>538</v>
      </c>
      <c r="B53" s="5" t="s">
        <v>260</v>
      </c>
      <c r="C53" s="100"/>
      <c r="D53" s="100"/>
      <c r="E53" s="100"/>
      <c r="F53" s="100">
        <f t="shared" si="1"/>
        <v>0</v>
      </c>
      <c r="G53" s="100">
        <f t="shared" si="1"/>
        <v>0</v>
      </c>
    </row>
    <row r="54" spans="1:7" ht="15" customHeight="1">
      <c r="A54" s="4" t="s">
        <v>539</v>
      </c>
      <c r="B54" s="5" t="s">
        <v>261</v>
      </c>
      <c r="C54" s="100"/>
      <c r="D54" s="100"/>
      <c r="E54" s="100"/>
      <c r="F54" s="100">
        <f t="shared" si="1"/>
        <v>0</v>
      </c>
      <c r="G54" s="100">
        <f t="shared" si="1"/>
        <v>0</v>
      </c>
    </row>
    <row r="55" spans="1:7" ht="15" customHeight="1">
      <c r="A55" s="45" t="s">
        <v>573</v>
      </c>
      <c r="B55" s="59" t="s">
        <v>262</v>
      </c>
      <c r="C55" s="92">
        <f>SUM(C50:C54)</f>
        <v>0</v>
      </c>
      <c r="D55" s="92">
        <f>SUM(D50:D54)</f>
        <v>0</v>
      </c>
      <c r="E55" s="92">
        <f>SUM(E50:E54)</f>
        <v>0</v>
      </c>
      <c r="F55" s="92">
        <f t="shared" si="1"/>
        <v>0</v>
      </c>
      <c r="G55" s="92">
        <f t="shared" si="1"/>
        <v>0</v>
      </c>
    </row>
    <row r="56" spans="1:7" ht="15" customHeight="1">
      <c r="A56" s="15" t="s">
        <v>556</v>
      </c>
      <c r="B56" s="5" t="s">
        <v>333</v>
      </c>
      <c r="C56" s="100"/>
      <c r="D56" s="100"/>
      <c r="E56" s="100"/>
      <c r="F56" s="100">
        <f t="shared" si="1"/>
        <v>0</v>
      </c>
      <c r="G56" s="100">
        <f t="shared" si="1"/>
        <v>0</v>
      </c>
    </row>
    <row r="57" spans="1:7" ht="15" customHeight="1">
      <c r="A57" s="15" t="s">
        <v>557</v>
      </c>
      <c r="B57" s="5" t="s">
        <v>335</v>
      </c>
      <c r="C57" s="100"/>
      <c r="D57" s="100"/>
      <c r="E57" s="100"/>
      <c r="F57" s="100">
        <f t="shared" si="1"/>
        <v>0</v>
      </c>
      <c r="G57" s="100">
        <f t="shared" si="1"/>
        <v>0</v>
      </c>
    </row>
    <row r="58" spans="1:7" ht="15" customHeight="1">
      <c r="A58" s="15" t="s">
        <v>337</v>
      </c>
      <c r="B58" s="5" t="s">
        <v>338</v>
      </c>
      <c r="C58" s="100"/>
      <c r="D58" s="100"/>
      <c r="E58" s="100"/>
      <c r="F58" s="100">
        <f t="shared" si="1"/>
        <v>0</v>
      </c>
      <c r="G58" s="100">
        <f t="shared" si="1"/>
        <v>0</v>
      </c>
    </row>
    <row r="59" spans="1:7" ht="15" customHeight="1">
      <c r="A59" s="15" t="s">
        <v>558</v>
      </c>
      <c r="B59" s="5" t="s">
        <v>339</v>
      </c>
      <c r="C59" s="100"/>
      <c r="D59" s="100"/>
      <c r="E59" s="100"/>
      <c r="F59" s="100">
        <f t="shared" si="1"/>
        <v>0</v>
      </c>
      <c r="G59" s="100">
        <f t="shared" si="1"/>
        <v>0</v>
      </c>
    </row>
    <row r="60" spans="1:7" ht="15" customHeight="1">
      <c r="A60" s="15" t="s">
        <v>341</v>
      </c>
      <c r="B60" s="5" t="s">
        <v>342</v>
      </c>
      <c r="C60" s="100"/>
      <c r="D60" s="100"/>
      <c r="E60" s="100"/>
      <c r="F60" s="100">
        <f t="shared" si="1"/>
        <v>0</v>
      </c>
      <c r="G60" s="100">
        <f t="shared" si="1"/>
        <v>0</v>
      </c>
    </row>
    <row r="61" spans="1:7" ht="15" customHeight="1">
      <c r="A61" s="45" t="s">
        <v>578</v>
      </c>
      <c r="B61" s="59" t="s">
        <v>343</v>
      </c>
      <c r="C61" s="100"/>
      <c r="D61" s="100">
        <f>SUM(D56:D60)</f>
        <v>0</v>
      </c>
      <c r="E61" s="100">
        <f>SUM(E56:E60)</f>
        <v>0</v>
      </c>
      <c r="F61" s="100">
        <f t="shared" si="1"/>
        <v>0</v>
      </c>
      <c r="G61" s="100">
        <f t="shared" si="1"/>
        <v>0</v>
      </c>
    </row>
    <row r="62" spans="1:7" ht="15" customHeight="1">
      <c r="A62" s="15" t="s">
        <v>349</v>
      </c>
      <c r="B62" s="5" t="s">
        <v>350</v>
      </c>
      <c r="C62" s="100"/>
      <c r="D62" s="100"/>
      <c r="E62" s="100"/>
      <c r="F62" s="100">
        <f t="shared" si="1"/>
        <v>0</v>
      </c>
      <c r="G62" s="100">
        <f t="shared" si="1"/>
        <v>0</v>
      </c>
    </row>
    <row r="63" spans="1:7" ht="15" customHeight="1">
      <c r="A63" s="4" t="s">
        <v>561</v>
      </c>
      <c r="B63" s="5" t="s">
        <v>351</v>
      </c>
      <c r="C63" s="100"/>
      <c r="D63" s="100"/>
      <c r="E63" s="100"/>
      <c r="F63" s="100">
        <f t="shared" si="1"/>
        <v>0</v>
      </c>
      <c r="G63" s="100">
        <f t="shared" si="1"/>
        <v>0</v>
      </c>
    </row>
    <row r="64" spans="1:7" ht="15" customHeight="1">
      <c r="A64" s="15" t="s">
        <v>562</v>
      </c>
      <c r="B64" s="5" t="s">
        <v>352</v>
      </c>
      <c r="C64" s="100"/>
      <c r="D64" s="100"/>
      <c r="E64" s="100"/>
      <c r="F64" s="100">
        <f t="shared" si="1"/>
        <v>0</v>
      </c>
      <c r="G64" s="100">
        <f t="shared" si="1"/>
        <v>0</v>
      </c>
    </row>
    <row r="65" spans="1:7" ht="15" customHeight="1">
      <c r="A65" s="45" t="s">
        <v>581</v>
      </c>
      <c r="B65" s="59" t="s">
        <v>353</v>
      </c>
      <c r="C65" s="92">
        <f>SUM(C62:C64)</f>
        <v>0</v>
      </c>
      <c r="D65" s="92">
        <f>SUM(D62:D64)</f>
        <v>0</v>
      </c>
      <c r="E65" s="92">
        <f>SUM(E62:E64)</f>
        <v>0</v>
      </c>
      <c r="F65" s="92">
        <f t="shared" si="1"/>
        <v>0</v>
      </c>
      <c r="G65" s="92">
        <f t="shared" si="1"/>
        <v>0</v>
      </c>
    </row>
    <row r="66" spans="1:7" ht="15" customHeight="1">
      <c r="A66" s="72" t="s">
        <v>36</v>
      </c>
      <c r="B66" s="76"/>
      <c r="C66" s="161">
        <f>C65+C61+C55</f>
        <v>0</v>
      </c>
      <c r="D66" s="161">
        <f>D65+D61+D55</f>
        <v>0</v>
      </c>
      <c r="E66" s="161">
        <f>E65+E61+E55</f>
        <v>0</v>
      </c>
      <c r="F66" s="161">
        <f t="shared" si="1"/>
        <v>0</v>
      </c>
      <c r="G66" s="161">
        <f t="shared" si="1"/>
        <v>0</v>
      </c>
    </row>
    <row r="67" spans="1:7" ht="15.75">
      <c r="A67" s="24" t="s">
        <v>580</v>
      </c>
      <c r="B67" s="123" t="s">
        <v>354</v>
      </c>
      <c r="C67" s="112">
        <f>C65+C61+C55+C48+C44+C33+C19</f>
        <v>855</v>
      </c>
      <c r="D67" s="112">
        <f>D65+D61+D55+D48+D44+D33+D19</f>
        <v>3937</v>
      </c>
      <c r="E67" s="112">
        <f>E65+E61+E55+E48+E44+E33+E19</f>
        <v>0</v>
      </c>
      <c r="F67" s="112">
        <f t="shared" si="1"/>
        <v>4792</v>
      </c>
      <c r="G67" s="112">
        <f>G49+G66</f>
        <v>4792</v>
      </c>
    </row>
    <row r="68" spans="1:7" ht="15.75">
      <c r="A68" s="172" t="s">
        <v>37</v>
      </c>
      <c r="B68" s="89"/>
      <c r="C68" s="100"/>
      <c r="D68" s="100"/>
      <c r="E68" s="100"/>
      <c r="F68" s="100">
        <f t="shared" si="1"/>
        <v>0</v>
      </c>
      <c r="G68" s="100">
        <f t="shared" si="1"/>
        <v>0</v>
      </c>
    </row>
    <row r="69" spans="1:7" ht="15.75">
      <c r="A69" s="172" t="s">
        <v>38</v>
      </c>
      <c r="B69" s="89"/>
      <c r="C69" s="100"/>
      <c r="D69" s="100"/>
      <c r="E69" s="100"/>
      <c r="F69" s="100">
        <f t="shared" si="1"/>
        <v>0</v>
      </c>
      <c r="G69" s="100">
        <f t="shared" si="1"/>
        <v>0</v>
      </c>
    </row>
    <row r="70" spans="1:7" ht="15">
      <c r="A70" s="43" t="s">
        <v>563</v>
      </c>
      <c r="B70" s="4" t="s">
        <v>355</v>
      </c>
      <c r="C70" s="100"/>
      <c r="D70" s="100"/>
      <c r="E70" s="100"/>
      <c r="F70" s="100">
        <f t="shared" si="1"/>
        <v>0</v>
      </c>
      <c r="G70" s="100">
        <f t="shared" si="1"/>
        <v>0</v>
      </c>
    </row>
    <row r="71" spans="1:7" ht="15">
      <c r="A71" s="15" t="s">
        <v>356</v>
      </c>
      <c r="B71" s="4" t="s">
        <v>357</v>
      </c>
      <c r="C71" s="100"/>
      <c r="D71" s="100"/>
      <c r="E71" s="100"/>
      <c r="F71" s="100">
        <f aca="true" t="shared" si="2" ref="F71:G97">SUM(B71:D71)</f>
        <v>0</v>
      </c>
      <c r="G71" s="100">
        <f t="shared" si="2"/>
        <v>0</v>
      </c>
    </row>
    <row r="72" spans="1:7" ht="15">
      <c r="A72" s="43" t="s">
        <v>564</v>
      </c>
      <c r="B72" s="4" t="s">
        <v>358</v>
      </c>
      <c r="C72" s="100"/>
      <c r="D72" s="100"/>
      <c r="E72" s="100"/>
      <c r="F72" s="100">
        <f t="shared" si="2"/>
        <v>0</v>
      </c>
      <c r="G72" s="100">
        <f t="shared" si="2"/>
        <v>0</v>
      </c>
    </row>
    <row r="73" spans="1:7" ht="15">
      <c r="A73" s="18" t="s">
        <v>582</v>
      </c>
      <c r="B73" s="8" t="s">
        <v>359</v>
      </c>
      <c r="C73" s="100"/>
      <c r="D73" s="100"/>
      <c r="E73" s="100"/>
      <c r="F73" s="100">
        <f t="shared" si="2"/>
        <v>0</v>
      </c>
      <c r="G73" s="100">
        <f t="shared" si="2"/>
        <v>0</v>
      </c>
    </row>
    <row r="74" spans="1:7" ht="15">
      <c r="A74" s="15" t="s">
        <v>565</v>
      </c>
      <c r="B74" s="4" t="s">
        <v>360</v>
      </c>
      <c r="C74" s="100"/>
      <c r="D74" s="100"/>
      <c r="E74" s="100"/>
      <c r="F74" s="100">
        <f t="shared" si="2"/>
        <v>0</v>
      </c>
      <c r="G74" s="100">
        <f t="shared" si="2"/>
        <v>0</v>
      </c>
    </row>
    <row r="75" spans="1:7" ht="15">
      <c r="A75" s="43" t="s">
        <v>361</v>
      </c>
      <c r="B75" s="4" t="s">
        <v>362</v>
      </c>
      <c r="C75" s="100"/>
      <c r="D75" s="100"/>
      <c r="E75" s="100"/>
      <c r="F75" s="100">
        <f t="shared" si="2"/>
        <v>0</v>
      </c>
      <c r="G75" s="100">
        <f t="shared" si="2"/>
        <v>0</v>
      </c>
    </row>
    <row r="76" spans="1:7" ht="15">
      <c r="A76" s="15" t="s">
        <v>566</v>
      </c>
      <c r="B76" s="4" t="s">
        <v>363</v>
      </c>
      <c r="C76" s="100"/>
      <c r="D76" s="100"/>
      <c r="E76" s="100"/>
      <c r="F76" s="100">
        <f t="shared" si="2"/>
        <v>0</v>
      </c>
      <c r="G76" s="100">
        <f t="shared" si="2"/>
        <v>0</v>
      </c>
    </row>
    <row r="77" spans="1:7" ht="15">
      <c r="A77" s="43" t="s">
        <v>364</v>
      </c>
      <c r="B77" s="4" t="s">
        <v>365</v>
      </c>
      <c r="C77" s="100"/>
      <c r="D77" s="100"/>
      <c r="E77" s="100"/>
      <c r="F77" s="100">
        <f t="shared" si="2"/>
        <v>0</v>
      </c>
      <c r="G77" s="100">
        <f t="shared" si="2"/>
        <v>0</v>
      </c>
    </row>
    <row r="78" spans="1:7" ht="15">
      <c r="A78" s="16" t="s">
        <v>583</v>
      </c>
      <c r="B78" s="8" t="s">
        <v>366</v>
      </c>
      <c r="C78" s="100"/>
      <c r="D78" s="100"/>
      <c r="E78" s="100"/>
      <c r="F78" s="100">
        <f t="shared" si="2"/>
        <v>0</v>
      </c>
      <c r="G78" s="100">
        <f t="shared" si="2"/>
        <v>0</v>
      </c>
    </row>
    <row r="79" spans="1:7" ht="15">
      <c r="A79" s="4" t="s">
        <v>693</v>
      </c>
      <c r="B79" s="4" t="s">
        <v>367</v>
      </c>
      <c r="C79" s="100"/>
      <c r="D79" s="100"/>
      <c r="E79" s="100"/>
      <c r="F79" s="100">
        <f t="shared" si="2"/>
        <v>0</v>
      </c>
      <c r="G79" s="100">
        <v>2492</v>
      </c>
    </row>
    <row r="80" spans="1:7" ht="15">
      <c r="A80" s="4" t="s">
        <v>694</v>
      </c>
      <c r="B80" s="4" t="s">
        <v>367</v>
      </c>
      <c r="C80" s="100"/>
      <c r="D80" s="100"/>
      <c r="E80" s="100"/>
      <c r="F80" s="100">
        <f t="shared" si="2"/>
        <v>0</v>
      </c>
      <c r="G80" s="100">
        <f t="shared" si="2"/>
        <v>0</v>
      </c>
    </row>
    <row r="81" spans="1:7" ht="15">
      <c r="A81" s="4" t="s">
        <v>691</v>
      </c>
      <c r="B81" s="4" t="s">
        <v>368</v>
      </c>
      <c r="C81" s="100"/>
      <c r="D81" s="100"/>
      <c r="E81" s="100"/>
      <c r="F81" s="100">
        <f t="shared" si="2"/>
        <v>0</v>
      </c>
      <c r="G81" s="100">
        <f t="shared" si="2"/>
        <v>0</v>
      </c>
    </row>
    <row r="82" spans="1:7" ht="15">
      <c r="A82" s="4" t="s">
        <v>692</v>
      </c>
      <c r="B82" s="4" t="s">
        <v>368</v>
      </c>
      <c r="C82" s="100"/>
      <c r="D82" s="100"/>
      <c r="E82" s="100"/>
      <c r="F82" s="100">
        <f t="shared" si="2"/>
        <v>0</v>
      </c>
      <c r="G82" s="100">
        <f t="shared" si="2"/>
        <v>0</v>
      </c>
    </row>
    <row r="83" spans="1:7" ht="15">
      <c r="A83" s="8" t="s">
        <v>584</v>
      </c>
      <c r="B83" s="8" t="s">
        <v>369</v>
      </c>
      <c r="C83" s="100">
        <f>SUM(C79:C82)</f>
        <v>0</v>
      </c>
      <c r="D83" s="100">
        <f>SUM(D79:D82)</f>
        <v>0</v>
      </c>
      <c r="E83" s="100">
        <f>SUM(E79:E82)</f>
        <v>0</v>
      </c>
      <c r="F83" s="100">
        <f t="shared" si="2"/>
        <v>0</v>
      </c>
      <c r="G83" s="100">
        <f>SUM(G79:G82)</f>
        <v>2492</v>
      </c>
    </row>
    <row r="84" spans="1:7" ht="15">
      <c r="A84" s="43" t="s">
        <v>370</v>
      </c>
      <c r="B84" s="4" t="s">
        <v>371</v>
      </c>
      <c r="C84" s="100"/>
      <c r="D84" s="100"/>
      <c r="E84" s="100"/>
      <c r="F84" s="100">
        <f t="shared" si="2"/>
        <v>0</v>
      </c>
      <c r="G84" s="100">
        <f t="shared" si="2"/>
        <v>0</v>
      </c>
    </row>
    <row r="85" spans="1:7" ht="15">
      <c r="A85" s="43" t="s">
        <v>372</v>
      </c>
      <c r="B85" s="4" t="s">
        <v>373</v>
      </c>
      <c r="C85" s="100"/>
      <c r="D85" s="100"/>
      <c r="E85" s="100"/>
      <c r="F85" s="100">
        <f t="shared" si="2"/>
        <v>0</v>
      </c>
      <c r="G85" s="100">
        <f t="shared" si="2"/>
        <v>0</v>
      </c>
    </row>
    <row r="86" spans="1:7" ht="15">
      <c r="A86" s="43" t="s">
        <v>374</v>
      </c>
      <c r="B86" s="4" t="s">
        <v>375</v>
      </c>
      <c r="C86" s="100">
        <v>33660</v>
      </c>
      <c r="D86" s="100"/>
      <c r="E86" s="100"/>
      <c r="F86" s="100">
        <f t="shared" si="2"/>
        <v>33660</v>
      </c>
      <c r="G86" s="223">
        <v>42433</v>
      </c>
    </row>
    <row r="87" spans="1:7" ht="15">
      <c r="A87" s="43" t="s">
        <v>376</v>
      </c>
      <c r="B87" s="4" t="s">
        <v>377</v>
      </c>
      <c r="C87" s="100"/>
      <c r="D87" s="100"/>
      <c r="E87" s="100"/>
      <c r="F87" s="100">
        <f t="shared" si="2"/>
        <v>0</v>
      </c>
      <c r="G87" s="100">
        <f t="shared" si="2"/>
        <v>0</v>
      </c>
    </row>
    <row r="88" spans="1:7" ht="15">
      <c r="A88" s="15" t="s">
        <v>567</v>
      </c>
      <c r="B88" s="4" t="s">
        <v>378</v>
      </c>
      <c r="C88" s="100"/>
      <c r="D88" s="100"/>
      <c r="E88" s="100"/>
      <c r="F88" s="100">
        <f t="shared" si="2"/>
        <v>0</v>
      </c>
      <c r="G88" s="100">
        <f t="shared" si="2"/>
        <v>0</v>
      </c>
    </row>
    <row r="89" spans="1:7" ht="15">
      <c r="A89" s="18" t="s">
        <v>585</v>
      </c>
      <c r="B89" s="8" t="s">
        <v>380</v>
      </c>
      <c r="C89" s="100">
        <f>SUM(C84:C88)</f>
        <v>33660</v>
      </c>
      <c r="D89" s="100">
        <f>D83+D78+D73</f>
        <v>0</v>
      </c>
      <c r="E89" s="100">
        <f>E83+E78+E73</f>
        <v>0</v>
      </c>
      <c r="F89" s="100">
        <f t="shared" si="2"/>
        <v>33660</v>
      </c>
      <c r="G89" s="100">
        <f>G73+G78+G83+G84+G85+G86+G87+G88</f>
        <v>44925</v>
      </c>
    </row>
    <row r="90" spans="1:7" ht="15">
      <c r="A90" s="15" t="s">
        <v>381</v>
      </c>
      <c r="B90" s="4" t="s">
        <v>382</v>
      </c>
      <c r="C90" s="100"/>
      <c r="D90" s="100"/>
      <c r="E90" s="100"/>
      <c r="F90" s="100">
        <f t="shared" si="2"/>
        <v>0</v>
      </c>
      <c r="G90" s="100">
        <f t="shared" si="2"/>
        <v>0</v>
      </c>
    </row>
    <row r="91" spans="1:7" ht="15">
      <c r="A91" s="15" t="s">
        <v>383</v>
      </c>
      <c r="B91" s="4" t="s">
        <v>384</v>
      </c>
      <c r="C91" s="100"/>
      <c r="D91" s="100"/>
      <c r="E91" s="100"/>
      <c r="F91" s="100">
        <f t="shared" si="2"/>
        <v>0</v>
      </c>
      <c r="G91" s="100">
        <f t="shared" si="2"/>
        <v>0</v>
      </c>
    </row>
    <row r="92" spans="1:7" ht="15">
      <c r="A92" s="43" t="s">
        <v>385</v>
      </c>
      <c r="B92" s="4" t="s">
        <v>386</v>
      </c>
      <c r="C92" s="100"/>
      <c r="D92" s="100"/>
      <c r="E92" s="100"/>
      <c r="F92" s="100">
        <f t="shared" si="2"/>
        <v>0</v>
      </c>
      <c r="G92" s="100">
        <f t="shared" si="2"/>
        <v>0</v>
      </c>
    </row>
    <row r="93" spans="1:7" ht="15">
      <c r="A93" s="43" t="s">
        <v>568</v>
      </c>
      <c r="B93" s="4" t="s">
        <v>387</v>
      </c>
      <c r="C93" s="100"/>
      <c r="D93" s="100"/>
      <c r="E93" s="100"/>
      <c r="F93" s="100">
        <f t="shared" si="2"/>
        <v>0</v>
      </c>
      <c r="G93" s="100">
        <f t="shared" si="2"/>
        <v>0</v>
      </c>
    </row>
    <row r="94" spans="1:7" ht="15">
      <c r="A94" s="16" t="s">
        <v>586</v>
      </c>
      <c r="B94" s="8" t="s">
        <v>388</v>
      </c>
      <c r="C94" s="100"/>
      <c r="D94" s="100"/>
      <c r="E94" s="100"/>
      <c r="F94" s="100">
        <f t="shared" si="2"/>
        <v>0</v>
      </c>
      <c r="G94" s="100">
        <f t="shared" si="2"/>
        <v>0</v>
      </c>
    </row>
    <row r="95" spans="1:7" ht="15">
      <c r="A95" s="18" t="s">
        <v>389</v>
      </c>
      <c r="B95" s="8" t="s">
        <v>390</v>
      </c>
      <c r="C95" s="100"/>
      <c r="D95" s="100"/>
      <c r="E95" s="100"/>
      <c r="F95" s="100">
        <f t="shared" si="2"/>
        <v>0</v>
      </c>
      <c r="G95" s="100">
        <f t="shared" si="2"/>
        <v>0</v>
      </c>
    </row>
    <row r="96" spans="1:7" ht="15.75">
      <c r="A96" s="124" t="s">
        <v>587</v>
      </c>
      <c r="B96" s="10" t="s">
        <v>391</v>
      </c>
      <c r="C96" s="112">
        <f>C95+C94+C89</f>
        <v>33660</v>
      </c>
      <c r="D96" s="112">
        <f>D95+D94+D89</f>
        <v>0</v>
      </c>
      <c r="E96" s="112">
        <f>E95+E94+E89</f>
        <v>0</v>
      </c>
      <c r="F96" s="112">
        <f t="shared" si="2"/>
        <v>33660</v>
      </c>
      <c r="G96" s="112">
        <f>G95+G94+G89</f>
        <v>44925</v>
      </c>
    </row>
    <row r="97" spans="1:7" ht="15.75">
      <c r="A97" s="173" t="s">
        <v>570</v>
      </c>
      <c r="B97" s="51"/>
      <c r="C97" s="118">
        <f>C96+C67</f>
        <v>34515</v>
      </c>
      <c r="D97" s="118">
        <f>D96+D67</f>
        <v>3937</v>
      </c>
      <c r="E97" s="118">
        <f>E96+E67</f>
        <v>0</v>
      </c>
      <c r="F97" s="118">
        <f t="shared" si="2"/>
        <v>38452</v>
      </c>
      <c r="G97" s="118">
        <f>G67+G96</f>
        <v>49717</v>
      </c>
    </row>
  </sheetData>
  <sheetProtection/>
  <mergeCells count="3">
    <mergeCell ref="A2:G2"/>
    <mergeCell ref="A3:G3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97"/>
  <sheetViews>
    <sheetView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92.57421875" style="99" customWidth="1"/>
    <col min="2" max="2" width="9.140625" style="99" customWidth="1"/>
    <col min="3" max="3" width="13.00390625" style="99" customWidth="1"/>
    <col min="4" max="4" width="14.140625" style="99" customWidth="1"/>
    <col min="5" max="5" width="15.8515625" style="99" customWidth="1"/>
    <col min="6" max="6" width="14.00390625" style="99" customWidth="1"/>
    <col min="7" max="16384" width="9.140625" style="99" customWidth="1"/>
  </cols>
  <sheetData>
    <row r="1" spans="1:6" ht="15">
      <c r="A1" s="270" t="s">
        <v>755</v>
      </c>
      <c r="B1" s="270"/>
      <c r="C1" s="270"/>
      <c r="D1" s="270"/>
      <c r="E1" s="270"/>
      <c r="F1" s="270"/>
    </row>
    <row r="2" spans="1:6" ht="24" customHeight="1">
      <c r="A2" s="264" t="s">
        <v>31</v>
      </c>
      <c r="B2" s="268"/>
      <c r="C2" s="268"/>
      <c r="D2" s="268"/>
      <c r="E2" s="268"/>
      <c r="F2" s="269"/>
    </row>
    <row r="3" spans="1:8" ht="24" customHeight="1">
      <c r="A3" s="267" t="s">
        <v>633</v>
      </c>
      <c r="B3" s="268"/>
      <c r="C3" s="268"/>
      <c r="D3" s="268"/>
      <c r="E3" s="268"/>
      <c r="F3" s="269"/>
      <c r="H3" s="82"/>
    </row>
    <row r="4" ht="18">
      <c r="A4" s="57"/>
    </row>
    <row r="5" ht="15">
      <c r="A5" s="99" t="s">
        <v>4</v>
      </c>
    </row>
    <row r="6" spans="1:6" ht="45">
      <c r="A6" s="1" t="s">
        <v>43</v>
      </c>
      <c r="B6" s="2" t="s">
        <v>26</v>
      </c>
      <c r="C6" s="129" t="s">
        <v>744</v>
      </c>
      <c r="D6" s="129" t="s">
        <v>745</v>
      </c>
      <c r="E6" s="129" t="s">
        <v>746</v>
      </c>
      <c r="F6" s="167" t="s">
        <v>747</v>
      </c>
    </row>
    <row r="7" spans="1:6" ht="15" customHeight="1">
      <c r="A7" s="37" t="s">
        <v>234</v>
      </c>
      <c r="B7" s="5" t="s">
        <v>235</v>
      </c>
      <c r="C7" s="100">
        <v>133190</v>
      </c>
      <c r="D7" s="100"/>
      <c r="E7" s="100"/>
      <c r="F7" s="100">
        <f>'6_B_bevételek BVKI'!G7+'KÖH Bevételek'!G7+'5_bevételek ÖNKORMÁNYZAT'!G7</f>
        <v>148865</v>
      </c>
    </row>
    <row r="8" spans="1:6" ht="15" customHeight="1">
      <c r="A8" s="4" t="s">
        <v>236</v>
      </c>
      <c r="B8" s="5" t="s">
        <v>237</v>
      </c>
      <c r="C8" s="100">
        <v>38375</v>
      </c>
      <c r="D8" s="100"/>
      <c r="E8" s="100"/>
      <c r="F8" s="100">
        <f>'6_B_bevételek BVKI'!G8+'KÖH Bevételek'!G8+'5_bevételek ÖNKORMÁNYZAT'!G8</f>
        <v>34659</v>
      </c>
    </row>
    <row r="9" spans="1:6" ht="15" customHeight="1">
      <c r="A9" s="4" t="s">
        <v>238</v>
      </c>
      <c r="B9" s="5" t="s">
        <v>239</v>
      </c>
      <c r="C9" s="100">
        <v>12570</v>
      </c>
      <c r="D9" s="100"/>
      <c r="E9" s="100"/>
      <c r="F9" s="100">
        <f>'6_B_bevételek BVKI'!G9+'KÖH Bevételek'!G9+'5_bevételek ÖNKORMÁNYZAT'!G9</f>
        <v>16286</v>
      </c>
    </row>
    <row r="10" spans="1:6" ht="15" customHeight="1">
      <c r="A10" s="4" t="s">
        <v>240</v>
      </c>
      <c r="B10" s="5" t="s">
        <v>241</v>
      </c>
      <c r="C10" s="100">
        <v>2635</v>
      </c>
      <c r="D10" s="100"/>
      <c r="E10" s="100"/>
      <c r="F10" s="100">
        <f>'6_B_bevételek BVKI'!G10+'KÖH Bevételek'!G10+'5_bevételek ÖNKORMÁNYZAT'!G10</f>
        <v>2635</v>
      </c>
    </row>
    <row r="11" spans="1:6" ht="15" customHeight="1">
      <c r="A11" s="4" t="s">
        <v>242</v>
      </c>
      <c r="B11" s="5" t="s">
        <v>243</v>
      </c>
      <c r="C11" s="100"/>
      <c r="D11" s="100"/>
      <c r="E11" s="100"/>
      <c r="F11" s="100">
        <f>'6_B_bevételek BVKI'!G11+'KÖH Bevételek'!G11+'5_bevételek ÖNKORMÁNYZAT'!G11</f>
        <v>985</v>
      </c>
    </row>
    <row r="12" spans="1:6" ht="15" customHeight="1">
      <c r="A12" s="4" t="s">
        <v>244</v>
      </c>
      <c r="B12" s="5" t="s">
        <v>245</v>
      </c>
      <c r="C12" s="100"/>
      <c r="D12" s="100"/>
      <c r="E12" s="100"/>
      <c r="F12" s="100">
        <f>'6_B_bevételek BVKI'!G12+'KÖH Bevételek'!G12+'5_bevételek ÖNKORMÁNYZAT'!G12</f>
        <v>2591</v>
      </c>
    </row>
    <row r="13" spans="1:6" s="101" customFormat="1" ht="15" customHeight="1">
      <c r="A13" s="8" t="s">
        <v>571</v>
      </c>
      <c r="B13" s="9" t="s">
        <v>246</v>
      </c>
      <c r="C13" s="92">
        <f>SUM(C7:C12)</f>
        <v>186770</v>
      </c>
      <c r="D13" s="92"/>
      <c r="E13" s="92"/>
      <c r="F13" s="100">
        <f>'6_B_bevételek BVKI'!G13+'KÖH Bevételek'!G13+'5_bevételek ÖNKORMÁNYZAT'!G13</f>
        <v>206021</v>
      </c>
    </row>
    <row r="14" spans="1:6" ht="15" customHeight="1">
      <c r="A14" s="4" t="s">
        <v>247</v>
      </c>
      <c r="B14" s="5" t="s">
        <v>248</v>
      </c>
      <c r="C14" s="100"/>
      <c r="D14" s="100"/>
      <c r="E14" s="100"/>
      <c r="F14" s="100">
        <f>'6_B_bevételek BVKI'!G14+'KÖH Bevételek'!G14+'5_bevételek ÖNKORMÁNYZAT'!G14</f>
        <v>0</v>
      </c>
    </row>
    <row r="15" spans="1:6" ht="15" customHeight="1">
      <c r="A15" s="4" t="s">
        <v>249</v>
      </c>
      <c r="B15" s="5" t="s">
        <v>250</v>
      </c>
      <c r="C15" s="100"/>
      <c r="D15" s="100"/>
      <c r="E15" s="100"/>
      <c r="F15" s="100">
        <f>'6_B_bevételek BVKI'!G15+'KÖH Bevételek'!G15+'5_bevételek ÖNKORMÁNYZAT'!G15</f>
        <v>0</v>
      </c>
    </row>
    <row r="16" spans="1:6" ht="15" customHeight="1">
      <c r="A16" s="4" t="s">
        <v>534</v>
      </c>
      <c r="B16" s="5" t="s">
        <v>251</v>
      </c>
      <c r="C16" s="100"/>
      <c r="D16" s="100"/>
      <c r="E16" s="100"/>
      <c r="F16" s="100">
        <f>'6_B_bevételek BVKI'!G16+'KÖH Bevételek'!G16+'5_bevételek ÖNKORMÁNYZAT'!G16</f>
        <v>0</v>
      </c>
    </row>
    <row r="17" spans="1:6" ht="15" customHeight="1">
      <c r="A17" s="4" t="s">
        <v>535</v>
      </c>
      <c r="B17" s="5" t="s">
        <v>252</v>
      </c>
      <c r="C17" s="100"/>
      <c r="D17" s="100"/>
      <c r="E17" s="100"/>
      <c r="F17" s="100">
        <f>'6_B_bevételek BVKI'!G17+'KÖH Bevételek'!G17+'5_bevételek ÖNKORMÁNYZAT'!G17</f>
        <v>0</v>
      </c>
    </row>
    <row r="18" spans="1:6" ht="15" customHeight="1">
      <c r="A18" s="4" t="s">
        <v>536</v>
      </c>
      <c r="B18" s="5" t="s">
        <v>253</v>
      </c>
      <c r="C18" s="100">
        <v>27221</v>
      </c>
      <c r="D18" s="100"/>
      <c r="E18" s="100"/>
      <c r="F18" s="100">
        <f>'6_B_bevételek BVKI'!G18+'KÖH Bevételek'!G18+'5_bevételek ÖNKORMÁNYZAT'!G18</f>
        <v>29114</v>
      </c>
    </row>
    <row r="19" spans="1:6" s="101" customFormat="1" ht="15" customHeight="1">
      <c r="A19" s="45" t="s">
        <v>572</v>
      </c>
      <c r="B19" s="59" t="s">
        <v>254</v>
      </c>
      <c r="C19" s="92">
        <f>SUM(C13:C18)</f>
        <v>213991</v>
      </c>
      <c r="D19" s="92">
        <f>SUM(D13:D18)</f>
        <v>0</v>
      </c>
      <c r="E19" s="92">
        <f>SUM(E13:E18)</f>
        <v>0</v>
      </c>
      <c r="F19" s="100">
        <f>'6_B_bevételek BVKI'!G19+'KÖH Bevételek'!G19+'5_bevételek ÖNKORMÁNYZAT'!G19</f>
        <v>235135</v>
      </c>
    </row>
    <row r="20" spans="1:6" ht="15" customHeight="1">
      <c r="A20" s="4" t="s">
        <v>540</v>
      </c>
      <c r="B20" s="5" t="s">
        <v>263</v>
      </c>
      <c r="C20" s="100"/>
      <c r="D20" s="100"/>
      <c r="E20" s="100"/>
      <c r="F20" s="100">
        <f>'6_B_bevételek BVKI'!G20+'KÖH Bevételek'!G20+'5_bevételek ÖNKORMÁNYZAT'!G20</f>
        <v>0</v>
      </c>
    </row>
    <row r="21" spans="1:6" ht="15" customHeight="1">
      <c r="A21" s="4" t="s">
        <v>541</v>
      </c>
      <c r="B21" s="5" t="s">
        <v>267</v>
      </c>
      <c r="C21" s="100"/>
      <c r="D21" s="100"/>
      <c r="E21" s="100"/>
      <c r="F21" s="100">
        <f>'6_B_bevételek BVKI'!G21+'KÖH Bevételek'!G21+'5_bevételek ÖNKORMÁNYZAT'!G21</f>
        <v>0</v>
      </c>
    </row>
    <row r="22" spans="1:6" ht="15" customHeight="1">
      <c r="A22" s="8" t="s">
        <v>574</v>
      </c>
      <c r="B22" s="9" t="s">
        <v>268</v>
      </c>
      <c r="C22" s="100">
        <f>SUM(C20:C21)</f>
        <v>0</v>
      </c>
      <c r="D22" s="100">
        <f>SUM(D20:D21)</f>
        <v>0</v>
      </c>
      <c r="E22" s="100">
        <f>SUM(E20:E21)</f>
        <v>0</v>
      </c>
      <c r="F22" s="100">
        <f>'6_B_bevételek BVKI'!G22+'KÖH Bevételek'!G22+'5_bevételek ÖNKORMÁNYZAT'!G22</f>
        <v>0</v>
      </c>
    </row>
    <row r="23" spans="1:6" ht="15" customHeight="1">
      <c r="A23" s="4" t="s">
        <v>542</v>
      </c>
      <c r="B23" s="5" t="s">
        <v>269</v>
      </c>
      <c r="C23" s="100"/>
      <c r="D23" s="100"/>
      <c r="E23" s="100"/>
      <c r="F23" s="100">
        <f>'6_B_bevételek BVKI'!G23+'KÖH Bevételek'!G23+'5_bevételek ÖNKORMÁNYZAT'!G23</f>
        <v>0</v>
      </c>
    </row>
    <row r="24" spans="1:6" ht="15" customHeight="1">
      <c r="A24" s="4" t="s">
        <v>543</v>
      </c>
      <c r="B24" s="5" t="s">
        <v>270</v>
      </c>
      <c r="C24" s="100"/>
      <c r="D24" s="100"/>
      <c r="E24" s="100"/>
      <c r="F24" s="100">
        <f>'6_B_bevételek BVKI'!G24+'KÖH Bevételek'!G24+'5_bevételek ÖNKORMÁNYZAT'!G24</f>
        <v>0</v>
      </c>
    </row>
    <row r="25" spans="1:6" ht="15" customHeight="1">
      <c r="A25" s="4" t="s">
        <v>544</v>
      </c>
      <c r="B25" s="5" t="s">
        <v>271</v>
      </c>
      <c r="C25" s="100">
        <v>89000</v>
      </c>
      <c r="D25" s="100"/>
      <c r="E25" s="100"/>
      <c r="F25" s="100">
        <f>'6_B_bevételek BVKI'!G25+'KÖH Bevételek'!G25+'5_bevételek ÖNKORMÁNYZAT'!G25</f>
        <v>89000</v>
      </c>
    </row>
    <row r="26" spans="1:6" ht="15" customHeight="1">
      <c r="A26" s="4" t="s">
        <v>545</v>
      </c>
      <c r="B26" s="5" t="s">
        <v>272</v>
      </c>
      <c r="C26" s="100">
        <v>60500</v>
      </c>
      <c r="D26" s="100"/>
      <c r="E26" s="100"/>
      <c r="F26" s="100">
        <f>'6_B_bevételek BVKI'!G26+'KÖH Bevételek'!G26+'5_bevételek ÖNKORMÁNYZAT'!G26</f>
        <v>60500</v>
      </c>
    </row>
    <row r="27" spans="1:6" ht="15" customHeight="1">
      <c r="A27" s="4" t="s">
        <v>546</v>
      </c>
      <c r="B27" s="5" t="s">
        <v>275</v>
      </c>
      <c r="C27" s="100"/>
      <c r="D27" s="100"/>
      <c r="E27" s="100"/>
      <c r="F27" s="100">
        <f>'6_B_bevételek BVKI'!G27+'KÖH Bevételek'!G27+'5_bevételek ÖNKORMÁNYZAT'!G27</f>
        <v>0</v>
      </c>
    </row>
    <row r="28" spans="1:6" ht="15" customHeight="1">
      <c r="A28" s="4" t="s">
        <v>276</v>
      </c>
      <c r="B28" s="5" t="s">
        <v>277</v>
      </c>
      <c r="C28" s="100"/>
      <c r="D28" s="100"/>
      <c r="E28" s="100"/>
      <c r="F28" s="100">
        <f>'6_B_bevételek BVKI'!G28+'KÖH Bevételek'!G28+'5_bevételek ÖNKORMÁNYZAT'!G28</f>
        <v>0</v>
      </c>
    </row>
    <row r="29" spans="1:6" ht="15" customHeight="1">
      <c r="A29" s="4" t="s">
        <v>547</v>
      </c>
      <c r="B29" s="5" t="s">
        <v>278</v>
      </c>
      <c r="C29" s="100">
        <v>7000</v>
      </c>
      <c r="D29" s="100"/>
      <c r="E29" s="100"/>
      <c r="F29" s="100">
        <f>'6_B_bevételek BVKI'!G29+'KÖH Bevételek'!G29+'5_bevételek ÖNKORMÁNYZAT'!G29</f>
        <v>7000</v>
      </c>
    </row>
    <row r="30" spans="1:6" ht="15" customHeight="1">
      <c r="A30" s="4" t="s">
        <v>548</v>
      </c>
      <c r="B30" s="5" t="s">
        <v>283</v>
      </c>
      <c r="C30" s="100">
        <v>26300</v>
      </c>
      <c r="D30" s="100"/>
      <c r="E30" s="100"/>
      <c r="F30" s="100">
        <f>'6_B_bevételek BVKI'!G30+'KÖH Bevételek'!G30+'5_bevételek ÖNKORMÁNYZAT'!G30</f>
        <v>26300</v>
      </c>
    </row>
    <row r="31" spans="1:6" ht="15" customHeight="1">
      <c r="A31" s="8" t="s">
        <v>575</v>
      </c>
      <c r="B31" s="9" t="s">
        <v>299</v>
      </c>
      <c r="C31" s="100">
        <v>93800</v>
      </c>
      <c r="D31" s="100">
        <f>SUM(D26:D30)</f>
        <v>0</v>
      </c>
      <c r="E31" s="100">
        <f>SUM(E26:E30)</f>
        <v>0</v>
      </c>
      <c r="F31" s="100">
        <f>'6_B_bevételek BVKI'!G31+'KÖH Bevételek'!G31+'5_bevételek ÖNKORMÁNYZAT'!G31</f>
        <v>93800</v>
      </c>
    </row>
    <row r="32" spans="1:6" ht="15" customHeight="1">
      <c r="A32" s="4" t="s">
        <v>549</v>
      </c>
      <c r="B32" s="5" t="s">
        <v>300</v>
      </c>
      <c r="C32" s="100">
        <v>2200</v>
      </c>
      <c r="D32" s="100"/>
      <c r="E32" s="100"/>
      <c r="F32" s="100">
        <f>'6_B_bevételek BVKI'!G32+'KÖH Bevételek'!G32+'5_bevételek ÖNKORMÁNYZAT'!G32</f>
        <v>2310</v>
      </c>
    </row>
    <row r="33" spans="1:6" s="163" customFormat="1" ht="15" customHeight="1">
      <c r="A33" s="45" t="s">
        <v>576</v>
      </c>
      <c r="B33" s="59" t="s">
        <v>301</v>
      </c>
      <c r="C33" s="128">
        <f>C32+C31+C25+C24+C23+C22</f>
        <v>185000</v>
      </c>
      <c r="D33" s="128">
        <f>D32+D31+D25+D24+D23+D22</f>
        <v>0</v>
      </c>
      <c r="E33" s="128">
        <f>E32+E31+E25+E24+E23+E22</f>
        <v>0</v>
      </c>
      <c r="F33" s="100">
        <f>'6_B_bevételek BVKI'!G33+'KÖH Bevételek'!G33+'5_bevételek ÖNKORMÁNYZAT'!G33</f>
        <v>185110</v>
      </c>
    </row>
    <row r="34" spans="1:6" ht="15" customHeight="1">
      <c r="A34" s="15" t="s">
        <v>302</v>
      </c>
      <c r="B34" s="5" t="s">
        <v>303</v>
      </c>
      <c r="C34" s="100"/>
      <c r="D34" s="100">
        <v>3100</v>
      </c>
      <c r="E34" s="100"/>
      <c r="F34" s="100">
        <f>'6_B_bevételek BVKI'!G34+'KÖH Bevételek'!G34+'5_bevételek ÖNKORMÁNYZAT'!G34</f>
        <v>3100</v>
      </c>
    </row>
    <row r="35" spans="1:6" ht="15" customHeight="1">
      <c r="A35" s="15" t="s">
        <v>550</v>
      </c>
      <c r="B35" s="5" t="s">
        <v>304</v>
      </c>
      <c r="C35" s="100">
        <v>150</v>
      </c>
      <c r="D35" s="100"/>
      <c r="E35" s="100"/>
      <c r="F35" s="100">
        <f>'6_B_bevételek BVKI'!G35+'KÖH Bevételek'!G35+'5_bevételek ÖNKORMÁNYZAT'!G35</f>
        <v>18303</v>
      </c>
    </row>
    <row r="36" spans="1:6" ht="15" customHeight="1">
      <c r="A36" s="15" t="s">
        <v>551</v>
      </c>
      <c r="B36" s="5" t="s">
        <v>307</v>
      </c>
      <c r="C36" s="100">
        <v>3500</v>
      </c>
      <c r="D36" s="100"/>
      <c r="E36" s="100"/>
      <c r="F36" s="100">
        <f>'6_B_bevételek BVKI'!G36+'KÖH Bevételek'!G36+'5_bevételek ÖNKORMÁNYZAT'!G36</f>
        <v>3500</v>
      </c>
    </row>
    <row r="37" spans="1:6" ht="15" customHeight="1">
      <c r="A37" s="15" t="s">
        <v>552</v>
      </c>
      <c r="B37" s="5" t="s">
        <v>308</v>
      </c>
      <c r="C37" s="100">
        <v>17510</v>
      </c>
      <c r="D37" s="100"/>
      <c r="E37" s="100"/>
      <c r="F37" s="100">
        <f>'6_B_bevételek BVKI'!G37+'KÖH Bevételek'!G37+'5_bevételek ÖNKORMÁNYZAT'!G37</f>
        <v>510</v>
      </c>
    </row>
    <row r="38" spans="1:6" ht="15" customHeight="1">
      <c r="A38" s="15" t="s">
        <v>315</v>
      </c>
      <c r="B38" s="5" t="s">
        <v>316</v>
      </c>
      <c r="C38" s="100">
        <v>4014</v>
      </c>
      <c r="D38" s="100"/>
      <c r="E38" s="100"/>
      <c r="F38" s="100">
        <f>'6_B_bevételek BVKI'!G38+'KÖH Bevételek'!G38+'5_bevételek ÖNKORMÁNYZAT'!G38</f>
        <v>4014</v>
      </c>
    </row>
    <row r="39" spans="1:6" ht="15" customHeight="1">
      <c r="A39" s="15" t="s">
        <v>317</v>
      </c>
      <c r="B39" s="5" t="s">
        <v>318</v>
      </c>
      <c r="C39" s="100">
        <v>2574</v>
      </c>
      <c r="D39" s="100">
        <v>837</v>
      </c>
      <c r="E39" s="100"/>
      <c r="F39" s="100">
        <f>'6_B_bevételek BVKI'!G39+'KÖH Bevételek'!G39+'5_bevételek ÖNKORMÁNYZAT'!G39</f>
        <v>3459</v>
      </c>
    </row>
    <row r="40" spans="1:6" ht="15" customHeight="1">
      <c r="A40" s="15" t="s">
        <v>319</v>
      </c>
      <c r="B40" s="5" t="s">
        <v>320</v>
      </c>
      <c r="C40" s="100"/>
      <c r="D40" s="100"/>
      <c r="E40" s="100"/>
      <c r="F40" s="100">
        <f>'6_B_bevételek BVKI'!G40+'KÖH Bevételek'!G40+'5_bevételek ÖNKORMÁNYZAT'!G40</f>
        <v>0</v>
      </c>
    </row>
    <row r="41" spans="1:6" ht="15" customHeight="1">
      <c r="A41" s="15" t="s">
        <v>553</v>
      </c>
      <c r="B41" s="5" t="s">
        <v>321</v>
      </c>
      <c r="C41" s="100">
        <v>3000</v>
      </c>
      <c r="D41" s="100"/>
      <c r="E41" s="100"/>
      <c r="F41" s="100">
        <f>'6_B_bevételek BVKI'!G41+'KÖH Bevételek'!G41+'5_bevételek ÖNKORMÁNYZAT'!G41</f>
        <v>3000</v>
      </c>
    </row>
    <row r="42" spans="1:6" ht="15" customHeight="1">
      <c r="A42" s="15" t="s">
        <v>554</v>
      </c>
      <c r="B42" s="5" t="s">
        <v>323</v>
      </c>
      <c r="C42" s="100"/>
      <c r="D42" s="100"/>
      <c r="E42" s="100"/>
      <c r="F42" s="100">
        <f>'6_B_bevételek BVKI'!G42+'KÖH Bevételek'!G42+'5_bevételek ÖNKORMÁNYZAT'!G42</f>
        <v>0</v>
      </c>
    </row>
    <row r="43" spans="1:7" ht="15" customHeight="1">
      <c r="A43" s="15" t="s">
        <v>555</v>
      </c>
      <c r="B43" s="5" t="s">
        <v>328</v>
      </c>
      <c r="C43" s="100">
        <v>1400</v>
      </c>
      <c r="D43" s="100"/>
      <c r="E43" s="100"/>
      <c r="F43" s="100">
        <f>'6_B_bevételek BVKI'!G43+'KÖH Bevételek'!G43+'5_bevételek ÖNKORMÁNYZAT'!G43</f>
        <v>850</v>
      </c>
      <c r="G43" s="101"/>
    </row>
    <row r="44" spans="1:6" ht="15" customHeight="1">
      <c r="A44" s="58" t="s">
        <v>577</v>
      </c>
      <c r="B44" s="59" t="s">
        <v>332</v>
      </c>
      <c r="C44" s="92">
        <f>SUM(C34:C43)</f>
        <v>32148</v>
      </c>
      <c r="D44" s="92">
        <f>SUM(D34:D43)</f>
        <v>3937</v>
      </c>
      <c r="E44" s="92">
        <f>SUM(E34:E43)</f>
        <v>0</v>
      </c>
      <c r="F44" s="100">
        <f>'6_B_bevételek BVKI'!G44+'KÖH Bevételek'!G44+'5_bevételek ÖNKORMÁNYZAT'!G44</f>
        <v>36736</v>
      </c>
    </row>
    <row r="45" spans="1:6" ht="15" customHeight="1">
      <c r="A45" s="15" t="s">
        <v>344</v>
      </c>
      <c r="B45" s="5" t="s">
        <v>345</v>
      </c>
      <c r="C45" s="100"/>
      <c r="D45" s="100"/>
      <c r="E45" s="100"/>
      <c r="F45" s="100">
        <f>'6_B_bevételek BVKI'!G45+'KÖH Bevételek'!G45+'5_bevételek ÖNKORMÁNYZAT'!G45</f>
        <v>0</v>
      </c>
    </row>
    <row r="46" spans="1:6" ht="15" customHeight="1">
      <c r="A46" s="4" t="s">
        <v>559</v>
      </c>
      <c r="B46" s="5" t="s">
        <v>346</v>
      </c>
      <c r="C46" s="100"/>
      <c r="D46" s="100">
        <v>6000</v>
      </c>
      <c r="E46" s="100"/>
      <c r="F46" s="100">
        <f>'6_B_bevételek BVKI'!G46+'KÖH Bevételek'!G46+'5_bevételek ÖNKORMÁNYZAT'!G46</f>
        <v>6000</v>
      </c>
    </row>
    <row r="47" spans="1:6" ht="15" customHeight="1">
      <c r="A47" s="15" t="s">
        <v>560</v>
      </c>
      <c r="B47" s="5" t="s">
        <v>347</v>
      </c>
      <c r="C47" s="100"/>
      <c r="D47" s="100">
        <v>5800</v>
      </c>
      <c r="E47" s="100"/>
      <c r="F47" s="100">
        <f>'6_B_bevételek BVKI'!G47+'KÖH Bevételek'!G47+'5_bevételek ÖNKORMÁNYZAT'!G47</f>
        <v>5800</v>
      </c>
    </row>
    <row r="48" spans="1:6" ht="15" customHeight="1">
      <c r="A48" s="45" t="s">
        <v>579</v>
      </c>
      <c r="B48" s="59" t="s">
        <v>348</v>
      </c>
      <c r="C48" s="92">
        <f>SUM(C45:C47)</f>
        <v>0</v>
      </c>
      <c r="D48" s="92">
        <f>SUM(D45:D47)</f>
        <v>11800</v>
      </c>
      <c r="E48" s="92">
        <f>SUM(E45:E47)</f>
        <v>0</v>
      </c>
      <c r="F48" s="100">
        <f>'6_B_bevételek BVKI'!G48+'KÖH Bevételek'!G48+'5_bevételek ÖNKORMÁNYZAT'!G48</f>
        <v>11800</v>
      </c>
    </row>
    <row r="49" spans="1:6" ht="15" customHeight="1">
      <c r="A49" s="72" t="s">
        <v>35</v>
      </c>
      <c r="B49" s="76"/>
      <c r="C49" s="161">
        <f>C48+C44+C33+C19</f>
        <v>431139</v>
      </c>
      <c r="D49" s="161">
        <f>D48+D44+D33+D19</f>
        <v>15737</v>
      </c>
      <c r="E49" s="161">
        <f>E48+E44+E33+E19</f>
        <v>0</v>
      </c>
      <c r="F49" s="161">
        <f>'6_B_bevételek BVKI'!G49+'KÖH Bevételek'!G49+'5_bevételek ÖNKORMÁNYZAT'!G49</f>
        <v>468781</v>
      </c>
    </row>
    <row r="50" spans="1:6" ht="15" customHeight="1">
      <c r="A50" s="4" t="s">
        <v>255</v>
      </c>
      <c r="B50" s="5" t="s">
        <v>256</v>
      </c>
      <c r="C50" s="100"/>
      <c r="D50" s="100"/>
      <c r="E50" s="100"/>
      <c r="F50" s="100">
        <f>'6_B_bevételek BVKI'!G50+'KÖH Bevételek'!G50+'5_bevételek ÖNKORMÁNYZAT'!G50</f>
        <v>0</v>
      </c>
    </row>
    <row r="51" spans="1:6" ht="15" customHeight="1">
      <c r="A51" s="4" t="s">
        <v>257</v>
      </c>
      <c r="B51" s="5" t="s">
        <v>258</v>
      </c>
      <c r="C51" s="100"/>
      <c r="D51" s="100"/>
      <c r="E51" s="100"/>
      <c r="F51" s="100">
        <f>'6_B_bevételek BVKI'!G51+'KÖH Bevételek'!G51+'5_bevételek ÖNKORMÁNYZAT'!G51</f>
        <v>0</v>
      </c>
    </row>
    <row r="52" spans="1:6" ht="15" customHeight="1">
      <c r="A52" s="4" t="s">
        <v>537</v>
      </c>
      <c r="B52" s="5" t="s">
        <v>259</v>
      </c>
      <c r="C52" s="100"/>
      <c r="D52" s="100"/>
      <c r="E52" s="100"/>
      <c r="F52" s="100">
        <f>'6_B_bevételek BVKI'!G52+'KÖH Bevételek'!G52+'5_bevételek ÖNKORMÁNYZAT'!G52</f>
        <v>0</v>
      </c>
    </row>
    <row r="53" spans="1:6" ht="15" customHeight="1">
      <c r="A53" s="4" t="s">
        <v>538</v>
      </c>
      <c r="B53" s="5" t="s">
        <v>260</v>
      </c>
      <c r="C53" s="100"/>
      <c r="D53" s="100"/>
      <c r="E53" s="100"/>
      <c r="F53" s="100">
        <f>'6_B_bevételek BVKI'!G53+'KÖH Bevételek'!G53+'5_bevételek ÖNKORMÁNYZAT'!G53</f>
        <v>0</v>
      </c>
    </row>
    <row r="54" spans="1:6" ht="15" customHeight="1">
      <c r="A54" s="4" t="s">
        <v>539</v>
      </c>
      <c r="B54" s="5" t="s">
        <v>261</v>
      </c>
      <c r="C54" s="100"/>
      <c r="D54" s="100"/>
      <c r="E54" s="100"/>
      <c r="F54" s="100">
        <f>'6_B_bevételek BVKI'!G54+'KÖH Bevételek'!G54+'5_bevételek ÖNKORMÁNYZAT'!G54</f>
        <v>0</v>
      </c>
    </row>
    <row r="55" spans="1:6" ht="15" customHeight="1">
      <c r="A55" s="45" t="s">
        <v>573</v>
      </c>
      <c r="B55" s="59" t="s">
        <v>262</v>
      </c>
      <c r="C55" s="92">
        <f>SUM(C50:C54)</f>
        <v>0</v>
      </c>
      <c r="D55" s="92">
        <f>SUM(D50:D54)</f>
        <v>0</v>
      </c>
      <c r="E55" s="92">
        <f>SUM(E50:E54)</f>
        <v>0</v>
      </c>
      <c r="F55" s="100">
        <f>'6_B_bevételek BVKI'!G55+'KÖH Bevételek'!G55+'5_bevételek ÖNKORMÁNYZAT'!G55</f>
        <v>0</v>
      </c>
    </row>
    <row r="56" spans="1:6" ht="15" customHeight="1">
      <c r="A56" s="15" t="s">
        <v>556</v>
      </c>
      <c r="B56" s="5" t="s">
        <v>333</v>
      </c>
      <c r="C56" s="100"/>
      <c r="D56" s="100"/>
      <c r="E56" s="100"/>
      <c r="F56" s="100">
        <f>'6_B_bevételek BVKI'!G56+'KÖH Bevételek'!G56+'5_bevételek ÖNKORMÁNYZAT'!G56</f>
        <v>0</v>
      </c>
    </row>
    <row r="57" spans="1:6" ht="15" customHeight="1">
      <c r="A57" s="15" t="s">
        <v>557</v>
      </c>
      <c r="B57" s="5" t="s">
        <v>335</v>
      </c>
      <c r="C57" s="100">
        <v>400</v>
      </c>
      <c r="D57" s="100"/>
      <c r="E57" s="100"/>
      <c r="F57" s="100">
        <f>'6_B_bevételek BVKI'!G57+'KÖH Bevételek'!G57+'5_bevételek ÖNKORMÁNYZAT'!G57</f>
        <v>400</v>
      </c>
    </row>
    <row r="58" spans="1:6" ht="15" customHeight="1">
      <c r="A58" s="15" t="s">
        <v>337</v>
      </c>
      <c r="B58" s="5" t="s">
        <v>338</v>
      </c>
      <c r="C58" s="100"/>
      <c r="D58" s="100"/>
      <c r="E58" s="100"/>
      <c r="F58" s="100">
        <f>'6_B_bevételek BVKI'!G58+'KÖH Bevételek'!G58+'5_bevételek ÖNKORMÁNYZAT'!G58</f>
        <v>0</v>
      </c>
    </row>
    <row r="59" spans="1:6" ht="15" customHeight="1">
      <c r="A59" s="15" t="s">
        <v>558</v>
      </c>
      <c r="B59" s="5" t="s">
        <v>339</v>
      </c>
      <c r="C59" s="100">
        <v>4000</v>
      </c>
      <c r="D59" s="100"/>
      <c r="E59" s="100"/>
      <c r="F59" s="100">
        <f>'6_B_bevételek BVKI'!G59+'KÖH Bevételek'!G59+'5_bevételek ÖNKORMÁNYZAT'!G59</f>
        <v>4000</v>
      </c>
    </row>
    <row r="60" spans="1:6" ht="15" customHeight="1">
      <c r="A60" s="15" t="s">
        <v>341</v>
      </c>
      <c r="B60" s="5" t="s">
        <v>342</v>
      </c>
      <c r="C60" s="100"/>
      <c r="D60" s="100"/>
      <c r="E60" s="100"/>
      <c r="F60" s="100">
        <f>'6_B_bevételek BVKI'!G60+'KÖH Bevételek'!G60+'5_bevételek ÖNKORMÁNYZAT'!G60</f>
        <v>0</v>
      </c>
    </row>
    <row r="61" spans="1:6" ht="15" customHeight="1">
      <c r="A61" s="45" t="s">
        <v>578</v>
      </c>
      <c r="B61" s="59" t="s">
        <v>343</v>
      </c>
      <c r="C61" s="189">
        <f>SUM(C56:C60)</f>
        <v>4400</v>
      </c>
      <c r="D61" s="100">
        <f>SUM(D56:D60)</f>
        <v>0</v>
      </c>
      <c r="E61" s="100">
        <f>SUM(E56:E60)</f>
        <v>0</v>
      </c>
      <c r="F61" s="100">
        <f>'6_B_bevételek BVKI'!G61+'KÖH Bevételek'!G61+'5_bevételek ÖNKORMÁNYZAT'!G61</f>
        <v>4400</v>
      </c>
    </row>
    <row r="62" spans="1:6" ht="15" customHeight="1">
      <c r="A62" s="15" t="s">
        <v>349</v>
      </c>
      <c r="B62" s="5" t="s">
        <v>350</v>
      </c>
      <c r="C62" s="100"/>
      <c r="D62" s="100"/>
      <c r="E62" s="100"/>
      <c r="F62" s="100">
        <f>'6_B_bevételek BVKI'!G62+'KÖH Bevételek'!G62+'5_bevételek ÖNKORMÁNYZAT'!G62</f>
        <v>0</v>
      </c>
    </row>
    <row r="63" spans="1:6" ht="15" customHeight="1">
      <c r="A63" s="4" t="s">
        <v>561</v>
      </c>
      <c r="B63" s="5" t="s">
        <v>351</v>
      </c>
      <c r="C63" s="100">
        <v>60</v>
      </c>
      <c r="D63" s="100"/>
      <c r="E63" s="100"/>
      <c r="F63" s="100">
        <f>'6_B_bevételek BVKI'!G63+'KÖH Bevételek'!G63+'5_bevételek ÖNKORMÁNYZAT'!G63</f>
        <v>60</v>
      </c>
    </row>
    <row r="64" spans="1:6" ht="15" customHeight="1">
      <c r="A64" s="15" t="s">
        <v>562</v>
      </c>
      <c r="B64" s="5" t="s">
        <v>352</v>
      </c>
      <c r="C64" s="100">
        <v>1000</v>
      </c>
      <c r="D64" s="100">
        <v>14286</v>
      </c>
      <c r="E64" s="100"/>
      <c r="F64" s="100">
        <f>'6_B_bevételek BVKI'!G64+'KÖH Bevételek'!G64+'5_bevételek ÖNKORMÁNYZAT'!G64</f>
        <v>15286</v>
      </c>
    </row>
    <row r="65" spans="1:6" ht="15" customHeight="1">
      <c r="A65" s="45" t="s">
        <v>581</v>
      </c>
      <c r="B65" s="59" t="s">
        <v>353</v>
      </c>
      <c r="C65" s="92">
        <f>SUM(C62:C64)</f>
        <v>1060</v>
      </c>
      <c r="D65" s="92">
        <f>SUM(D62:D64)</f>
        <v>14286</v>
      </c>
      <c r="E65" s="92">
        <f>SUM(E62:E64)</f>
        <v>0</v>
      </c>
      <c r="F65" s="100">
        <f>'6_B_bevételek BVKI'!G65+'KÖH Bevételek'!G65+'5_bevételek ÖNKORMÁNYZAT'!G65</f>
        <v>15346</v>
      </c>
    </row>
    <row r="66" spans="1:6" ht="15" customHeight="1">
      <c r="A66" s="72" t="s">
        <v>36</v>
      </c>
      <c r="B66" s="76"/>
      <c r="C66" s="161">
        <f>C65+C61+C55</f>
        <v>5460</v>
      </c>
      <c r="D66" s="161">
        <f>D65+D61+D55</f>
        <v>14286</v>
      </c>
      <c r="E66" s="161">
        <f>E65+E61+E55</f>
        <v>0</v>
      </c>
      <c r="F66" s="161">
        <f>'6_B_bevételek BVKI'!G66+'KÖH Bevételek'!G66+'5_bevételek ÖNKORMÁNYZAT'!G66</f>
        <v>19746</v>
      </c>
    </row>
    <row r="67" spans="1:6" ht="15.75">
      <c r="A67" s="24" t="s">
        <v>580</v>
      </c>
      <c r="B67" s="123" t="s">
        <v>354</v>
      </c>
      <c r="C67" s="191">
        <f>C65+C61+C55+C48+C44+C33+C19</f>
        <v>436599</v>
      </c>
      <c r="D67" s="191">
        <f>D65+D61+D55+D48+D44+D33+D19</f>
        <v>30023</v>
      </c>
      <c r="E67" s="191">
        <f>E65+E61+E55+E48+E44+E33+E19</f>
        <v>0</v>
      </c>
      <c r="F67" s="252">
        <f>'6_B_bevételek BVKI'!G67+'KÖH Bevételek'!G67+'5_bevételek ÖNKORMÁNYZAT'!G67</f>
        <v>488527</v>
      </c>
    </row>
    <row r="68" spans="1:6" ht="15.75">
      <c r="A68" s="172" t="s">
        <v>37</v>
      </c>
      <c r="B68" s="89"/>
      <c r="C68" s="100"/>
      <c r="D68" s="100"/>
      <c r="E68" s="100"/>
      <c r="F68" s="100">
        <f>'6_B_bevételek BVKI'!G68+'KÖH Bevételek'!G68+'5_bevételek ÖNKORMÁNYZAT'!G68</f>
        <v>0</v>
      </c>
    </row>
    <row r="69" spans="1:6" ht="15.75">
      <c r="A69" s="172" t="s">
        <v>38</v>
      </c>
      <c r="B69" s="89"/>
      <c r="C69" s="100"/>
      <c r="D69" s="100"/>
      <c r="E69" s="100"/>
      <c r="F69" s="100">
        <f>'6_B_bevételek BVKI'!G69+'KÖH Bevételek'!G69+'5_bevételek ÖNKORMÁNYZAT'!G69</f>
        <v>0</v>
      </c>
    </row>
    <row r="70" spans="1:6" ht="15">
      <c r="A70" s="43" t="s">
        <v>563</v>
      </c>
      <c r="B70" s="4" t="s">
        <v>355</v>
      </c>
      <c r="C70" s="100"/>
      <c r="D70" s="100"/>
      <c r="E70" s="100"/>
      <c r="F70" s="100">
        <f>'6_B_bevételek BVKI'!G70+'KÖH Bevételek'!G70+'5_bevételek ÖNKORMÁNYZAT'!G70</f>
        <v>0</v>
      </c>
    </row>
    <row r="71" spans="1:6" ht="15">
      <c r="A71" s="15" t="s">
        <v>356</v>
      </c>
      <c r="B71" s="4" t="s">
        <v>357</v>
      </c>
      <c r="C71" s="100"/>
      <c r="D71" s="100"/>
      <c r="E71" s="100"/>
      <c r="F71" s="100">
        <f>'6_B_bevételek BVKI'!G71+'KÖH Bevételek'!G71+'5_bevételek ÖNKORMÁNYZAT'!G71</f>
        <v>0</v>
      </c>
    </row>
    <row r="72" spans="1:6" ht="15">
      <c r="A72" s="43" t="s">
        <v>564</v>
      </c>
      <c r="B72" s="4" t="s">
        <v>358</v>
      </c>
      <c r="C72" s="100"/>
      <c r="D72" s="100"/>
      <c r="E72" s="100"/>
      <c r="F72" s="100">
        <f>'6_B_bevételek BVKI'!G72+'KÖH Bevételek'!G72+'5_bevételek ÖNKORMÁNYZAT'!G72</f>
        <v>0</v>
      </c>
    </row>
    <row r="73" spans="1:6" ht="15">
      <c r="A73" s="18" t="s">
        <v>582</v>
      </c>
      <c r="B73" s="8" t="s">
        <v>359</v>
      </c>
      <c r="C73" s="100">
        <f>SUM(C70:C72)</f>
        <v>0</v>
      </c>
      <c r="D73" s="100">
        <f>SUM(D70:D72)</f>
        <v>0</v>
      </c>
      <c r="E73" s="100">
        <f>SUM(E70:E72)</f>
        <v>0</v>
      </c>
      <c r="F73" s="100">
        <f>'6_B_bevételek BVKI'!G73+'KÖH Bevételek'!G73+'5_bevételek ÖNKORMÁNYZAT'!G73</f>
        <v>0</v>
      </c>
    </row>
    <row r="74" spans="1:6" ht="15">
      <c r="A74" s="15" t="s">
        <v>565</v>
      </c>
      <c r="B74" s="4" t="s">
        <v>360</v>
      </c>
      <c r="C74" s="100"/>
      <c r="D74" s="100"/>
      <c r="E74" s="100"/>
      <c r="F74" s="100">
        <f>'6_B_bevételek BVKI'!G74+'KÖH Bevételek'!G74+'5_bevételek ÖNKORMÁNYZAT'!G74</f>
        <v>0</v>
      </c>
    </row>
    <row r="75" spans="1:6" ht="15">
      <c r="A75" s="43" t="s">
        <v>361</v>
      </c>
      <c r="B75" s="4" t="s">
        <v>362</v>
      </c>
      <c r="C75" s="100"/>
      <c r="D75" s="100"/>
      <c r="E75" s="100"/>
      <c r="F75" s="100">
        <f>'6_B_bevételek BVKI'!G75+'KÖH Bevételek'!G75+'5_bevételek ÖNKORMÁNYZAT'!G75</f>
        <v>0</v>
      </c>
    </row>
    <row r="76" spans="1:6" ht="15">
      <c r="A76" s="15" t="s">
        <v>566</v>
      </c>
      <c r="B76" s="4" t="s">
        <v>363</v>
      </c>
      <c r="C76" s="100"/>
      <c r="D76" s="100"/>
      <c r="E76" s="100"/>
      <c r="F76" s="100">
        <f>'6_B_bevételek BVKI'!G76+'KÖH Bevételek'!G76+'5_bevételek ÖNKORMÁNYZAT'!G76</f>
        <v>0</v>
      </c>
    </row>
    <row r="77" spans="1:6" ht="15">
      <c r="A77" s="43" t="s">
        <v>364</v>
      </c>
      <c r="B77" s="4" t="s">
        <v>365</v>
      </c>
      <c r="C77" s="100"/>
      <c r="D77" s="100"/>
      <c r="E77" s="100"/>
      <c r="F77" s="100">
        <f>'6_B_bevételek BVKI'!G77+'KÖH Bevételek'!G77+'5_bevételek ÖNKORMÁNYZAT'!G77</f>
        <v>0</v>
      </c>
    </row>
    <row r="78" spans="1:6" ht="15">
      <c r="A78" s="16" t="s">
        <v>583</v>
      </c>
      <c r="B78" s="8" t="s">
        <v>366</v>
      </c>
      <c r="C78" s="100">
        <f>SUM(C74:C77)</f>
        <v>0</v>
      </c>
      <c r="D78" s="100">
        <f>SUM(D74:D77)</f>
        <v>0</v>
      </c>
      <c r="E78" s="100">
        <f>SUM(E74:E77)</f>
        <v>0</v>
      </c>
      <c r="F78" s="100">
        <f>'6_B_bevételek BVKI'!G78+'KÖH Bevételek'!G78+'5_bevételek ÖNKORMÁNYZAT'!G78</f>
        <v>0</v>
      </c>
    </row>
    <row r="79" spans="1:6" ht="15">
      <c r="A79" s="4" t="s">
        <v>693</v>
      </c>
      <c r="B79" s="4" t="s">
        <v>367</v>
      </c>
      <c r="C79" s="100"/>
      <c r="D79" s="100"/>
      <c r="E79" s="100"/>
      <c r="F79" s="100">
        <f>'6_B_bevételek BVKI'!G79+'KÖH Bevételek'!G79+'5_bevételek ÖNKORMÁNYZAT'!G79</f>
        <v>168719</v>
      </c>
    </row>
    <row r="80" spans="1:6" ht="15">
      <c r="A80" s="4" t="s">
        <v>694</v>
      </c>
      <c r="B80" s="4" t="s">
        <v>367</v>
      </c>
      <c r="C80" s="189">
        <v>52806</v>
      </c>
      <c r="D80" s="100"/>
      <c r="E80" s="100"/>
      <c r="F80" s="100">
        <f>'6_B_bevételek BVKI'!G80+'KÖH Bevételek'!G80+'5_bevételek ÖNKORMÁNYZAT'!G80</f>
        <v>65519</v>
      </c>
    </row>
    <row r="81" spans="1:6" ht="15">
      <c r="A81" s="4" t="s">
        <v>691</v>
      </c>
      <c r="B81" s="4" t="s">
        <v>368</v>
      </c>
      <c r="C81" s="100"/>
      <c r="D81" s="100"/>
      <c r="E81" s="100"/>
      <c r="F81" s="100">
        <f>'6_B_bevételek BVKI'!G81+'KÖH Bevételek'!G81+'5_bevételek ÖNKORMÁNYZAT'!G81</f>
        <v>0</v>
      </c>
    </row>
    <row r="82" spans="1:6" ht="15">
      <c r="A82" s="4" t="s">
        <v>692</v>
      </c>
      <c r="B82" s="4" t="s">
        <v>368</v>
      </c>
      <c r="C82" s="100"/>
      <c r="D82" s="100"/>
      <c r="E82" s="100"/>
      <c r="F82" s="100">
        <f>'6_B_bevételek BVKI'!G82+'KÖH Bevételek'!G82+'5_bevételek ÖNKORMÁNYZAT'!G82</f>
        <v>0</v>
      </c>
    </row>
    <row r="83" spans="1:6" s="101" customFormat="1" ht="15">
      <c r="A83" s="8" t="s">
        <v>584</v>
      </c>
      <c r="B83" s="8" t="s">
        <v>369</v>
      </c>
      <c r="C83" s="190">
        <f>SUM(C79:C82)</f>
        <v>52806</v>
      </c>
      <c r="D83" s="92">
        <f>SUM(D79:D82)</f>
        <v>0</v>
      </c>
      <c r="E83" s="92">
        <f>SUM(E79:E82)</f>
        <v>0</v>
      </c>
      <c r="F83" s="100">
        <f>'6_B_bevételek BVKI'!G83+'KÖH Bevételek'!G83+'5_bevételek ÖNKORMÁNYZAT'!G83</f>
        <v>234238</v>
      </c>
    </row>
    <row r="84" spans="1:6" ht="15">
      <c r="A84" s="43" t="s">
        <v>370</v>
      </c>
      <c r="B84" s="4" t="s">
        <v>371</v>
      </c>
      <c r="C84" s="100"/>
      <c r="D84" s="100"/>
      <c r="E84" s="100"/>
      <c r="F84" s="100">
        <f>'6_B_bevételek BVKI'!G84+'KÖH Bevételek'!G84+'5_bevételek ÖNKORMÁNYZAT'!G84</f>
        <v>0</v>
      </c>
    </row>
    <row r="85" spans="1:6" ht="15">
      <c r="A85" s="43" t="s">
        <v>372</v>
      </c>
      <c r="B85" s="4" t="s">
        <v>373</v>
      </c>
      <c r="C85" s="100"/>
      <c r="D85" s="100"/>
      <c r="E85" s="100"/>
      <c r="F85" s="100">
        <f>'6_B_bevételek BVKI'!G85+'KÖH Bevételek'!G85+'5_bevételek ÖNKORMÁNYZAT'!G85</f>
        <v>0</v>
      </c>
    </row>
    <row r="86" spans="1:6" ht="15">
      <c r="A86" s="43" t="s">
        <v>374</v>
      </c>
      <c r="B86" s="4" t="s">
        <v>375</v>
      </c>
      <c r="C86" s="100">
        <v>118022</v>
      </c>
      <c r="D86" s="100"/>
      <c r="E86" s="100"/>
      <c r="F86" s="100">
        <f>'6_B_bevételek BVKI'!G86+'KÖH Bevételek'!G86+'5_bevételek ÖNKORMÁNYZAT'!G86</f>
        <v>127795</v>
      </c>
    </row>
    <row r="87" spans="1:6" ht="15">
      <c r="A87" s="43" t="s">
        <v>376</v>
      </c>
      <c r="B87" s="4" t="s">
        <v>377</v>
      </c>
      <c r="C87" s="100"/>
      <c r="D87" s="100"/>
      <c r="E87" s="100"/>
      <c r="F87" s="100">
        <f>'6_B_bevételek BVKI'!G87+'KÖH Bevételek'!G87+'5_bevételek ÖNKORMÁNYZAT'!G87</f>
        <v>0</v>
      </c>
    </row>
    <row r="88" spans="1:6" ht="15">
      <c r="A88" s="15" t="s">
        <v>567</v>
      </c>
      <c r="B88" s="4" t="s">
        <v>378</v>
      </c>
      <c r="C88" s="100"/>
      <c r="D88" s="100"/>
      <c r="E88" s="100"/>
      <c r="F88" s="100">
        <f>'6_B_bevételek BVKI'!G88+'KÖH Bevételek'!G88+'5_bevételek ÖNKORMÁNYZAT'!G88</f>
        <v>0</v>
      </c>
    </row>
    <row r="89" spans="1:6" s="101" customFormat="1" ht="15">
      <c r="A89" s="18" t="s">
        <v>585</v>
      </c>
      <c r="B89" s="8" t="s">
        <v>380</v>
      </c>
      <c r="C89" s="92">
        <f>C88+C87+C86+C85+C84+C83+C78+C73</f>
        <v>170828</v>
      </c>
      <c r="D89" s="92">
        <f>D83+D78+D73</f>
        <v>0</v>
      </c>
      <c r="E89" s="92">
        <f>E83+E78+E73</f>
        <v>0</v>
      </c>
      <c r="F89" s="100">
        <f>'6_B_bevételek BVKI'!G89+'KÖH Bevételek'!G89+'5_bevételek ÖNKORMÁNYZAT'!G89</f>
        <v>362033</v>
      </c>
    </row>
    <row r="90" spans="1:6" ht="15">
      <c r="A90" s="15" t="s">
        <v>381</v>
      </c>
      <c r="B90" s="4" t="s">
        <v>382</v>
      </c>
      <c r="C90" s="100"/>
      <c r="D90" s="100"/>
      <c r="E90" s="100"/>
      <c r="F90" s="100">
        <f>'6_B_bevételek BVKI'!G90+'KÖH Bevételek'!G90+'5_bevételek ÖNKORMÁNYZAT'!G90</f>
        <v>0</v>
      </c>
    </row>
    <row r="91" spans="1:6" ht="15">
      <c r="A91" s="15" t="s">
        <v>383</v>
      </c>
      <c r="B91" s="4" t="s">
        <v>384</v>
      </c>
      <c r="C91" s="100"/>
      <c r="D91" s="100"/>
      <c r="E91" s="100"/>
      <c r="F91" s="100">
        <f>'6_B_bevételek BVKI'!G91+'KÖH Bevételek'!G91+'5_bevételek ÖNKORMÁNYZAT'!G91</f>
        <v>0</v>
      </c>
    </row>
    <row r="92" spans="1:6" ht="15">
      <c r="A92" s="43" t="s">
        <v>385</v>
      </c>
      <c r="B92" s="4" t="s">
        <v>386</v>
      </c>
      <c r="C92" s="100"/>
      <c r="D92" s="100"/>
      <c r="E92" s="100"/>
      <c r="F92" s="100">
        <f>'6_B_bevételek BVKI'!G92+'KÖH Bevételek'!G92+'5_bevételek ÖNKORMÁNYZAT'!G92</f>
        <v>0</v>
      </c>
    </row>
    <row r="93" spans="1:6" ht="15">
      <c r="A93" s="43" t="s">
        <v>568</v>
      </c>
      <c r="B93" s="4" t="s">
        <v>387</v>
      </c>
      <c r="C93" s="100"/>
      <c r="D93" s="100"/>
      <c r="E93" s="100"/>
      <c r="F93" s="100">
        <f>'6_B_bevételek BVKI'!G93+'KÖH Bevételek'!G93+'5_bevételek ÖNKORMÁNYZAT'!G93</f>
        <v>0</v>
      </c>
    </row>
    <row r="94" spans="1:6" ht="15">
      <c r="A94" s="16" t="s">
        <v>586</v>
      </c>
      <c r="B94" s="8" t="s">
        <v>388</v>
      </c>
      <c r="C94" s="100"/>
      <c r="D94" s="100"/>
      <c r="E94" s="100"/>
      <c r="F94" s="100">
        <f>'6_B_bevételek BVKI'!G94+'KÖH Bevételek'!G94+'5_bevételek ÖNKORMÁNYZAT'!G94</f>
        <v>0</v>
      </c>
    </row>
    <row r="95" spans="1:6" ht="15">
      <c r="A95" s="18" t="s">
        <v>389</v>
      </c>
      <c r="B95" s="8" t="s">
        <v>390</v>
      </c>
      <c r="C95" s="100"/>
      <c r="D95" s="100"/>
      <c r="E95" s="100"/>
      <c r="F95" s="100">
        <f>'6_B_bevételek BVKI'!G95+'KÖH Bevételek'!G95+'5_bevételek ÖNKORMÁNYZAT'!G95</f>
        <v>0</v>
      </c>
    </row>
    <row r="96" spans="1:6" ht="15.75">
      <c r="A96" s="124" t="s">
        <v>587</v>
      </c>
      <c r="B96" s="10" t="s">
        <v>391</v>
      </c>
      <c r="C96" s="112">
        <f>C95+C94+C89</f>
        <v>170828</v>
      </c>
      <c r="D96" s="112">
        <f>D95+D94+D89</f>
        <v>0</v>
      </c>
      <c r="E96" s="112">
        <f>E95+E94+E89</f>
        <v>0</v>
      </c>
      <c r="F96" s="112">
        <f>'6_B_bevételek BVKI'!G96+'KÖH Bevételek'!G96+'5_bevételek ÖNKORMÁNYZAT'!G96</f>
        <v>362033</v>
      </c>
    </row>
    <row r="97" spans="1:6" ht="15.75">
      <c r="A97" s="173" t="s">
        <v>570</v>
      </c>
      <c r="B97" s="51"/>
      <c r="C97" s="118">
        <f>C96+C67</f>
        <v>607427</v>
      </c>
      <c r="D97" s="118">
        <f>D96+D67</f>
        <v>30023</v>
      </c>
      <c r="E97" s="118">
        <f>E96+E67</f>
        <v>0</v>
      </c>
      <c r="F97" s="118">
        <f>'6_B_bevételek BVKI'!G97+'KÖH Bevételek'!G97+'5_bevételek ÖNKORMÁNYZAT'!G97</f>
        <v>850560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O268"/>
  <sheetViews>
    <sheetView view="pageBreakPreview" zoomScale="75" zoomScaleSheetLayoutView="75" zoomScalePageLayoutView="0" workbookViewId="0" topLeftCell="A121">
      <pane xSplit="2" topLeftCell="C1" activePane="topRight" state="frozen"/>
      <selection pane="topLeft" activeCell="G90" sqref="G90"/>
      <selection pane="topRight" activeCell="A172" sqref="A172"/>
    </sheetView>
  </sheetViews>
  <sheetFormatPr defaultColWidth="9.140625" defaultRowHeight="15"/>
  <cols>
    <col min="1" max="1" width="112.421875" style="99" customWidth="1"/>
    <col min="2" max="2" width="9.140625" style="99" customWidth="1"/>
    <col min="3" max="3" width="21.28125" style="99" customWidth="1"/>
    <col min="4" max="4" width="16.140625" style="99" customWidth="1"/>
    <col min="5" max="5" width="17.140625" style="99" customWidth="1"/>
    <col min="6" max="6" width="19.7109375" style="99" customWidth="1"/>
    <col min="7" max="7" width="14.8515625" style="99" customWidth="1"/>
    <col min="8" max="8" width="15.8515625" style="99" customWidth="1"/>
    <col min="9" max="9" width="14.57421875" style="99" customWidth="1"/>
    <col min="10" max="10" width="15.7109375" style="99" customWidth="1"/>
    <col min="11" max="11" width="14.00390625" style="99" customWidth="1"/>
    <col min="12" max="12" width="17.00390625" style="99" customWidth="1"/>
    <col min="13" max="13" width="17.7109375" style="99" customWidth="1"/>
    <col min="14" max="14" width="14.421875" style="99" customWidth="1"/>
    <col min="15" max="15" width="14.00390625" style="99" customWidth="1"/>
    <col min="16" max="16384" width="9.140625" style="99" customWidth="1"/>
  </cols>
  <sheetData>
    <row r="1" spans="1:3" ht="18">
      <c r="A1" s="81" t="s">
        <v>31</v>
      </c>
      <c r="C1" s="80"/>
    </row>
    <row r="2" ht="18">
      <c r="A2" s="57" t="s">
        <v>636</v>
      </c>
    </row>
    <row r="3" ht="18">
      <c r="A3" s="57"/>
    </row>
    <row r="4" ht="18">
      <c r="A4" s="57"/>
    </row>
    <row r="5" spans="1:15" s="156" customFormat="1" ht="79.5" customHeight="1">
      <c r="A5" s="126" t="s">
        <v>43</v>
      </c>
      <c r="B5" s="126" t="s">
        <v>44</v>
      </c>
      <c r="C5" s="109" t="s">
        <v>14</v>
      </c>
      <c r="D5" s="109" t="s">
        <v>528</v>
      </c>
      <c r="E5" s="109" t="s">
        <v>529</v>
      </c>
      <c r="F5" s="109" t="s">
        <v>637</v>
      </c>
      <c r="G5" s="109" t="s">
        <v>15</v>
      </c>
      <c r="H5" s="109" t="s">
        <v>641</v>
      </c>
      <c r="I5" s="109" t="s">
        <v>638</v>
      </c>
      <c r="J5" s="109" t="s">
        <v>530</v>
      </c>
      <c r="K5" s="109" t="s">
        <v>531</v>
      </c>
      <c r="L5" s="109" t="s">
        <v>532</v>
      </c>
      <c r="M5" s="109" t="s">
        <v>642</v>
      </c>
      <c r="N5" s="109" t="s">
        <v>643</v>
      </c>
      <c r="O5" s="157" t="s">
        <v>16</v>
      </c>
    </row>
    <row r="6" spans="1:15" ht="15">
      <c r="A6" s="139" t="s">
        <v>234</v>
      </c>
      <c r="B6" s="127" t="s">
        <v>235</v>
      </c>
      <c r="C6" s="100"/>
      <c r="D6" s="100"/>
      <c r="E6" s="100"/>
      <c r="F6" s="100"/>
      <c r="G6" s="100">
        <v>26124</v>
      </c>
      <c r="H6" s="100"/>
      <c r="I6" s="100"/>
      <c r="J6" s="100"/>
      <c r="K6" s="100"/>
      <c r="L6" s="100"/>
      <c r="M6" s="100"/>
      <c r="N6" s="100"/>
      <c r="O6" s="100">
        <f aca="true" t="shared" si="0" ref="O6:O11">SUM(C6:N6)</f>
        <v>26124</v>
      </c>
    </row>
    <row r="7" spans="1:15" ht="15">
      <c r="A7" s="139" t="s">
        <v>236</v>
      </c>
      <c r="B7" s="127" t="s">
        <v>237</v>
      </c>
      <c r="C7" s="100"/>
      <c r="D7" s="100"/>
      <c r="E7" s="100"/>
      <c r="F7" s="100"/>
      <c r="G7" s="100">
        <v>1560</v>
      </c>
      <c r="H7" s="100"/>
      <c r="I7" s="100"/>
      <c r="J7" s="100"/>
      <c r="K7" s="100"/>
      <c r="L7" s="100"/>
      <c r="M7" s="100"/>
      <c r="N7" s="100"/>
      <c r="O7" s="100">
        <f t="shared" si="0"/>
        <v>1560</v>
      </c>
    </row>
    <row r="8" spans="1:15" ht="15">
      <c r="A8" s="139" t="s">
        <v>238</v>
      </c>
      <c r="B8" s="127" t="s">
        <v>239</v>
      </c>
      <c r="C8" s="100"/>
      <c r="D8" s="100"/>
      <c r="E8" s="100"/>
      <c r="F8" s="100"/>
      <c r="G8" s="100">
        <v>2500</v>
      </c>
      <c r="H8" s="100"/>
      <c r="I8" s="100"/>
      <c r="J8" s="100"/>
      <c r="K8" s="100"/>
      <c r="L8" s="100"/>
      <c r="M8" s="100"/>
      <c r="N8" s="100"/>
      <c r="O8" s="100">
        <f t="shared" si="0"/>
        <v>2500</v>
      </c>
    </row>
    <row r="9" spans="1:15" ht="15">
      <c r="A9" s="139" t="s">
        <v>240</v>
      </c>
      <c r="B9" s="127" t="s">
        <v>241</v>
      </c>
      <c r="C9" s="100"/>
      <c r="D9" s="100"/>
      <c r="E9" s="100"/>
      <c r="F9" s="100"/>
      <c r="G9" s="100">
        <v>1200</v>
      </c>
      <c r="H9" s="100"/>
      <c r="I9" s="100"/>
      <c r="J9" s="100"/>
      <c r="K9" s="100"/>
      <c r="L9" s="100"/>
      <c r="M9" s="100"/>
      <c r="N9" s="100"/>
      <c r="O9" s="100">
        <f t="shared" si="0"/>
        <v>1200</v>
      </c>
    </row>
    <row r="10" spans="1:15" ht="15">
      <c r="A10" s="139" t="s">
        <v>242</v>
      </c>
      <c r="B10" s="127" t="s">
        <v>243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>
        <f t="shared" si="0"/>
        <v>0</v>
      </c>
    </row>
    <row r="11" spans="1:15" ht="15">
      <c r="A11" s="139" t="s">
        <v>244</v>
      </c>
      <c r="B11" s="127" t="s">
        <v>245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>
        <f t="shared" si="0"/>
        <v>0</v>
      </c>
    </row>
    <row r="12" spans="1:15" ht="15">
      <c r="A12" s="106" t="s">
        <v>571</v>
      </c>
      <c r="B12" s="104" t="s">
        <v>246</v>
      </c>
      <c r="C12" s="100">
        <f aca="true" t="shared" si="1" ref="C12:N12">SUM(C6:C11)</f>
        <v>0</v>
      </c>
      <c r="D12" s="100">
        <f t="shared" si="1"/>
        <v>0</v>
      </c>
      <c r="E12" s="100">
        <f t="shared" si="1"/>
        <v>0</v>
      </c>
      <c r="F12" s="100">
        <f t="shared" si="1"/>
        <v>0</v>
      </c>
      <c r="G12" s="100">
        <f t="shared" si="1"/>
        <v>31384</v>
      </c>
      <c r="H12" s="100">
        <f t="shared" si="1"/>
        <v>0</v>
      </c>
      <c r="I12" s="100">
        <f t="shared" si="1"/>
        <v>0</v>
      </c>
      <c r="J12" s="100">
        <f t="shared" si="1"/>
        <v>0</v>
      </c>
      <c r="K12" s="100">
        <f t="shared" si="1"/>
        <v>0</v>
      </c>
      <c r="L12" s="100">
        <f t="shared" si="1"/>
        <v>0</v>
      </c>
      <c r="M12" s="100">
        <f t="shared" si="1"/>
        <v>0</v>
      </c>
      <c r="N12" s="100">
        <f t="shared" si="1"/>
        <v>0</v>
      </c>
      <c r="O12" s="49">
        <f>SUM(C12:N12)</f>
        <v>31384</v>
      </c>
    </row>
    <row r="13" spans="1:15" ht="15">
      <c r="A13" s="106" t="s">
        <v>247</v>
      </c>
      <c r="B13" s="104" t="s">
        <v>248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49">
        <f aca="true" t="shared" si="2" ref="O13:O76">SUM(C13:N13)</f>
        <v>0</v>
      </c>
    </row>
    <row r="14" spans="1:15" ht="15">
      <c r="A14" s="106" t="s">
        <v>249</v>
      </c>
      <c r="B14" s="104" t="s">
        <v>250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49">
        <f t="shared" si="2"/>
        <v>0</v>
      </c>
    </row>
    <row r="15" spans="1:15" ht="15">
      <c r="A15" s="15" t="s">
        <v>669</v>
      </c>
      <c r="B15" s="127" t="s">
        <v>251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>
        <f t="shared" si="2"/>
        <v>0</v>
      </c>
    </row>
    <row r="16" spans="1:15" ht="15">
      <c r="A16" s="15" t="s">
        <v>678</v>
      </c>
      <c r="B16" s="127" t="s">
        <v>251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>
        <f t="shared" si="2"/>
        <v>0</v>
      </c>
    </row>
    <row r="17" spans="1:15" ht="15">
      <c r="A17" s="15" t="s">
        <v>679</v>
      </c>
      <c r="B17" s="127" t="s">
        <v>251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>
        <f t="shared" si="2"/>
        <v>0</v>
      </c>
    </row>
    <row r="18" spans="1:15" ht="15">
      <c r="A18" s="15" t="s">
        <v>677</v>
      </c>
      <c r="B18" s="127" t="s">
        <v>251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>
        <f t="shared" si="2"/>
        <v>0</v>
      </c>
    </row>
    <row r="19" spans="1:15" ht="15">
      <c r="A19" s="15" t="s">
        <v>676</v>
      </c>
      <c r="B19" s="127" t="s">
        <v>251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>
        <f t="shared" si="2"/>
        <v>0</v>
      </c>
    </row>
    <row r="20" spans="1:15" ht="15">
      <c r="A20" s="15" t="s">
        <v>675</v>
      </c>
      <c r="B20" s="127" t="s">
        <v>251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>
        <f t="shared" si="2"/>
        <v>0</v>
      </c>
    </row>
    <row r="21" spans="1:15" ht="15">
      <c r="A21" s="15" t="s">
        <v>670</v>
      </c>
      <c r="B21" s="127" t="s">
        <v>251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>
        <f t="shared" si="2"/>
        <v>0</v>
      </c>
    </row>
    <row r="22" spans="1:15" ht="15">
      <c r="A22" s="15" t="s">
        <v>671</v>
      </c>
      <c r="B22" s="127" t="s">
        <v>251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>
        <f t="shared" si="2"/>
        <v>0</v>
      </c>
    </row>
    <row r="23" spans="1:15" ht="15">
      <c r="A23" s="15" t="s">
        <v>672</v>
      </c>
      <c r="B23" s="127" t="s">
        <v>251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>
        <f t="shared" si="2"/>
        <v>0</v>
      </c>
    </row>
    <row r="24" spans="1:15" ht="15">
      <c r="A24" s="15" t="s">
        <v>673</v>
      </c>
      <c r="B24" s="127" t="s">
        <v>251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>
        <f t="shared" si="2"/>
        <v>0</v>
      </c>
    </row>
    <row r="25" spans="1:15" ht="15">
      <c r="A25" s="106" t="s">
        <v>534</v>
      </c>
      <c r="B25" s="104" t="s">
        <v>251</v>
      </c>
      <c r="C25" s="100">
        <f aca="true" t="shared" si="3" ref="C25:H25">SUM(C15)</f>
        <v>0</v>
      </c>
      <c r="D25" s="100">
        <f t="shared" si="3"/>
        <v>0</v>
      </c>
      <c r="E25" s="100">
        <f t="shared" si="3"/>
        <v>0</v>
      </c>
      <c r="F25" s="100">
        <f t="shared" si="3"/>
        <v>0</v>
      </c>
      <c r="G25" s="100">
        <f t="shared" si="3"/>
        <v>0</v>
      </c>
      <c r="H25" s="100">
        <f t="shared" si="3"/>
        <v>0</v>
      </c>
      <c r="I25" s="100">
        <f aca="true" t="shared" si="4" ref="I25:N25">SUM(I15)</f>
        <v>0</v>
      </c>
      <c r="J25" s="100">
        <f t="shared" si="4"/>
        <v>0</v>
      </c>
      <c r="K25" s="100">
        <f t="shared" si="4"/>
        <v>0</v>
      </c>
      <c r="L25" s="100">
        <f t="shared" si="4"/>
        <v>0</v>
      </c>
      <c r="M25" s="100">
        <f t="shared" si="4"/>
        <v>0</v>
      </c>
      <c r="N25" s="100">
        <f t="shared" si="4"/>
        <v>0</v>
      </c>
      <c r="O25" s="49">
        <f t="shared" si="2"/>
        <v>0</v>
      </c>
    </row>
    <row r="26" spans="1:15" ht="15">
      <c r="A26" s="15" t="s">
        <v>669</v>
      </c>
      <c r="B26" s="127" t="s">
        <v>252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>
        <f t="shared" si="2"/>
        <v>0</v>
      </c>
    </row>
    <row r="27" spans="1:15" ht="15">
      <c r="A27" s="15" t="s">
        <v>678</v>
      </c>
      <c r="B27" s="127" t="s">
        <v>252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>
        <f t="shared" si="2"/>
        <v>0</v>
      </c>
    </row>
    <row r="28" spans="1:15" ht="15">
      <c r="A28" s="15" t="s">
        <v>679</v>
      </c>
      <c r="B28" s="127" t="s">
        <v>252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>
        <f t="shared" si="2"/>
        <v>0</v>
      </c>
    </row>
    <row r="29" spans="1:15" ht="15">
      <c r="A29" s="15" t="s">
        <v>677</v>
      </c>
      <c r="B29" s="127" t="s">
        <v>252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>
        <f t="shared" si="2"/>
        <v>0</v>
      </c>
    </row>
    <row r="30" spans="1:15" ht="15">
      <c r="A30" s="15" t="s">
        <v>676</v>
      </c>
      <c r="B30" s="127" t="s">
        <v>252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>
        <f t="shared" si="2"/>
        <v>0</v>
      </c>
    </row>
    <row r="31" spans="1:15" ht="15">
      <c r="A31" s="15" t="s">
        <v>675</v>
      </c>
      <c r="B31" s="127" t="s">
        <v>252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>
        <f t="shared" si="2"/>
        <v>0</v>
      </c>
    </row>
    <row r="32" spans="1:15" ht="15">
      <c r="A32" s="15" t="s">
        <v>670</v>
      </c>
      <c r="B32" s="127" t="s">
        <v>252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>
        <f t="shared" si="2"/>
        <v>0</v>
      </c>
    </row>
    <row r="33" spans="1:15" ht="15">
      <c r="A33" s="15" t="s">
        <v>671</v>
      </c>
      <c r="B33" s="127" t="s">
        <v>252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>
        <f t="shared" si="2"/>
        <v>0</v>
      </c>
    </row>
    <row r="34" spans="1:15" ht="15">
      <c r="A34" s="15" t="s">
        <v>672</v>
      </c>
      <c r="B34" s="127" t="s">
        <v>252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>
        <f t="shared" si="2"/>
        <v>0</v>
      </c>
    </row>
    <row r="35" spans="1:15" ht="15">
      <c r="A35" s="15" t="s">
        <v>673</v>
      </c>
      <c r="B35" s="127" t="s">
        <v>252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>
        <f t="shared" si="2"/>
        <v>0</v>
      </c>
    </row>
    <row r="36" spans="1:15" ht="15">
      <c r="A36" s="106" t="s">
        <v>591</v>
      </c>
      <c r="B36" s="104" t="s">
        <v>252</v>
      </c>
      <c r="C36" s="100">
        <f aca="true" t="shared" si="5" ref="C36:N36">SUM(C26:C35)</f>
        <v>0</v>
      </c>
      <c r="D36" s="100">
        <f t="shared" si="5"/>
        <v>0</v>
      </c>
      <c r="E36" s="100">
        <f t="shared" si="5"/>
        <v>0</v>
      </c>
      <c r="F36" s="100">
        <f t="shared" si="5"/>
        <v>0</v>
      </c>
      <c r="G36" s="100">
        <f t="shared" si="5"/>
        <v>0</v>
      </c>
      <c r="H36" s="100">
        <f t="shared" si="5"/>
        <v>0</v>
      </c>
      <c r="I36" s="100">
        <f t="shared" si="5"/>
        <v>0</v>
      </c>
      <c r="J36" s="100">
        <f t="shared" si="5"/>
        <v>0</v>
      </c>
      <c r="K36" s="100">
        <f t="shared" si="5"/>
        <v>0</v>
      </c>
      <c r="L36" s="100">
        <f t="shared" si="5"/>
        <v>0</v>
      </c>
      <c r="M36" s="100">
        <f t="shared" si="5"/>
        <v>0</v>
      </c>
      <c r="N36" s="100">
        <f t="shared" si="5"/>
        <v>0</v>
      </c>
      <c r="O36" s="49">
        <f t="shared" si="2"/>
        <v>0</v>
      </c>
    </row>
    <row r="37" spans="1:15" ht="15">
      <c r="A37" s="15" t="s">
        <v>669</v>
      </c>
      <c r="B37" s="127" t="s">
        <v>253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>
        <f t="shared" si="2"/>
        <v>0</v>
      </c>
    </row>
    <row r="38" spans="1:15" ht="15">
      <c r="A38" s="15" t="s">
        <v>678</v>
      </c>
      <c r="B38" s="127" t="s">
        <v>253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>
        <f t="shared" si="2"/>
        <v>0</v>
      </c>
    </row>
    <row r="39" spans="1:15" ht="15">
      <c r="A39" s="15" t="s">
        <v>679</v>
      </c>
      <c r="B39" s="127" t="s">
        <v>253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>
        <f t="shared" si="2"/>
        <v>0</v>
      </c>
    </row>
    <row r="40" spans="1:15" ht="15">
      <c r="A40" s="15" t="s">
        <v>677</v>
      </c>
      <c r="B40" s="127" t="s">
        <v>253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>
        <f t="shared" si="2"/>
        <v>0</v>
      </c>
    </row>
    <row r="41" spans="1:15" ht="15">
      <c r="A41" s="15" t="s">
        <v>676</v>
      </c>
      <c r="B41" s="127" t="s">
        <v>253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>
        <f t="shared" si="2"/>
        <v>0</v>
      </c>
    </row>
    <row r="42" spans="1:15" ht="15">
      <c r="A42" s="15" t="s">
        <v>675</v>
      </c>
      <c r="B42" s="127" t="s">
        <v>253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>
        <f t="shared" si="2"/>
        <v>0</v>
      </c>
    </row>
    <row r="43" spans="1:15" ht="15">
      <c r="A43" s="15" t="s">
        <v>670</v>
      </c>
      <c r="B43" s="127" t="s">
        <v>253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>
        <f t="shared" si="2"/>
        <v>0</v>
      </c>
    </row>
    <row r="44" spans="1:15" ht="15">
      <c r="A44" s="15" t="s">
        <v>671</v>
      </c>
      <c r="B44" s="127" t="s">
        <v>253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>
        <f t="shared" si="2"/>
        <v>0</v>
      </c>
    </row>
    <row r="45" spans="1:15" ht="15">
      <c r="A45" s="15" t="s">
        <v>672</v>
      </c>
      <c r="B45" s="127" t="s">
        <v>253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>
        <f t="shared" si="2"/>
        <v>0</v>
      </c>
    </row>
    <row r="46" spans="1:15" ht="15">
      <c r="A46" s="15" t="s">
        <v>673</v>
      </c>
      <c r="B46" s="127" t="s">
        <v>253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>
        <f t="shared" si="2"/>
        <v>0</v>
      </c>
    </row>
    <row r="47" spans="1:15" ht="15">
      <c r="A47" s="106" t="s">
        <v>590</v>
      </c>
      <c r="B47" s="104" t="s">
        <v>253</v>
      </c>
      <c r="C47" s="100">
        <f>SUM(C37)</f>
        <v>0</v>
      </c>
      <c r="D47" s="100">
        <f aca="true" t="shared" si="6" ref="D47:N47">SUM(D37)</f>
        <v>0</v>
      </c>
      <c r="E47" s="100">
        <f t="shared" si="6"/>
        <v>0</v>
      </c>
      <c r="F47" s="100">
        <f t="shared" si="6"/>
        <v>0</v>
      </c>
      <c r="G47" s="100">
        <f t="shared" si="6"/>
        <v>0</v>
      </c>
      <c r="H47" s="100">
        <f t="shared" si="6"/>
        <v>0</v>
      </c>
      <c r="I47" s="100">
        <f t="shared" si="6"/>
        <v>0</v>
      </c>
      <c r="J47" s="100">
        <f t="shared" si="6"/>
        <v>0</v>
      </c>
      <c r="K47" s="100">
        <f t="shared" si="6"/>
        <v>0</v>
      </c>
      <c r="L47" s="100">
        <f t="shared" si="6"/>
        <v>0</v>
      </c>
      <c r="M47" s="100">
        <f t="shared" si="6"/>
        <v>0</v>
      </c>
      <c r="N47" s="100">
        <f t="shared" si="6"/>
        <v>0</v>
      </c>
      <c r="O47" s="100">
        <f t="shared" si="2"/>
        <v>0</v>
      </c>
    </row>
    <row r="48" spans="1:15" ht="15">
      <c r="A48" s="164" t="s">
        <v>589</v>
      </c>
      <c r="B48" s="103" t="s">
        <v>254</v>
      </c>
      <c r="C48" s="100">
        <f aca="true" t="shared" si="7" ref="C48:N48">C47+C36+C25+C14+C13+C12</f>
        <v>0</v>
      </c>
      <c r="D48" s="100">
        <f t="shared" si="7"/>
        <v>0</v>
      </c>
      <c r="E48" s="100">
        <f t="shared" si="7"/>
        <v>0</v>
      </c>
      <c r="F48" s="100">
        <f t="shared" si="7"/>
        <v>0</v>
      </c>
      <c r="G48" s="100">
        <f t="shared" si="7"/>
        <v>31384</v>
      </c>
      <c r="H48" s="100">
        <f t="shared" si="7"/>
        <v>0</v>
      </c>
      <c r="I48" s="100">
        <f t="shared" si="7"/>
        <v>0</v>
      </c>
      <c r="J48" s="100">
        <f t="shared" si="7"/>
        <v>0</v>
      </c>
      <c r="K48" s="100">
        <f t="shared" si="7"/>
        <v>0</v>
      </c>
      <c r="L48" s="100">
        <f t="shared" si="7"/>
        <v>0</v>
      </c>
      <c r="M48" s="100">
        <f t="shared" si="7"/>
        <v>0</v>
      </c>
      <c r="N48" s="100">
        <f t="shared" si="7"/>
        <v>0</v>
      </c>
      <c r="O48" s="49">
        <f t="shared" si="2"/>
        <v>31384</v>
      </c>
    </row>
    <row r="49" spans="1:15" ht="15">
      <c r="A49" s="106" t="s">
        <v>255</v>
      </c>
      <c r="B49" s="104" t="s">
        <v>256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>
        <f t="shared" si="2"/>
        <v>0</v>
      </c>
    </row>
    <row r="50" spans="1:15" ht="15">
      <c r="A50" s="106" t="s">
        <v>257</v>
      </c>
      <c r="B50" s="104" t="s">
        <v>258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>
        <f t="shared" si="2"/>
        <v>0</v>
      </c>
    </row>
    <row r="51" spans="1:15" ht="15">
      <c r="A51" s="15" t="s">
        <v>669</v>
      </c>
      <c r="B51" s="127" t="s">
        <v>259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>
        <f t="shared" si="2"/>
        <v>0</v>
      </c>
    </row>
    <row r="52" spans="1:15" ht="15">
      <c r="A52" s="15" t="s">
        <v>678</v>
      </c>
      <c r="B52" s="127" t="s">
        <v>259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>
        <f t="shared" si="2"/>
        <v>0</v>
      </c>
    </row>
    <row r="53" spans="1:15" ht="15">
      <c r="A53" s="15" t="s">
        <v>679</v>
      </c>
      <c r="B53" s="127" t="s">
        <v>259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>
        <f t="shared" si="2"/>
        <v>0</v>
      </c>
    </row>
    <row r="54" spans="1:15" ht="15">
      <c r="A54" s="15" t="s">
        <v>677</v>
      </c>
      <c r="B54" s="127" t="s">
        <v>259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>
        <f t="shared" si="2"/>
        <v>0</v>
      </c>
    </row>
    <row r="55" spans="1:15" ht="15">
      <c r="A55" s="15" t="s">
        <v>676</v>
      </c>
      <c r="B55" s="127" t="s">
        <v>259</v>
      </c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>
        <f t="shared" si="2"/>
        <v>0</v>
      </c>
    </row>
    <row r="56" spans="1:15" ht="15">
      <c r="A56" s="15" t="s">
        <v>675</v>
      </c>
      <c r="B56" s="127" t="s">
        <v>259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>
        <f t="shared" si="2"/>
        <v>0</v>
      </c>
    </row>
    <row r="57" spans="1:15" ht="15">
      <c r="A57" s="15" t="s">
        <v>670</v>
      </c>
      <c r="B57" s="127" t="s">
        <v>259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>
        <f t="shared" si="2"/>
        <v>0</v>
      </c>
    </row>
    <row r="58" spans="1:15" ht="15">
      <c r="A58" s="15" t="s">
        <v>671</v>
      </c>
      <c r="B58" s="127" t="s">
        <v>259</v>
      </c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>
        <f t="shared" si="2"/>
        <v>0</v>
      </c>
    </row>
    <row r="59" spans="1:15" ht="15">
      <c r="A59" s="15" t="s">
        <v>672</v>
      </c>
      <c r="B59" s="127" t="s">
        <v>259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>
        <f t="shared" si="2"/>
        <v>0</v>
      </c>
    </row>
    <row r="60" spans="1:15" ht="15">
      <c r="A60" s="15" t="s">
        <v>673</v>
      </c>
      <c r="B60" s="127" t="s">
        <v>259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>
        <f t="shared" si="2"/>
        <v>0</v>
      </c>
    </row>
    <row r="61" spans="1:15" ht="15">
      <c r="A61" s="106" t="s">
        <v>588</v>
      </c>
      <c r="B61" s="104" t="s">
        <v>259</v>
      </c>
      <c r="C61" s="100">
        <f aca="true" t="shared" si="8" ref="C61:N61">SUM(C51:C60)</f>
        <v>0</v>
      </c>
      <c r="D61" s="100">
        <f t="shared" si="8"/>
        <v>0</v>
      </c>
      <c r="E61" s="100">
        <f t="shared" si="8"/>
        <v>0</v>
      </c>
      <c r="F61" s="100">
        <f t="shared" si="8"/>
        <v>0</v>
      </c>
      <c r="G61" s="100">
        <f t="shared" si="8"/>
        <v>0</v>
      </c>
      <c r="H61" s="100">
        <f t="shared" si="8"/>
        <v>0</v>
      </c>
      <c r="I61" s="100">
        <f t="shared" si="8"/>
        <v>0</v>
      </c>
      <c r="J61" s="100">
        <f t="shared" si="8"/>
        <v>0</v>
      </c>
      <c r="K61" s="100">
        <f t="shared" si="8"/>
        <v>0</v>
      </c>
      <c r="L61" s="100">
        <f t="shared" si="8"/>
        <v>0</v>
      </c>
      <c r="M61" s="100">
        <f t="shared" si="8"/>
        <v>0</v>
      </c>
      <c r="N61" s="100">
        <f t="shared" si="8"/>
        <v>0</v>
      </c>
      <c r="O61" s="100">
        <f t="shared" si="2"/>
        <v>0</v>
      </c>
    </row>
    <row r="62" spans="1:15" ht="15">
      <c r="A62" s="15" t="s">
        <v>674</v>
      </c>
      <c r="B62" s="127" t="s">
        <v>260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>
        <f t="shared" si="2"/>
        <v>0</v>
      </c>
    </row>
    <row r="63" spans="1:15" ht="15">
      <c r="A63" s="15" t="s">
        <v>678</v>
      </c>
      <c r="B63" s="127" t="s">
        <v>260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>
        <f t="shared" si="2"/>
        <v>0</v>
      </c>
    </row>
    <row r="64" spans="1:15" ht="15">
      <c r="A64" s="15" t="s">
        <v>679</v>
      </c>
      <c r="B64" s="127" t="s">
        <v>260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>
        <f t="shared" si="2"/>
        <v>0</v>
      </c>
    </row>
    <row r="65" spans="1:15" ht="15">
      <c r="A65" s="15" t="s">
        <v>677</v>
      </c>
      <c r="B65" s="127" t="s">
        <v>260</v>
      </c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>
        <f t="shared" si="2"/>
        <v>0</v>
      </c>
    </row>
    <row r="66" spans="1:15" ht="15">
      <c r="A66" s="15" t="s">
        <v>676</v>
      </c>
      <c r="B66" s="127" t="s">
        <v>260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>
        <f t="shared" si="2"/>
        <v>0</v>
      </c>
    </row>
    <row r="67" spans="1:15" ht="15">
      <c r="A67" s="15" t="s">
        <v>675</v>
      </c>
      <c r="B67" s="127" t="s">
        <v>260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>
        <f t="shared" si="2"/>
        <v>0</v>
      </c>
    </row>
    <row r="68" spans="1:15" ht="15">
      <c r="A68" s="15" t="s">
        <v>670</v>
      </c>
      <c r="B68" s="127" t="s">
        <v>260</v>
      </c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>
        <f t="shared" si="2"/>
        <v>0</v>
      </c>
    </row>
    <row r="69" spans="1:15" ht="15">
      <c r="A69" s="15" t="s">
        <v>671</v>
      </c>
      <c r="B69" s="127" t="s">
        <v>260</v>
      </c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>
        <f t="shared" si="2"/>
        <v>0</v>
      </c>
    </row>
    <row r="70" spans="1:15" ht="15">
      <c r="A70" s="15" t="s">
        <v>672</v>
      </c>
      <c r="B70" s="127" t="s">
        <v>260</v>
      </c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>
        <f t="shared" si="2"/>
        <v>0</v>
      </c>
    </row>
    <row r="71" spans="1:15" ht="15">
      <c r="A71" s="15" t="s">
        <v>673</v>
      </c>
      <c r="B71" s="127" t="s">
        <v>260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>
        <f t="shared" si="2"/>
        <v>0</v>
      </c>
    </row>
    <row r="72" spans="1:15" ht="15">
      <c r="A72" s="106" t="s">
        <v>592</v>
      </c>
      <c r="B72" s="104" t="s">
        <v>260</v>
      </c>
      <c r="C72" s="100">
        <f aca="true" t="shared" si="9" ref="C72:N72">SUM(C62:C71)</f>
        <v>0</v>
      </c>
      <c r="D72" s="100">
        <f t="shared" si="9"/>
        <v>0</v>
      </c>
      <c r="E72" s="100">
        <f t="shared" si="9"/>
        <v>0</v>
      </c>
      <c r="F72" s="100">
        <f t="shared" si="9"/>
        <v>0</v>
      </c>
      <c r="G72" s="100">
        <f t="shared" si="9"/>
        <v>0</v>
      </c>
      <c r="H72" s="100">
        <f t="shared" si="9"/>
        <v>0</v>
      </c>
      <c r="I72" s="100">
        <f t="shared" si="9"/>
        <v>0</v>
      </c>
      <c r="J72" s="100">
        <f t="shared" si="9"/>
        <v>0</v>
      </c>
      <c r="K72" s="100">
        <f t="shared" si="9"/>
        <v>0</v>
      </c>
      <c r="L72" s="100">
        <f t="shared" si="9"/>
        <v>0</v>
      </c>
      <c r="M72" s="100">
        <f t="shared" si="9"/>
        <v>0</v>
      </c>
      <c r="N72" s="100">
        <f t="shared" si="9"/>
        <v>0</v>
      </c>
      <c r="O72" s="100">
        <f t="shared" si="2"/>
        <v>0</v>
      </c>
    </row>
    <row r="73" spans="1:15" ht="15">
      <c r="A73" s="15" t="s">
        <v>669</v>
      </c>
      <c r="B73" s="127" t="s">
        <v>261</v>
      </c>
      <c r="C73" s="100">
        <v>22425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>
        <f t="shared" si="2"/>
        <v>22425</v>
      </c>
    </row>
    <row r="74" spans="1:15" ht="15">
      <c r="A74" s="15" t="s">
        <v>678</v>
      </c>
      <c r="B74" s="127" t="s">
        <v>261</v>
      </c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>
        <f t="shared" si="2"/>
        <v>0</v>
      </c>
    </row>
    <row r="75" spans="1:15" ht="15">
      <c r="A75" s="15" t="s">
        <v>679</v>
      </c>
      <c r="B75" s="127" t="s">
        <v>261</v>
      </c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>
        <f t="shared" si="2"/>
        <v>0</v>
      </c>
    </row>
    <row r="76" spans="1:15" ht="15">
      <c r="A76" s="15" t="s">
        <v>677</v>
      </c>
      <c r="B76" s="127" t="s">
        <v>261</v>
      </c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>
        <f t="shared" si="2"/>
        <v>0</v>
      </c>
    </row>
    <row r="77" spans="1:15" ht="15">
      <c r="A77" s="15" t="s">
        <v>676</v>
      </c>
      <c r="B77" s="127" t="s">
        <v>261</v>
      </c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>
        <f aca="true" t="shared" si="10" ref="O77:O141">SUM(C77:N77)</f>
        <v>0</v>
      </c>
    </row>
    <row r="78" spans="1:15" ht="15">
      <c r="A78" s="15" t="s">
        <v>675</v>
      </c>
      <c r="B78" s="127" t="s">
        <v>261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>
        <f t="shared" si="10"/>
        <v>0</v>
      </c>
    </row>
    <row r="79" spans="1:15" ht="15">
      <c r="A79" s="15" t="s">
        <v>670</v>
      </c>
      <c r="B79" s="127" t="s">
        <v>261</v>
      </c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>
        <f t="shared" si="10"/>
        <v>0</v>
      </c>
    </row>
    <row r="80" spans="1:15" ht="15">
      <c r="A80" s="15" t="s">
        <v>671</v>
      </c>
      <c r="B80" s="127" t="s">
        <v>261</v>
      </c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>
        <f t="shared" si="10"/>
        <v>0</v>
      </c>
    </row>
    <row r="81" spans="1:15" ht="15">
      <c r="A81" s="15" t="s">
        <v>672</v>
      </c>
      <c r="B81" s="127" t="s">
        <v>261</v>
      </c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>
        <f t="shared" si="10"/>
        <v>0</v>
      </c>
    </row>
    <row r="82" spans="1:15" ht="15">
      <c r="A82" s="15" t="s">
        <v>673</v>
      </c>
      <c r="B82" s="127" t="s">
        <v>261</v>
      </c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>
        <f t="shared" si="10"/>
        <v>0</v>
      </c>
    </row>
    <row r="83" spans="1:15" ht="15">
      <c r="A83" s="106" t="s">
        <v>539</v>
      </c>
      <c r="B83" s="104" t="s">
        <v>261</v>
      </c>
      <c r="C83" s="100">
        <f aca="true" t="shared" si="11" ref="C83:N83">SUM(C73:C82)</f>
        <v>22425</v>
      </c>
      <c r="D83" s="100">
        <f t="shared" si="11"/>
        <v>0</v>
      </c>
      <c r="E83" s="100">
        <f t="shared" si="11"/>
        <v>0</v>
      </c>
      <c r="F83" s="100">
        <f t="shared" si="11"/>
        <v>0</v>
      </c>
      <c r="G83" s="100">
        <f t="shared" si="11"/>
        <v>0</v>
      </c>
      <c r="H83" s="100">
        <f t="shared" si="11"/>
        <v>0</v>
      </c>
      <c r="I83" s="100">
        <f t="shared" si="11"/>
        <v>0</v>
      </c>
      <c r="J83" s="100">
        <f t="shared" si="11"/>
        <v>0</v>
      </c>
      <c r="K83" s="100">
        <f t="shared" si="11"/>
        <v>0</v>
      </c>
      <c r="L83" s="100">
        <f t="shared" si="11"/>
        <v>0</v>
      </c>
      <c r="M83" s="100">
        <f t="shared" si="11"/>
        <v>0</v>
      </c>
      <c r="N83" s="100">
        <f t="shared" si="11"/>
        <v>0</v>
      </c>
      <c r="O83" s="100">
        <f t="shared" si="10"/>
        <v>22425</v>
      </c>
    </row>
    <row r="84" spans="1:15" ht="15">
      <c r="A84" s="164" t="s">
        <v>573</v>
      </c>
      <c r="B84" s="103" t="s">
        <v>262</v>
      </c>
      <c r="C84" s="100">
        <f aca="true" t="shared" si="12" ref="C84:N84">C83+C72+C61+C50+C49</f>
        <v>22425</v>
      </c>
      <c r="D84" s="100">
        <f t="shared" si="12"/>
        <v>0</v>
      </c>
      <c r="E84" s="100">
        <f t="shared" si="12"/>
        <v>0</v>
      </c>
      <c r="F84" s="100">
        <f t="shared" si="12"/>
        <v>0</v>
      </c>
      <c r="G84" s="100">
        <f t="shared" si="12"/>
        <v>0</v>
      </c>
      <c r="H84" s="100">
        <f t="shared" si="12"/>
        <v>0</v>
      </c>
      <c r="I84" s="100">
        <f t="shared" si="12"/>
        <v>0</v>
      </c>
      <c r="J84" s="100">
        <f t="shared" si="12"/>
        <v>0</v>
      </c>
      <c r="K84" s="100">
        <f t="shared" si="12"/>
        <v>0</v>
      </c>
      <c r="L84" s="100">
        <f t="shared" si="12"/>
        <v>0</v>
      </c>
      <c r="M84" s="100">
        <f t="shared" si="12"/>
        <v>0</v>
      </c>
      <c r="N84" s="100">
        <f t="shared" si="12"/>
        <v>0</v>
      </c>
      <c r="O84" s="49">
        <f t="shared" si="10"/>
        <v>22425</v>
      </c>
    </row>
    <row r="85" spans="1:15" ht="15">
      <c r="A85" s="139" t="s">
        <v>593</v>
      </c>
      <c r="B85" s="127" t="s">
        <v>263</v>
      </c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>
        <f t="shared" si="10"/>
        <v>0</v>
      </c>
    </row>
    <row r="86" spans="1:15" ht="15">
      <c r="A86" s="23" t="s">
        <v>264</v>
      </c>
      <c r="B86" s="7" t="s">
        <v>263</v>
      </c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>
        <f t="shared" si="10"/>
        <v>0</v>
      </c>
    </row>
    <row r="87" spans="1:15" ht="15">
      <c r="A87" s="23" t="s">
        <v>265</v>
      </c>
      <c r="B87" s="7" t="s">
        <v>263</v>
      </c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>
        <f t="shared" si="10"/>
        <v>0</v>
      </c>
    </row>
    <row r="88" spans="1:15" ht="15">
      <c r="A88" s="23" t="s">
        <v>266</v>
      </c>
      <c r="B88" s="7" t="s">
        <v>263</v>
      </c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>
        <f t="shared" si="10"/>
        <v>0</v>
      </c>
    </row>
    <row r="89" spans="1:15" ht="15">
      <c r="A89" s="139" t="s">
        <v>541</v>
      </c>
      <c r="B89" s="127" t="s">
        <v>267</v>
      </c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>
        <f t="shared" si="10"/>
        <v>0</v>
      </c>
    </row>
    <row r="90" spans="1:15" ht="15">
      <c r="A90" s="106" t="s">
        <v>574</v>
      </c>
      <c r="B90" s="104" t="s">
        <v>268</v>
      </c>
      <c r="C90" s="100">
        <f aca="true" t="shared" si="13" ref="C90:N90">C89+C85</f>
        <v>0</v>
      </c>
      <c r="D90" s="100">
        <f t="shared" si="13"/>
        <v>0</v>
      </c>
      <c r="E90" s="100">
        <f t="shared" si="13"/>
        <v>0</v>
      </c>
      <c r="F90" s="100">
        <f t="shared" si="13"/>
        <v>0</v>
      </c>
      <c r="G90" s="100">
        <f t="shared" si="13"/>
        <v>0</v>
      </c>
      <c r="H90" s="100">
        <f t="shared" si="13"/>
        <v>0</v>
      </c>
      <c r="I90" s="100">
        <f t="shared" si="13"/>
        <v>0</v>
      </c>
      <c r="J90" s="100">
        <f t="shared" si="13"/>
        <v>0</v>
      </c>
      <c r="K90" s="100">
        <f t="shared" si="13"/>
        <v>0</v>
      </c>
      <c r="L90" s="100">
        <f t="shared" si="13"/>
        <v>0</v>
      </c>
      <c r="M90" s="100">
        <f t="shared" si="13"/>
        <v>0</v>
      </c>
      <c r="N90" s="100">
        <f t="shared" si="13"/>
        <v>0</v>
      </c>
      <c r="O90" s="100">
        <f t="shared" si="10"/>
        <v>0</v>
      </c>
    </row>
    <row r="91" spans="1:15" ht="15">
      <c r="A91" s="106" t="s">
        <v>542</v>
      </c>
      <c r="B91" s="104" t="s">
        <v>269</v>
      </c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>
        <f t="shared" si="10"/>
        <v>0</v>
      </c>
    </row>
    <row r="92" spans="1:15" ht="15">
      <c r="A92" s="18" t="s">
        <v>594</v>
      </c>
      <c r="B92" s="16" t="s">
        <v>270</v>
      </c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>
        <f t="shared" si="10"/>
        <v>0</v>
      </c>
    </row>
    <row r="93" spans="1:15" ht="15">
      <c r="A93" s="139" t="s">
        <v>595</v>
      </c>
      <c r="B93" s="139" t="s">
        <v>271</v>
      </c>
      <c r="C93" s="100"/>
      <c r="D93" s="100"/>
      <c r="E93" s="100">
        <v>34500</v>
      </c>
      <c r="F93" s="100"/>
      <c r="G93" s="100"/>
      <c r="H93" s="100"/>
      <c r="I93" s="100"/>
      <c r="J93" s="100"/>
      <c r="K93" s="100"/>
      <c r="L93" s="100"/>
      <c r="M93" s="100"/>
      <c r="N93" s="100"/>
      <c r="O93" s="100">
        <f t="shared" si="10"/>
        <v>34500</v>
      </c>
    </row>
    <row r="94" spans="1:15" ht="15">
      <c r="A94" s="139" t="s">
        <v>596</v>
      </c>
      <c r="B94" s="139" t="s">
        <v>271</v>
      </c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>
        <f t="shared" si="10"/>
        <v>0</v>
      </c>
    </row>
    <row r="95" spans="1:15" ht="15">
      <c r="A95" s="139" t="s">
        <v>597</v>
      </c>
      <c r="B95" s="139" t="s">
        <v>271</v>
      </c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>
        <f t="shared" si="10"/>
        <v>0</v>
      </c>
    </row>
    <row r="96" spans="1:15" ht="15">
      <c r="A96" s="139" t="s">
        <v>598</v>
      </c>
      <c r="B96" s="139" t="s">
        <v>271</v>
      </c>
      <c r="C96" s="100"/>
      <c r="D96" s="100"/>
      <c r="E96" s="100">
        <v>800</v>
      </c>
      <c r="F96" s="100"/>
      <c r="G96" s="100"/>
      <c r="H96" s="100"/>
      <c r="I96" s="100"/>
      <c r="J96" s="100"/>
      <c r="K96" s="100"/>
      <c r="L96" s="100"/>
      <c r="M96" s="100"/>
      <c r="N96" s="100"/>
      <c r="O96" s="100">
        <f t="shared" si="10"/>
        <v>800</v>
      </c>
    </row>
    <row r="97" spans="1:15" ht="15">
      <c r="A97" s="139" t="s">
        <v>599</v>
      </c>
      <c r="B97" s="139" t="s">
        <v>271</v>
      </c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>
        <f t="shared" si="10"/>
        <v>0</v>
      </c>
    </row>
    <row r="98" spans="1:15" ht="15">
      <c r="A98" s="139" t="s">
        <v>600</v>
      </c>
      <c r="B98" s="139" t="s">
        <v>271</v>
      </c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>
        <f t="shared" si="10"/>
        <v>0</v>
      </c>
    </row>
    <row r="99" spans="1:15" ht="15">
      <c r="A99" s="139" t="s">
        <v>601</v>
      </c>
      <c r="B99" s="139" t="s">
        <v>271</v>
      </c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>
        <f t="shared" si="10"/>
        <v>0</v>
      </c>
    </row>
    <row r="100" spans="1:15" ht="15">
      <c r="A100" s="139" t="s">
        <v>602</v>
      </c>
      <c r="B100" s="139" t="s">
        <v>271</v>
      </c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>
        <f t="shared" si="10"/>
        <v>0</v>
      </c>
    </row>
    <row r="101" spans="1:15" ht="15">
      <c r="A101" s="106" t="s">
        <v>544</v>
      </c>
      <c r="B101" s="104" t="s">
        <v>271</v>
      </c>
      <c r="C101" s="100">
        <f aca="true" t="shared" si="14" ref="C101:N101">SUM(C93:C100)</f>
        <v>0</v>
      </c>
      <c r="D101" s="100">
        <f t="shared" si="14"/>
        <v>0</v>
      </c>
      <c r="E101" s="100">
        <f t="shared" si="14"/>
        <v>35300</v>
      </c>
      <c r="F101" s="100">
        <f t="shared" si="14"/>
        <v>0</v>
      </c>
      <c r="G101" s="100">
        <f t="shared" si="14"/>
        <v>0</v>
      </c>
      <c r="H101" s="100">
        <f t="shared" si="14"/>
        <v>0</v>
      </c>
      <c r="I101" s="100">
        <f t="shared" si="14"/>
        <v>0</v>
      </c>
      <c r="J101" s="100">
        <f t="shared" si="14"/>
        <v>0</v>
      </c>
      <c r="K101" s="100">
        <f t="shared" si="14"/>
        <v>0</v>
      </c>
      <c r="L101" s="100">
        <f t="shared" si="14"/>
        <v>0</v>
      </c>
      <c r="M101" s="100">
        <f t="shared" si="14"/>
        <v>0</v>
      </c>
      <c r="N101" s="100">
        <f t="shared" si="14"/>
        <v>0</v>
      </c>
      <c r="O101" s="100">
        <f t="shared" si="10"/>
        <v>35300</v>
      </c>
    </row>
    <row r="102" spans="1:15" ht="15">
      <c r="A102" s="139" t="s">
        <v>545</v>
      </c>
      <c r="B102" s="127" t="s">
        <v>272</v>
      </c>
      <c r="C102" s="100"/>
      <c r="D102" s="100"/>
      <c r="E102" s="100">
        <v>8000</v>
      </c>
      <c r="F102" s="100"/>
      <c r="G102" s="100"/>
      <c r="H102" s="100"/>
      <c r="I102" s="100"/>
      <c r="J102" s="100"/>
      <c r="K102" s="100"/>
      <c r="L102" s="100"/>
      <c r="M102" s="100"/>
      <c r="N102" s="100"/>
      <c r="O102" s="100">
        <f t="shared" si="10"/>
        <v>8000</v>
      </c>
    </row>
    <row r="103" spans="1:15" s="160" customFormat="1" ht="15">
      <c r="A103" s="62" t="s">
        <v>273</v>
      </c>
      <c r="B103" s="62" t="s">
        <v>272</v>
      </c>
      <c r="C103" s="159"/>
      <c r="D103" s="159"/>
      <c r="E103" s="159">
        <v>8000</v>
      </c>
      <c r="F103" s="159"/>
      <c r="G103" s="159"/>
      <c r="H103" s="159"/>
      <c r="I103" s="159"/>
      <c r="J103" s="159"/>
      <c r="K103" s="159"/>
      <c r="L103" s="159"/>
      <c r="M103" s="159"/>
      <c r="N103" s="159"/>
      <c r="O103" s="100">
        <f t="shared" si="10"/>
        <v>8000</v>
      </c>
    </row>
    <row r="104" spans="1:15" ht="15">
      <c r="A104" s="62" t="s">
        <v>274</v>
      </c>
      <c r="B104" s="62" t="s">
        <v>272</v>
      </c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>
        <f t="shared" si="10"/>
        <v>0</v>
      </c>
    </row>
    <row r="105" spans="1:15" ht="15">
      <c r="A105" s="139" t="s">
        <v>546</v>
      </c>
      <c r="B105" s="127" t="s">
        <v>275</v>
      </c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>
        <f t="shared" si="10"/>
        <v>0</v>
      </c>
    </row>
    <row r="106" spans="1:15" ht="15">
      <c r="A106" s="139" t="s">
        <v>276</v>
      </c>
      <c r="B106" s="127" t="s">
        <v>277</v>
      </c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>
        <f t="shared" si="10"/>
        <v>0</v>
      </c>
    </row>
    <row r="107" spans="1:15" ht="15">
      <c r="A107" s="139" t="s">
        <v>547</v>
      </c>
      <c r="B107" s="127" t="s">
        <v>278</v>
      </c>
      <c r="C107" s="100"/>
      <c r="D107" s="100"/>
      <c r="E107" s="100">
        <v>2400</v>
      </c>
      <c r="F107" s="100"/>
      <c r="G107" s="100"/>
      <c r="H107" s="100"/>
      <c r="I107" s="100"/>
      <c r="J107" s="100"/>
      <c r="K107" s="100"/>
      <c r="L107" s="100"/>
      <c r="M107" s="100"/>
      <c r="N107" s="100"/>
      <c r="O107" s="100">
        <f t="shared" si="10"/>
        <v>2400</v>
      </c>
    </row>
    <row r="108" spans="1:15" ht="15">
      <c r="A108" s="62" t="s">
        <v>279</v>
      </c>
      <c r="B108" s="62" t="s">
        <v>278</v>
      </c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>
        <f t="shared" si="10"/>
        <v>0</v>
      </c>
    </row>
    <row r="109" spans="1:15" s="160" customFormat="1" ht="15">
      <c r="A109" s="62" t="s">
        <v>280</v>
      </c>
      <c r="B109" s="62" t="s">
        <v>278</v>
      </c>
      <c r="C109" s="159"/>
      <c r="D109" s="159"/>
      <c r="E109" s="159">
        <v>2400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00">
        <f t="shared" si="10"/>
        <v>2400</v>
      </c>
    </row>
    <row r="110" spans="1:15" ht="15">
      <c r="A110" s="62" t="s">
        <v>281</v>
      </c>
      <c r="B110" s="62" t="s">
        <v>278</v>
      </c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>
        <f t="shared" si="10"/>
        <v>0</v>
      </c>
    </row>
    <row r="111" spans="1:15" ht="15">
      <c r="A111" s="62" t="s">
        <v>282</v>
      </c>
      <c r="B111" s="62" t="s">
        <v>278</v>
      </c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>
        <f t="shared" si="10"/>
        <v>0</v>
      </c>
    </row>
    <row r="112" spans="1:15" ht="15">
      <c r="A112" s="139" t="s">
        <v>603</v>
      </c>
      <c r="B112" s="127" t="s">
        <v>283</v>
      </c>
      <c r="C112" s="100"/>
      <c r="D112" s="100"/>
      <c r="E112" s="100">
        <v>2570</v>
      </c>
      <c r="F112" s="100"/>
      <c r="G112" s="100"/>
      <c r="H112" s="100"/>
      <c r="I112" s="100"/>
      <c r="J112" s="100"/>
      <c r="K112" s="100"/>
      <c r="L112" s="100"/>
      <c r="M112" s="100"/>
      <c r="N112" s="100"/>
      <c r="O112" s="100">
        <f t="shared" si="10"/>
        <v>2570</v>
      </c>
    </row>
    <row r="113" spans="1:15" s="160" customFormat="1" ht="15">
      <c r="A113" s="62" t="s">
        <v>284</v>
      </c>
      <c r="B113" s="62" t="s">
        <v>283</v>
      </c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00">
        <f t="shared" si="10"/>
        <v>0</v>
      </c>
    </row>
    <row r="114" spans="1:15" s="160" customFormat="1" ht="15">
      <c r="A114" s="62" t="s">
        <v>285</v>
      </c>
      <c r="B114" s="62" t="s">
        <v>283</v>
      </c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00">
        <f t="shared" si="10"/>
        <v>0</v>
      </c>
    </row>
    <row r="115" spans="1:15" s="160" customFormat="1" ht="15">
      <c r="A115" s="62" t="s">
        <v>286</v>
      </c>
      <c r="B115" s="62" t="s">
        <v>283</v>
      </c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00">
        <f t="shared" si="10"/>
        <v>0</v>
      </c>
    </row>
    <row r="116" spans="1:15" s="160" customFormat="1" ht="15">
      <c r="A116" s="62" t="s">
        <v>287</v>
      </c>
      <c r="B116" s="62" t="s">
        <v>283</v>
      </c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00">
        <f t="shared" si="10"/>
        <v>0</v>
      </c>
    </row>
    <row r="117" spans="1:15" s="160" customFormat="1" ht="15">
      <c r="A117" s="62" t="s">
        <v>288</v>
      </c>
      <c r="B117" s="62" t="s">
        <v>283</v>
      </c>
      <c r="C117" s="159"/>
      <c r="D117" s="159"/>
      <c r="E117" s="159"/>
      <c r="F117" s="159"/>
      <c r="G117" s="159"/>
      <c r="H117" s="159"/>
      <c r="I117" s="159"/>
      <c r="J117" s="159"/>
      <c r="K117" s="159"/>
      <c r="L117" s="159"/>
      <c r="M117" s="159"/>
      <c r="N117" s="159"/>
      <c r="O117" s="100">
        <f t="shared" si="10"/>
        <v>0</v>
      </c>
    </row>
    <row r="118" spans="1:15" s="160" customFormat="1" ht="15">
      <c r="A118" s="62" t="s">
        <v>289</v>
      </c>
      <c r="B118" s="62" t="s">
        <v>283</v>
      </c>
      <c r="C118" s="159"/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00">
        <f t="shared" si="10"/>
        <v>0</v>
      </c>
    </row>
    <row r="119" spans="1:15" s="160" customFormat="1" ht="15">
      <c r="A119" s="62" t="s">
        <v>290</v>
      </c>
      <c r="B119" s="62" t="s">
        <v>283</v>
      </c>
      <c r="C119" s="159"/>
      <c r="D119" s="159"/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100">
        <f t="shared" si="10"/>
        <v>0</v>
      </c>
    </row>
    <row r="120" spans="1:15" s="160" customFormat="1" ht="15">
      <c r="A120" s="62" t="s">
        <v>291</v>
      </c>
      <c r="B120" s="62" t="s">
        <v>283</v>
      </c>
      <c r="C120" s="159"/>
      <c r="D120" s="159"/>
      <c r="E120" s="159">
        <v>1800</v>
      </c>
      <c r="F120" s="159"/>
      <c r="G120" s="159"/>
      <c r="H120" s="159"/>
      <c r="I120" s="159"/>
      <c r="J120" s="159"/>
      <c r="K120" s="159"/>
      <c r="L120" s="159"/>
      <c r="M120" s="159"/>
      <c r="N120" s="159"/>
      <c r="O120" s="100">
        <f t="shared" si="10"/>
        <v>1800</v>
      </c>
    </row>
    <row r="121" spans="1:15" s="160" customFormat="1" ht="15">
      <c r="A121" s="62" t="s">
        <v>292</v>
      </c>
      <c r="B121" s="62" t="s">
        <v>283</v>
      </c>
      <c r="C121" s="159"/>
      <c r="D121" s="159"/>
      <c r="E121" s="159">
        <v>570</v>
      </c>
      <c r="F121" s="159"/>
      <c r="G121" s="159"/>
      <c r="H121" s="159"/>
      <c r="I121" s="159"/>
      <c r="J121" s="159"/>
      <c r="K121" s="159"/>
      <c r="L121" s="159"/>
      <c r="M121" s="159"/>
      <c r="N121" s="159"/>
      <c r="O121" s="100">
        <f t="shared" si="10"/>
        <v>570</v>
      </c>
    </row>
    <row r="122" spans="1:15" s="160" customFormat="1" ht="15">
      <c r="A122" s="62" t="s">
        <v>293</v>
      </c>
      <c r="B122" s="62" t="s">
        <v>283</v>
      </c>
      <c r="C122" s="159"/>
      <c r="D122" s="159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00">
        <f t="shared" si="10"/>
        <v>0</v>
      </c>
    </row>
    <row r="123" spans="1:15" s="160" customFormat="1" ht="15">
      <c r="A123" s="62" t="s">
        <v>294</v>
      </c>
      <c r="B123" s="62" t="s">
        <v>283</v>
      </c>
      <c r="C123" s="159"/>
      <c r="D123" s="159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00">
        <f t="shared" si="10"/>
        <v>0</v>
      </c>
    </row>
    <row r="124" spans="1:15" s="160" customFormat="1" ht="15">
      <c r="A124" s="62" t="s">
        <v>295</v>
      </c>
      <c r="B124" s="62" t="s">
        <v>283</v>
      </c>
      <c r="C124" s="159"/>
      <c r="D124" s="159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00">
        <f t="shared" si="10"/>
        <v>0</v>
      </c>
    </row>
    <row r="125" spans="1:15" s="160" customFormat="1" ht="15">
      <c r="A125" s="62" t="s">
        <v>296</v>
      </c>
      <c r="B125" s="62" t="s">
        <v>283</v>
      </c>
      <c r="C125" s="159"/>
      <c r="D125" s="159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00">
        <f t="shared" si="10"/>
        <v>0</v>
      </c>
    </row>
    <row r="126" spans="1:15" s="160" customFormat="1" ht="15">
      <c r="A126" s="62" t="s">
        <v>297</v>
      </c>
      <c r="B126" s="62" t="s">
        <v>283</v>
      </c>
      <c r="C126" s="159"/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00">
        <f t="shared" si="10"/>
        <v>0</v>
      </c>
    </row>
    <row r="127" spans="1:15" s="160" customFormat="1" ht="15">
      <c r="A127" s="62" t="s">
        <v>298</v>
      </c>
      <c r="B127" s="62" t="s">
        <v>283</v>
      </c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00">
        <f t="shared" si="10"/>
        <v>0</v>
      </c>
    </row>
    <row r="128" spans="1:15" ht="15">
      <c r="A128" s="8" t="s">
        <v>575</v>
      </c>
      <c r="B128" s="9" t="s">
        <v>299</v>
      </c>
      <c r="C128" s="100">
        <f>C112+C107+C106+C105+C102</f>
        <v>0</v>
      </c>
      <c r="D128" s="100">
        <f aca="true" t="shared" si="15" ref="D128:N128">D112+D107+D106+D105+D102</f>
        <v>0</v>
      </c>
      <c r="E128" s="100">
        <f t="shared" si="15"/>
        <v>12970</v>
      </c>
      <c r="F128" s="100">
        <f t="shared" si="15"/>
        <v>0</v>
      </c>
      <c r="G128" s="100">
        <f t="shared" si="15"/>
        <v>0</v>
      </c>
      <c r="H128" s="100">
        <f t="shared" si="15"/>
        <v>0</v>
      </c>
      <c r="I128" s="100">
        <f t="shared" si="15"/>
        <v>0</v>
      </c>
      <c r="J128" s="100">
        <f t="shared" si="15"/>
        <v>0</v>
      </c>
      <c r="K128" s="100">
        <f t="shared" si="15"/>
        <v>0</v>
      </c>
      <c r="L128" s="100">
        <f t="shared" si="15"/>
        <v>0</v>
      </c>
      <c r="M128" s="100">
        <f t="shared" si="15"/>
        <v>0</v>
      </c>
      <c r="N128" s="100">
        <f t="shared" si="15"/>
        <v>0</v>
      </c>
      <c r="O128" s="100">
        <f t="shared" si="10"/>
        <v>12970</v>
      </c>
    </row>
    <row r="129" spans="1:15" ht="15">
      <c r="A129" s="139" t="s">
        <v>605</v>
      </c>
      <c r="B129" s="139" t="s">
        <v>300</v>
      </c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>
        <f t="shared" si="10"/>
        <v>0</v>
      </c>
    </row>
    <row r="130" spans="1:15" ht="15">
      <c r="A130" s="139" t="s">
        <v>604</v>
      </c>
      <c r="B130" s="139" t="s">
        <v>300</v>
      </c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>
        <f t="shared" si="10"/>
        <v>0</v>
      </c>
    </row>
    <row r="131" spans="1:15" ht="15">
      <c r="A131" s="139" t="s">
        <v>606</v>
      </c>
      <c r="B131" s="139" t="s">
        <v>300</v>
      </c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>
        <f t="shared" si="10"/>
        <v>0</v>
      </c>
    </row>
    <row r="132" spans="1:15" ht="15">
      <c r="A132" s="139" t="s">
        <v>607</v>
      </c>
      <c r="B132" s="139" t="s">
        <v>300</v>
      </c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>
        <f t="shared" si="10"/>
        <v>0</v>
      </c>
    </row>
    <row r="133" spans="1:15" ht="15">
      <c r="A133" s="139" t="s">
        <v>608</v>
      </c>
      <c r="B133" s="139" t="s">
        <v>300</v>
      </c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>
        <f t="shared" si="10"/>
        <v>0</v>
      </c>
    </row>
    <row r="134" spans="1:15" ht="30">
      <c r="A134" s="139" t="s">
        <v>609</v>
      </c>
      <c r="B134" s="139" t="s">
        <v>300</v>
      </c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>
        <f t="shared" si="10"/>
        <v>0</v>
      </c>
    </row>
    <row r="135" spans="1:15" ht="15">
      <c r="A135" s="139" t="s">
        <v>610</v>
      </c>
      <c r="B135" s="139" t="s">
        <v>300</v>
      </c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>
        <f t="shared" si="10"/>
        <v>0</v>
      </c>
    </row>
    <row r="136" spans="1:15" ht="15">
      <c r="A136" s="139" t="s">
        <v>611</v>
      </c>
      <c r="B136" s="139" t="s">
        <v>300</v>
      </c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>
        <f t="shared" si="10"/>
        <v>0</v>
      </c>
    </row>
    <row r="137" spans="1:15" ht="15">
      <c r="A137" s="139" t="s">
        <v>612</v>
      </c>
      <c r="B137" s="139" t="s">
        <v>300</v>
      </c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>
        <f t="shared" si="10"/>
        <v>0</v>
      </c>
    </row>
    <row r="138" spans="1:15" ht="15">
      <c r="A138" s="139" t="s">
        <v>613</v>
      </c>
      <c r="B138" s="139" t="s">
        <v>300</v>
      </c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>
        <f t="shared" si="10"/>
        <v>0</v>
      </c>
    </row>
    <row r="139" spans="1:15" ht="30">
      <c r="A139" s="139" t="s">
        <v>614</v>
      </c>
      <c r="B139" s="139" t="s">
        <v>300</v>
      </c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>
        <f t="shared" si="10"/>
        <v>0</v>
      </c>
    </row>
    <row r="140" spans="1:15" ht="15">
      <c r="A140" s="139" t="s">
        <v>615</v>
      </c>
      <c r="B140" s="139" t="s">
        <v>300</v>
      </c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>
        <f t="shared" si="10"/>
        <v>0</v>
      </c>
    </row>
    <row r="141" spans="1:15" ht="15">
      <c r="A141" s="106" t="s">
        <v>549</v>
      </c>
      <c r="B141" s="104" t="s">
        <v>300</v>
      </c>
      <c r="C141" s="100">
        <f aca="true" t="shared" si="16" ref="C141:N141">SUM(C129:C140)</f>
        <v>0</v>
      </c>
      <c r="D141" s="100">
        <f t="shared" si="16"/>
        <v>0</v>
      </c>
      <c r="E141" s="100">
        <f t="shared" si="16"/>
        <v>0</v>
      </c>
      <c r="F141" s="100">
        <f t="shared" si="16"/>
        <v>0</v>
      </c>
      <c r="G141" s="100">
        <f t="shared" si="16"/>
        <v>0</v>
      </c>
      <c r="H141" s="100">
        <f t="shared" si="16"/>
        <v>0</v>
      </c>
      <c r="I141" s="100">
        <f t="shared" si="16"/>
        <v>0</v>
      </c>
      <c r="J141" s="100">
        <f t="shared" si="16"/>
        <v>0</v>
      </c>
      <c r="K141" s="100">
        <f t="shared" si="16"/>
        <v>0</v>
      </c>
      <c r="L141" s="100">
        <f t="shared" si="16"/>
        <v>0</v>
      </c>
      <c r="M141" s="100">
        <f t="shared" si="16"/>
        <v>0</v>
      </c>
      <c r="N141" s="100">
        <f t="shared" si="16"/>
        <v>0</v>
      </c>
      <c r="O141" s="100">
        <f t="shared" si="10"/>
        <v>0</v>
      </c>
    </row>
    <row r="142" spans="1:15" s="165" customFormat="1" ht="15">
      <c r="A142" s="164" t="s">
        <v>576</v>
      </c>
      <c r="B142" s="103" t="s">
        <v>301</v>
      </c>
      <c r="C142" s="92">
        <f aca="true" t="shared" si="17" ref="C142:N142">C141+C128+C101+C92+C91+C90</f>
        <v>0</v>
      </c>
      <c r="D142" s="92">
        <f t="shared" si="17"/>
        <v>0</v>
      </c>
      <c r="E142" s="92">
        <f t="shared" si="17"/>
        <v>48270</v>
      </c>
      <c r="F142" s="92">
        <f t="shared" si="17"/>
        <v>0</v>
      </c>
      <c r="G142" s="92">
        <f t="shared" si="17"/>
        <v>0</v>
      </c>
      <c r="H142" s="92">
        <f t="shared" si="17"/>
        <v>0</v>
      </c>
      <c r="I142" s="92">
        <f t="shared" si="17"/>
        <v>0</v>
      </c>
      <c r="J142" s="92">
        <f t="shared" si="17"/>
        <v>0</v>
      </c>
      <c r="K142" s="92">
        <f t="shared" si="17"/>
        <v>0</v>
      </c>
      <c r="L142" s="92">
        <f t="shared" si="17"/>
        <v>0</v>
      </c>
      <c r="M142" s="92">
        <f t="shared" si="17"/>
        <v>0</v>
      </c>
      <c r="N142" s="92">
        <f t="shared" si="17"/>
        <v>0</v>
      </c>
      <c r="O142" s="100">
        <f aca="true" t="shared" si="18" ref="O142:O205">SUM(C142:N142)</f>
        <v>48270</v>
      </c>
    </row>
    <row r="143" spans="1:15" ht="15">
      <c r="A143" s="15" t="s">
        <v>302</v>
      </c>
      <c r="B143" s="127" t="s">
        <v>303</v>
      </c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>
        <f t="shared" si="18"/>
        <v>0</v>
      </c>
    </row>
    <row r="144" spans="1:15" ht="15">
      <c r="A144" s="15" t="s">
        <v>550</v>
      </c>
      <c r="B144" s="127" t="s">
        <v>304</v>
      </c>
      <c r="C144" s="100"/>
      <c r="D144" s="100"/>
      <c r="E144" s="100"/>
      <c r="F144" s="100"/>
      <c r="G144" s="100"/>
      <c r="H144" s="100">
        <v>21000</v>
      </c>
      <c r="I144" s="100"/>
      <c r="J144" s="100"/>
      <c r="K144" s="100"/>
      <c r="L144" s="100"/>
      <c r="M144" s="100"/>
      <c r="N144" s="100"/>
      <c r="O144" s="100">
        <f t="shared" si="18"/>
        <v>21000</v>
      </c>
    </row>
    <row r="145" spans="1:15" ht="15">
      <c r="A145" s="63" t="s">
        <v>305</v>
      </c>
      <c r="B145" s="62" t="s">
        <v>304</v>
      </c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>
        <f t="shared" si="18"/>
        <v>0</v>
      </c>
    </row>
    <row r="146" spans="1:15" ht="15">
      <c r="A146" s="62" t="s">
        <v>306</v>
      </c>
      <c r="B146" s="62" t="s">
        <v>304</v>
      </c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>
        <f t="shared" si="18"/>
        <v>0</v>
      </c>
    </row>
    <row r="147" spans="1:15" ht="15">
      <c r="A147" s="43" t="s">
        <v>551</v>
      </c>
      <c r="B147" s="127" t="s">
        <v>307</v>
      </c>
      <c r="C147" s="100">
        <v>1000</v>
      </c>
      <c r="D147" s="100"/>
      <c r="E147" s="100"/>
      <c r="F147" s="100">
        <v>760</v>
      </c>
      <c r="G147" s="100"/>
      <c r="H147" s="100"/>
      <c r="I147" s="100"/>
      <c r="J147" s="100">
        <v>100</v>
      </c>
      <c r="K147" s="100"/>
      <c r="L147" s="100"/>
      <c r="M147" s="100"/>
      <c r="N147" s="100"/>
      <c r="O147" s="100">
        <f t="shared" si="18"/>
        <v>1860</v>
      </c>
    </row>
    <row r="148" spans="1:15" s="160" customFormat="1" ht="15">
      <c r="A148" s="64" t="s">
        <v>102</v>
      </c>
      <c r="B148" s="64" t="s">
        <v>307</v>
      </c>
      <c r="C148" s="159">
        <v>680</v>
      </c>
      <c r="D148" s="159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00">
        <f t="shared" si="18"/>
        <v>680</v>
      </c>
    </row>
    <row r="149" spans="1:15" ht="15">
      <c r="A149" s="43" t="s">
        <v>616</v>
      </c>
      <c r="B149" s="127" t="s">
        <v>308</v>
      </c>
      <c r="C149" s="100">
        <v>1200</v>
      </c>
      <c r="D149" s="100"/>
      <c r="E149" s="100"/>
      <c r="F149" s="100">
        <v>5955</v>
      </c>
      <c r="G149" s="100"/>
      <c r="H149" s="100">
        <v>6815</v>
      </c>
      <c r="I149" s="100"/>
      <c r="J149" s="100"/>
      <c r="K149" s="100"/>
      <c r="L149" s="100">
        <v>90</v>
      </c>
      <c r="M149" s="100"/>
      <c r="N149" s="100"/>
      <c r="O149" s="100">
        <f t="shared" si="18"/>
        <v>14060</v>
      </c>
    </row>
    <row r="150" spans="1:15" s="160" customFormat="1" ht="15">
      <c r="A150" s="65" t="s">
        <v>309</v>
      </c>
      <c r="B150" s="62" t="s">
        <v>308</v>
      </c>
      <c r="C150" s="159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00">
        <f t="shared" si="18"/>
        <v>0</v>
      </c>
    </row>
    <row r="151" spans="1:15" s="160" customFormat="1" ht="15">
      <c r="A151" s="62" t="s">
        <v>310</v>
      </c>
      <c r="B151" s="62" t="s">
        <v>308</v>
      </c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00">
        <f t="shared" si="18"/>
        <v>0</v>
      </c>
    </row>
    <row r="152" spans="1:15" s="160" customFormat="1" ht="15">
      <c r="A152" s="62" t="s">
        <v>311</v>
      </c>
      <c r="B152" s="62" t="s">
        <v>308</v>
      </c>
      <c r="C152" s="159">
        <v>1200</v>
      </c>
      <c r="D152" s="159"/>
      <c r="E152" s="159"/>
      <c r="F152" s="159">
        <v>1955</v>
      </c>
      <c r="G152" s="159"/>
      <c r="H152" s="159"/>
      <c r="I152" s="159"/>
      <c r="J152" s="159"/>
      <c r="K152" s="159"/>
      <c r="L152" s="159">
        <v>90</v>
      </c>
      <c r="M152" s="159"/>
      <c r="N152" s="159"/>
      <c r="O152" s="100">
        <f t="shared" si="18"/>
        <v>3245</v>
      </c>
    </row>
    <row r="153" spans="1:15" s="160" customFormat="1" ht="15">
      <c r="A153" s="62" t="s">
        <v>312</v>
      </c>
      <c r="B153" s="62" t="s">
        <v>308</v>
      </c>
      <c r="C153" s="159"/>
      <c r="D153" s="159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00">
        <f t="shared" si="18"/>
        <v>0</v>
      </c>
    </row>
    <row r="154" spans="1:15" s="160" customFormat="1" ht="15">
      <c r="A154" s="62" t="s">
        <v>313</v>
      </c>
      <c r="B154" s="62" t="s">
        <v>308</v>
      </c>
      <c r="C154" s="159"/>
      <c r="D154" s="159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00">
        <f t="shared" si="18"/>
        <v>0</v>
      </c>
    </row>
    <row r="155" spans="1:15" s="160" customFormat="1" ht="15">
      <c r="A155" s="62" t="s">
        <v>314</v>
      </c>
      <c r="B155" s="62" t="s">
        <v>308</v>
      </c>
      <c r="C155" s="159"/>
      <c r="D155" s="159"/>
      <c r="E155" s="159"/>
      <c r="F155" s="159">
        <v>4000</v>
      </c>
      <c r="G155" s="159"/>
      <c r="H155" s="159"/>
      <c r="I155" s="159"/>
      <c r="J155" s="159"/>
      <c r="K155" s="159"/>
      <c r="L155" s="159"/>
      <c r="M155" s="159"/>
      <c r="N155" s="159"/>
      <c r="O155" s="100">
        <f t="shared" si="18"/>
        <v>4000</v>
      </c>
    </row>
    <row r="156" spans="1:15" ht="15">
      <c r="A156" s="43" t="s">
        <v>315</v>
      </c>
      <c r="B156" s="127" t="s">
        <v>316</v>
      </c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>
        <f t="shared" si="18"/>
        <v>0</v>
      </c>
    </row>
    <row r="157" spans="1:15" ht="15">
      <c r="A157" s="43" t="s">
        <v>317</v>
      </c>
      <c r="B157" s="127" t="s">
        <v>318</v>
      </c>
      <c r="C157" s="100">
        <v>270</v>
      </c>
      <c r="D157" s="100"/>
      <c r="E157" s="100"/>
      <c r="F157" s="100"/>
      <c r="G157" s="100"/>
      <c r="H157" s="100">
        <v>5670</v>
      </c>
      <c r="I157" s="100"/>
      <c r="J157" s="100">
        <v>29</v>
      </c>
      <c r="K157" s="100"/>
      <c r="L157" s="100">
        <v>10</v>
      </c>
      <c r="M157" s="100"/>
      <c r="N157" s="100"/>
      <c r="O157" s="100">
        <f t="shared" si="18"/>
        <v>5979</v>
      </c>
    </row>
    <row r="158" spans="1:15" ht="15">
      <c r="A158" s="43" t="s">
        <v>319</v>
      </c>
      <c r="B158" s="127" t="s">
        <v>320</v>
      </c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>
        <f t="shared" si="18"/>
        <v>0</v>
      </c>
    </row>
    <row r="159" spans="1:15" ht="15">
      <c r="A159" s="15" t="s">
        <v>617</v>
      </c>
      <c r="B159" s="127" t="s">
        <v>321</v>
      </c>
      <c r="C159" s="100">
        <v>3500</v>
      </c>
      <c r="D159" s="100"/>
      <c r="E159" s="100"/>
      <c r="F159" s="100"/>
      <c r="G159" s="100"/>
      <c r="H159" s="100"/>
      <c r="I159" s="100">
        <v>1000</v>
      </c>
      <c r="J159" s="100"/>
      <c r="K159" s="100"/>
      <c r="L159" s="100"/>
      <c r="M159" s="100"/>
      <c r="N159" s="100"/>
      <c r="O159" s="100">
        <f t="shared" si="18"/>
        <v>4500</v>
      </c>
    </row>
    <row r="160" spans="1:15" ht="15">
      <c r="A160" s="64" t="s">
        <v>102</v>
      </c>
      <c r="B160" s="64" t="s">
        <v>321</v>
      </c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>
        <f t="shared" si="18"/>
        <v>0</v>
      </c>
    </row>
    <row r="161" spans="1:15" ht="15">
      <c r="A161" s="64" t="s">
        <v>322</v>
      </c>
      <c r="B161" s="64" t="s">
        <v>321</v>
      </c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>
        <f t="shared" si="18"/>
        <v>0</v>
      </c>
    </row>
    <row r="162" spans="1:15" ht="15">
      <c r="A162" s="64" t="s">
        <v>618</v>
      </c>
      <c r="B162" s="64" t="s">
        <v>321</v>
      </c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>
        <f t="shared" si="18"/>
        <v>0</v>
      </c>
    </row>
    <row r="163" spans="1:15" ht="15">
      <c r="A163" s="15" t="s">
        <v>619</v>
      </c>
      <c r="B163" s="127" t="s">
        <v>323</v>
      </c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>
        <f t="shared" si="18"/>
        <v>0</v>
      </c>
    </row>
    <row r="164" spans="1:15" ht="15">
      <c r="A164" s="62" t="s">
        <v>324</v>
      </c>
      <c r="B164" s="64" t="s">
        <v>323</v>
      </c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>
        <f t="shared" si="18"/>
        <v>0</v>
      </c>
    </row>
    <row r="165" spans="1:15" ht="15">
      <c r="A165" s="62" t="s">
        <v>325</v>
      </c>
      <c r="B165" s="64" t="s">
        <v>323</v>
      </c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>
        <f t="shared" si="18"/>
        <v>0</v>
      </c>
    </row>
    <row r="166" spans="1:15" ht="15">
      <c r="A166" s="62" t="s">
        <v>326</v>
      </c>
      <c r="B166" s="64" t="s">
        <v>323</v>
      </c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>
        <f t="shared" si="18"/>
        <v>0</v>
      </c>
    </row>
    <row r="167" spans="1:15" ht="15">
      <c r="A167" s="62" t="s">
        <v>327</v>
      </c>
      <c r="B167" s="64" t="s">
        <v>323</v>
      </c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>
        <f t="shared" si="18"/>
        <v>0</v>
      </c>
    </row>
    <row r="168" spans="1:15" ht="15">
      <c r="A168" s="15" t="s">
        <v>620</v>
      </c>
      <c r="B168" s="127" t="s">
        <v>328</v>
      </c>
      <c r="C168" s="100">
        <v>500</v>
      </c>
      <c r="D168" s="100"/>
      <c r="E168" s="100"/>
      <c r="F168" s="100">
        <v>200</v>
      </c>
      <c r="G168" s="100"/>
      <c r="H168" s="100"/>
      <c r="I168" s="100"/>
      <c r="J168" s="100"/>
      <c r="K168" s="100">
        <v>50</v>
      </c>
      <c r="L168" s="100"/>
      <c r="M168" s="100"/>
      <c r="N168" s="100"/>
      <c r="O168" s="100">
        <f t="shared" si="18"/>
        <v>750</v>
      </c>
    </row>
    <row r="169" spans="1:15" ht="15">
      <c r="A169" s="64" t="s">
        <v>329</v>
      </c>
      <c r="B169" s="64" t="s">
        <v>328</v>
      </c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>
        <f t="shared" si="18"/>
        <v>0</v>
      </c>
    </row>
    <row r="170" spans="1:15" ht="27">
      <c r="A170" s="62" t="s">
        <v>330</v>
      </c>
      <c r="B170" s="64" t="s">
        <v>328</v>
      </c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>
        <f t="shared" si="18"/>
        <v>0</v>
      </c>
    </row>
    <row r="171" spans="1:15" ht="15">
      <c r="A171" s="62" t="s">
        <v>331</v>
      </c>
      <c r="B171" s="64" t="s">
        <v>328</v>
      </c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>
        <f t="shared" si="18"/>
        <v>0</v>
      </c>
    </row>
    <row r="172" spans="1:15" ht="15">
      <c r="A172" s="66" t="s">
        <v>621</v>
      </c>
      <c r="B172" s="103" t="s">
        <v>332</v>
      </c>
      <c r="C172" s="100">
        <f>C168+C163+C159+C158+C157+C156+C149+C147+C144+C143</f>
        <v>6470</v>
      </c>
      <c r="D172" s="100">
        <f aca="true" t="shared" si="19" ref="D172:N172">D168+D163+D159+D158+D157+D156+D149+D147+D144+D143</f>
        <v>0</v>
      </c>
      <c r="E172" s="100">
        <f t="shared" si="19"/>
        <v>0</v>
      </c>
      <c r="F172" s="100">
        <f t="shared" si="19"/>
        <v>6915</v>
      </c>
      <c r="G172" s="100">
        <f t="shared" si="19"/>
        <v>0</v>
      </c>
      <c r="H172" s="100">
        <f t="shared" si="19"/>
        <v>33485</v>
      </c>
      <c r="I172" s="100">
        <f t="shared" si="19"/>
        <v>1000</v>
      </c>
      <c r="J172" s="100">
        <f t="shared" si="19"/>
        <v>129</v>
      </c>
      <c r="K172" s="100">
        <f t="shared" si="19"/>
        <v>50</v>
      </c>
      <c r="L172" s="100">
        <f t="shared" si="19"/>
        <v>100</v>
      </c>
      <c r="M172" s="100">
        <f t="shared" si="19"/>
        <v>0</v>
      </c>
      <c r="N172" s="100">
        <f t="shared" si="19"/>
        <v>0</v>
      </c>
      <c r="O172" s="100">
        <f t="shared" si="18"/>
        <v>48149</v>
      </c>
    </row>
    <row r="173" spans="1:15" ht="15">
      <c r="A173" s="18" t="s">
        <v>622</v>
      </c>
      <c r="B173" s="104" t="s">
        <v>333</v>
      </c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>
        <f t="shared" si="18"/>
        <v>0</v>
      </c>
    </row>
    <row r="174" spans="1:15" ht="15">
      <c r="A174" s="62" t="s">
        <v>334</v>
      </c>
      <c r="B174" s="64" t="s">
        <v>333</v>
      </c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>
        <f t="shared" si="18"/>
        <v>0</v>
      </c>
    </row>
    <row r="175" spans="1:15" ht="15">
      <c r="A175" s="18" t="s">
        <v>623</v>
      </c>
      <c r="B175" s="104" t="s">
        <v>335</v>
      </c>
      <c r="C175" s="100">
        <v>9025</v>
      </c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>
        <f t="shared" si="18"/>
        <v>9025</v>
      </c>
    </row>
    <row r="176" spans="1:15" ht="15">
      <c r="A176" s="62" t="s">
        <v>336</v>
      </c>
      <c r="B176" s="64" t="s">
        <v>335</v>
      </c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>
        <f t="shared" si="18"/>
        <v>0</v>
      </c>
    </row>
    <row r="177" spans="1:15" ht="15">
      <c r="A177" s="18" t="s">
        <v>337</v>
      </c>
      <c r="B177" s="104" t="s">
        <v>338</v>
      </c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>
        <f t="shared" si="18"/>
        <v>0</v>
      </c>
    </row>
    <row r="178" spans="1:15" ht="15">
      <c r="A178" s="18" t="s">
        <v>624</v>
      </c>
      <c r="B178" s="104" t="s">
        <v>339</v>
      </c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>
        <f t="shared" si="18"/>
        <v>0</v>
      </c>
    </row>
    <row r="179" spans="1:15" ht="15">
      <c r="A179" s="62" t="s">
        <v>340</v>
      </c>
      <c r="B179" s="64" t="s">
        <v>339</v>
      </c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>
        <f t="shared" si="18"/>
        <v>0</v>
      </c>
    </row>
    <row r="180" spans="1:15" ht="15">
      <c r="A180" s="18" t="s">
        <v>341</v>
      </c>
      <c r="B180" s="104" t="s">
        <v>342</v>
      </c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>
        <f t="shared" si="18"/>
        <v>0</v>
      </c>
    </row>
    <row r="181" spans="1:15" ht="15">
      <c r="A181" s="164" t="s">
        <v>578</v>
      </c>
      <c r="B181" s="103" t="s">
        <v>343</v>
      </c>
      <c r="C181" s="100">
        <f aca="true" t="shared" si="20" ref="C181:N181">C180+C178+C177+C175+C173</f>
        <v>9025</v>
      </c>
      <c r="D181" s="100">
        <f t="shared" si="20"/>
        <v>0</v>
      </c>
      <c r="E181" s="100">
        <f t="shared" si="20"/>
        <v>0</v>
      </c>
      <c r="F181" s="100">
        <f t="shared" si="20"/>
        <v>0</v>
      </c>
      <c r="G181" s="100">
        <f t="shared" si="20"/>
        <v>0</v>
      </c>
      <c r="H181" s="100">
        <f t="shared" si="20"/>
        <v>0</v>
      </c>
      <c r="I181" s="100">
        <f t="shared" si="20"/>
        <v>0</v>
      </c>
      <c r="J181" s="100">
        <f t="shared" si="20"/>
        <v>0</v>
      </c>
      <c r="K181" s="100">
        <f t="shared" si="20"/>
        <v>0</v>
      </c>
      <c r="L181" s="100">
        <f t="shared" si="20"/>
        <v>0</v>
      </c>
      <c r="M181" s="100">
        <f t="shared" si="20"/>
        <v>0</v>
      </c>
      <c r="N181" s="100">
        <f t="shared" si="20"/>
        <v>0</v>
      </c>
      <c r="O181" s="100">
        <f t="shared" si="18"/>
        <v>9025</v>
      </c>
    </row>
    <row r="182" spans="1:15" ht="15">
      <c r="A182" s="18" t="s">
        <v>344</v>
      </c>
      <c r="B182" s="104" t="s">
        <v>345</v>
      </c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>
        <f t="shared" si="18"/>
        <v>0</v>
      </c>
    </row>
    <row r="183" spans="1:15" ht="15">
      <c r="A183" s="15" t="s">
        <v>680</v>
      </c>
      <c r="B183" s="139" t="s">
        <v>346</v>
      </c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>
        <f t="shared" si="18"/>
        <v>0</v>
      </c>
    </row>
    <row r="184" spans="1:15" ht="15">
      <c r="A184" s="15" t="s">
        <v>681</v>
      </c>
      <c r="B184" s="139" t="s">
        <v>346</v>
      </c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>
        <f t="shared" si="18"/>
        <v>0</v>
      </c>
    </row>
    <row r="185" spans="1:15" ht="15">
      <c r="A185" s="15" t="s">
        <v>689</v>
      </c>
      <c r="B185" s="139" t="s">
        <v>346</v>
      </c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>
        <f t="shared" si="18"/>
        <v>0</v>
      </c>
    </row>
    <row r="186" spans="1:15" ht="15">
      <c r="A186" s="139" t="s">
        <v>688</v>
      </c>
      <c r="B186" s="139" t="s">
        <v>346</v>
      </c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>
        <f t="shared" si="18"/>
        <v>0</v>
      </c>
    </row>
    <row r="187" spans="1:15" ht="15">
      <c r="A187" s="139" t="s">
        <v>687</v>
      </c>
      <c r="B187" s="139" t="s">
        <v>346</v>
      </c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>
        <f t="shared" si="18"/>
        <v>0</v>
      </c>
    </row>
    <row r="188" spans="1:15" ht="15">
      <c r="A188" s="139" t="s">
        <v>686</v>
      </c>
      <c r="B188" s="139" t="s">
        <v>346</v>
      </c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>
        <f t="shared" si="18"/>
        <v>0</v>
      </c>
    </row>
    <row r="189" spans="1:15" ht="15">
      <c r="A189" s="15" t="s">
        <v>685</v>
      </c>
      <c r="B189" s="139" t="s">
        <v>346</v>
      </c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>
        <f t="shared" si="18"/>
        <v>0</v>
      </c>
    </row>
    <row r="190" spans="1:15" ht="15">
      <c r="A190" s="15" t="s">
        <v>690</v>
      </c>
      <c r="B190" s="139" t="s">
        <v>346</v>
      </c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>
        <f t="shared" si="18"/>
        <v>0</v>
      </c>
    </row>
    <row r="191" spans="1:15" ht="15">
      <c r="A191" s="15" t="s">
        <v>682</v>
      </c>
      <c r="B191" s="139" t="s">
        <v>346</v>
      </c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>
        <f t="shared" si="18"/>
        <v>0</v>
      </c>
    </row>
    <row r="192" spans="1:15" ht="15">
      <c r="A192" s="15" t="s">
        <v>683</v>
      </c>
      <c r="B192" s="139" t="s">
        <v>346</v>
      </c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>
        <f t="shared" si="18"/>
        <v>0</v>
      </c>
    </row>
    <row r="193" spans="1:15" ht="15">
      <c r="A193" s="106" t="s">
        <v>625</v>
      </c>
      <c r="B193" s="104" t="s">
        <v>346</v>
      </c>
      <c r="C193" s="100">
        <f aca="true" t="shared" si="21" ref="C193:H193">SUM(C183:C192)</f>
        <v>0</v>
      </c>
      <c r="D193" s="100">
        <f t="shared" si="21"/>
        <v>0</v>
      </c>
      <c r="E193" s="100">
        <f t="shared" si="21"/>
        <v>0</v>
      </c>
      <c r="F193" s="100">
        <f t="shared" si="21"/>
        <v>0</v>
      </c>
      <c r="G193" s="100">
        <f t="shared" si="21"/>
        <v>0</v>
      </c>
      <c r="H193" s="100">
        <f t="shared" si="21"/>
        <v>0</v>
      </c>
      <c r="I193" s="100"/>
      <c r="J193" s="100"/>
      <c r="K193" s="100"/>
      <c r="L193" s="100"/>
      <c r="M193" s="100"/>
      <c r="N193" s="100"/>
      <c r="O193" s="100">
        <f t="shared" si="18"/>
        <v>0</v>
      </c>
    </row>
    <row r="194" spans="1:15" ht="15">
      <c r="A194" s="15" t="s">
        <v>680</v>
      </c>
      <c r="B194" s="139" t="s">
        <v>347</v>
      </c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>
        <f t="shared" si="18"/>
        <v>0</v>
      </c>
    </row>
    <row r="195" spans="1:15" ht="15">
      <c r="A195" s="15" t="s">
        <v>681</v>
      </c>
      <c r="B195" s="139" t="s">
        <v>347</v>
      </c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>
        <f t="shared" si="18"/>
        <v>0</v>
      </c>
    </row>
    <row r="196" spans="1:15" ht="15">
      <c r="A196" s="15" t="s">
        <v>689</v>
      </c>
      <c r="B196" s="139" t="s">
        <v>347</v>
      </c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>
        <f t="shared" si="18"/>
        <v>0</v>
      </c>
    </row>
    <row r="197" spans="1:15" ht="15">
      <c r="A197" s="139" t="s">
        <v>688</v>
      </c>
      <c r="B197" s="139" t="s">
        <v>347</v>
      </c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>
        <f t="shared" si="18"/>
        <v>0</v>
      </c>
    </row>
    <row r="198" spans="1:15" ht="15">
      <c r="A198" s="139" t="s">
        <v>687</v>
      </c>
      <c r="B198" s="139" t="s">
        <v>347</v>
      </c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>
        <v>5500</v>
      </c>
      <c r="O198" s="100">
        <f t="shared" si="18"/>
        <v>5500</v>
      </c>
    </row>
    <row r="199" spans="1:15" ht="15">
      <c r="A199" s="139" t="s">
        <v>686</v>
      </c>
      <c r="B199" s="139" t="s">
        <v>347</v>
      </c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>
        <f t="shared" si="18"/>
        <v>0</v>
      </c>
    </row>
    <row r="200" spans="1:15" ht="15">
      <c r="A200" s="15" t="s">
        <v>685</v>
      </c>
      <c r="B200" s="139" t="s">
        <v>347</v>
      </c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>
        <f t="shared" si="18"/>
        <v>0</v>
      </c>
    </row>
    <row r="201" spans="1:15" ht="15">
      <c r="A201" s="15" t="s">
        <v>684</v>
      </c>
      <c r="B201" s="139" t="s">
        <v>347</v>
      </c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>
        <f t="shared" si="18"/>
        <v>0</v>
      </c>
    </row>
    <row r="202" spans="1:15" ht="15">
      <c r="A202" s="15" t="s">
        <v>682</v>
      </c>
      <c r="B202" s="139" t="s">
        <v>347</v>
      </c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>
        <f t="shared" si="18"/>
        <v>0</v>
      </c>
    </row>
    <row r="203" spans="1:15" ht="15">
      <c r="A203" s="15" t="s">
        <v>683</v>
      </c>
      <c r="B203" s="139" t="s">
        <v>347</v>
      </c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>
        <f t="shared" si="18"/>
        <v>0</v>
      </c>
    </row>
    <row r="204" spans="1:15" ht="15">
      <c r="A204" s="18" t="s">
        <v>626</v>
      </c>
      <c r="B204" s="104" t="s">
        <v>347</v>
      </c>
      <c r="C204" s="100">
        <f aca="true" t="shared" si="22" ref="C204:N204">SUM(C194:C203)</f>
        <v>0</v>
      </c>
      <c r="D204" s="100">
        <f t="shared" si="22"/>
        <v>0</v>
      </c>
      <c r="E204" s="100">
        <f t="shared" si="22"/>
        <v>0</v>
      </c>
      <c r="F204" s="100">
        <f t="shared" si="22"/>
        <v>0</v>
      </c>
      <c r="G204" s="100">
        <f t="shared" si="22"/>
        <v>0</v>
      </c>
      <c r="H204" s="100">
        <f t="shared" si="22"/>
        <v>0</v>
      </c>
      <c r="I204" s="100">
        <f t="shared" si="22"/>
        <v>0</v>
      </c>
      <c r="J204" s="100">
        <f t="shared" si="22"/>
        <v>0</v>
      </c>
      <c r="K204" s="100">
        <f t="shared" si="22"/>
        <v>0</v>
      </c>
      <c r="L204" s="100">
        <f t="shared" si="22"/>
        <v>0</v>
      </c>
      <c r="M204" s="100">
        <f t="shared" si="22"/>
        <v>0</v>
      </c>
      <c r="N204" s="100">
        <f t="shared" si="22"/>
        <v>5500</v>
      </c>
      <c r="O204" s="100">
        <f t="shared" si="18"/>
        <v>5500</v>
      </c>
    </row>
    <row r="205" spans="1:15" ht="15">
      <c r="A205" s="164" t="s">
        <v>579</v>
      </c>
      <c r="B205" s="103" t="s">
        <v>348</v>
      </c>
      <c r="C205" s="100">
        <f aca="true" t="shared" si="23" ref="C205:N205">C204+C193+C182</f>
        <v>0</v>
      </c>
      <c r="D205" s="100">
        <f t="shared" si="23"/>
        <v>0</v>
      </c>
      <c r="E205" s="100">
        <f t="shared" si="23"/>
        <v>0</v>
      </c>
      <c r="F205" s="100">
        <f t="shared" si="23"/>
        <v>0</v>
      </c>
      <c r="G205" s="100">
        <f t="shared" si="23"/>
        <v>0</v>
      </c>
      <c r="H205" s="100">
        <f t="shared" si="23"/>
        <v>0</v>
      </c>
      <c r="I205" s="100">
        <f t="shared" si="23"/>
        <v>0</v>
      </c>
      <c r="J205" s="100">
        <f t="shared" si="23"/>
        <v>0</v>
      </c>
      <c r="K205" s="100">
        <f t="shared" si="23"/>
        <v>0</v>
      </c>
      <c r="L205" s="100">
        <f t="shared" si="23"/>
        <v>0</v>
      </c>
      <c r="M205" s="100">
        <f t="shared" si="23"/>
        <v>0</v>
      </c>
      <c r="N205" s="100">
        <f t="shared" si="23"/>
        <v>5500</v>
      </c>
      <c r="O205" s="100">
        <f t="shared" si="18"/>
        <v>5500</v>
      </c>
    </row>
    <row r="206" spans="1:15" ht="15">
      <c r="A206" s="18" t="s">
        <v>349</v>
      </c>
      <c r="B206" s="104" t="s">
        <v>350</v>
      </c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>
        <f aca="true" t="shared" si="24" ref="O206:O268">SUM(C206:N206)</f>
        <v>0</v>
      </c>
    </row>
    <row r="207" spans="1:15" ht="15">
      <c r="A207" s="15" t="s">
        <v>680</v>
      </c>
      <c r="B207" s="139" t="s">
        <v>351</v>
      </c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>
        <f t="shared" si="24"/>
        <v>0</v>
      </c>
    </row>
    <row r="208" spans="1:15" ht="15">
      <c r="A208" s="15" t="s">
        <v>681</v>
      </c>
      <c r="B208" s="139" t="s">
        <v>351</v>
      </c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>
        <f t="shared" si="24"/>
        <v>0</v>
      </c>
    </row>
    <row r="209" spans="1:15" ht="15">
      <c r="A209" s="15" t="s">
        <v>689</v>
      </c>
      <c r="B209" s="139" t="s">
        <v>351</v>
      </c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>
        <f t="shared" si="24"/>
        <v>0</v>
      </c>
    </row>
    <row r="210" spans="1:15" ht="15">
      <c r="A210" s="139" t="s">
        <v>688</v>
      </c>
      <c r="B210" s="139" t="s">
        <v>351</v>
      </c>
      <c r="C210" s="100">
        <v>300</v>
      </c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>
        <f t="shared" si="24"/>
        <v>300</v>
      </c>
    </row>
    <row r="211" spans="1:15" ht="15">
      <c r="A211" s="139" t="s">
        <v>687</v>
      </c>
      <c r="B211" s="139" t="s">
        <v>351</v>
      </c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>
        <f t="shared" si="24"/>
        <v>0</v>
      </c>
    </row>
    <row r="212" spans="1:15" ht="15">
      <c r="A212" s="139" t="s">
        <v>686</v>
      </c>
      <c r="B212" s="139" t="s">
        <v>351</v>
      </c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>
        <f t="shared" si="24"/>
        <v>0</v>
      </c>
    </row>
    <row r="213" spans="1:15" ht="15">
      <c r="A213" s="15" t="s">
        <v>685</v>
      </c>
      <c r="B213" s="139" t="s">
        <v>351</v>
      </c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>
        <f t="shared" si="24"/>
        <v>0</v>
      </c>
    </row>
    <row r="214" spans="1:15" ht="15">
      <c r="A214" s="15" t="s">
        <v>690</v>
      </c>
      <c r="B214" s="139" t="s">
        <v>351</v>
      </c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>
        <f t="shared" si="24"/>
        <v>0</v>
      </c>
    </row>
    <row r="215" spans="1:15" ht="15">
      <c r="A215" s="15" t="s">
        <v>682</v>
      </c>
      <c r="B215" s="139" t="s">
        <v>351</v>
      </c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>
        <f t="shared" si="24"/>
        <v>0</v>
      </c>
    </row>
    <row r="216" spans="1:15" ht="15">
      <c r="A216" s="15" t="s">
        <v>683</v>
      </c>
      <c r="B216" s="139" t="s">
        <v>351</v>
      </c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>
        <f t="shared" si="24"/>
        <v>0</v>
      </c>
    </row>
    <row r="217" spans="1:15" ht="15">
      <c r="A217" s="106" t="s">
        <v>627</v>
      </c>
      <c r="B217" s="104" t="s">
        <v>351</v>
      </c>
      <c r="C217" s="100">
        <f aca="true" t="shared" si="25" ref="C217:N217">SUM(C207:C216)</f>
        <v>300</v>
      </c>
      <c r="D217" s="100">
        <f t="shared" si="25"/>
        <v>0</v>
      </c>
      <c r="E217" s="100">
        <f t="shared" si="25"/>
        <v>0</v>
      </c>
      <c r="F217" s="100">
        <f t="shared" si="25"/>
        <v>0</v>
      </c>
      <c r="G217" s="100">
        <f t="shared" si="25"/>
        <v>0</v>
      </c>
      <c r="H217" s="100">
        <f t="shared" si="25"/>
        <v>0</v>
      </c>
      <c r="I217" s="100">
        <f t="shared" si="25"/>
        <v>0</v>
      </c>
      <c r="J217" s="100">
        <f t="shared" si="25"/>
        <v>0</v>
      </c>
      <c r="K217" s="100">
        <f t="shared" si="25"/>
        <v>0</v>
      </c>
      <c r="L217" s="100">
        <f t="shared" si="25"/>
        <v>0</v>
      </c>
      <c r="M217" s="100">
        <f t="shared" si="25"/>
        <v>0</v>
      </c>
      <c r="N217" s="100">
        <f t="shared" si="25"/>
        <v>0</v>
      </c>
      <c r="O217" s="100">
        <f t="shared" si="24"/>
        <v>300</v>
      </c>
    </row>
    <row r="218" spans="1:15" ht="15">
      <c r="A218" s="15" t="s">
        <v>680</v>
      </c>
      <c r="B218" s="139" t="s">
        <v>352</v>
      </c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>
        <f t="shared" si="24"/>
        <v>0</v>
      </c>
    </row>
    <row r="219" spans="1:15" ht="15">
      <c r="A219" s="15" t="s">
        <v>681</v>
      </c>
      <c r="B219" s="139" t="s">
        <v>352</v>
      </c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>
        <f t="shared" si="24"/>
        <v>0</v>
      </c>
    </row>
    <row r="220" spans="1:15" ht="15">
      <c r="A220" s="15" t="s">
        <v>689</v>
      </c>
      <c r="B220" s="139" t="s">
        <v>352</v>
      </c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>
        <f t="shared" si="24"/>
        <v>0</v>
      </c>
    </row>
    <row r="221" spans="1:15" ht="15">
      <c r="A221" s="139" t="s">
        <v>688</v>
      </c>
      <c r="B221" s="139" t="s">
        <v>352</v>
      </c>
      <c r="C221" s="100"/>
      <c r="D221" s="100"/>
      <c r="E221" s="100"/>
      <c r="F221" s="100">
        <v>150</v>
      </c>
      <c r="G221" s="100"/>
      <c r="H221" s="100"/>
      <c r="I221" s="100"/>
      <c r="J221" s="100"/>
      <c r="K221" s="100"/>
      <c r="L221" s="100"/>
      <c r="M221" s="100"/>
      <c r="N221" s="100"/>
      <c r="O221" s="100">
        <f t="shared" si="24"/>
        <v>150</v>
      </c>
    </row>
    <row r="222" spans="1:15" ht="15">
      <c r="A222" s="139" t="s">
        <v>687</v>
      </c>
      <c r="B222" s="139" t="s">
        <v>352</v>
      </c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>
        <f t="shared" si="24"/>
        <v>0</v>
      </c>
    </row>
    <row r="223" spans="1:15" ht="15">
      <c r="A223" s="139" t="s">
        <v>686</v>
      </c>
      <c r="B223" s="139" t="s">
        <v>352</v>
      </c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>
        <f t="shared" si="24"/>
        <v>0</v>
      </c>
    </row>
    <row r="224" spans="1:15" ht="15">
      <c r="A224" s="15" t="s">
        <v>685</v>
      </c>
      <c r="B224" s="139" t="s">
        <v>352</v>
      </c>
      <c r="C224" s="100"/>
      <c r="D224" s="100"/>
      <c r="E224" s="100"/>
      <c r="F224" s="100"/>
      <c r="G224" s="100"/>
      <c r="H224" s="100"/>
      <c r="I224" s="100">
        <v>500</v>
      </c>
      <c r="J224" s="100"/>
      <c r="K224" s="100"/>
      <c r="L224" s="100"/>
      <c r="M224" s="100"/>
      <c r="N224" s="100"/>
      <c r="O224" s="100">
        <f t="shared" si="24"/>
        <v>500</v>
      </c>
    </row>
    <row r="225" spans="1:15" ht="15">
      <c r="A225" s="15" t="s">
        <v>684</v>
      </c>
      <c r="B225" s="139" t="s">
        <v>352</v>
      </c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>
        <f t="shared" si="24"/>
        <v>0</v>
      </c>
    </row>
    <row r="226" spans="1:15" ht="15">
      <c r="A226" s="15" t="s">
        <v>682</v>
      </c>
      <c r="B226" s="139" t="s">
        <v>352</v>
      </c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>
        <f t="shared" si="24"/>
        <v>0</v>
      </c>
    </row>
    <row r="227" spans="1:15" ht="15">
      <c r="A227" s="15" t="s">
        <v>683</v>
      </c>
      <c r="B227" s="139" t="s">
        <v>352</v>
      </c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>
        <f t="shared" si="24"/>
        <v>0</v>
      </c>
    </row>
    <row r="228" spans="1:15" ht="15">
      <c r="A228" s="18" t="s">
        <v>628</v>
      </c>
      <c r="B228" s="104" t="s">
        <v>352</v>
      </c>
      <c r="C228" s="100">
        <f aca="true" t="shared" si="26" ref="C228:N228">SUM(C218:C227)</f>
        <v>0</v>
      </c>
      <c r="D228" s="100">
        <f t="shared" si="26"/>
        <v>0</v>
      </c>
      <c r="E228" s="100">
        <f t="shared" si="26"/>
        <v>0</v>
      </c>
      <c r="F228" s="100">
        <f t="shared" si="26"/>
        <v>150</v>
      </c>
      <c r="G228" s="100">
        <f t="shared" si="26"/>
        <v>0</v>
      </c>
      <c r="H228" s="100">
        <f t="shared" si="26"/>
        <v>0</v>
      </c>
      <c r="I228" s="100">
        <f t="shared" si="26"/>
        <v>500</v>
      </c>
      <c r="J228" s="100">
        <f t="shared" si="26"/>
        <v>0</v>
      </c>
      <c r="K228" s="100">
        <f t="shared" si="26"/>
        <v>0</v>
      </c>
      <c r="L228" s="100">
        <f t="shared" si="26"/>
        <v>0</v>
      </c>
      <c r="M228" s="100">
        <f t="shared" si="26"/>
        <v>0</v>
      </c>
      <c r="N228" s="100">
        <f t="shared" si="26"/>
        <v>0</v>
      </c>
      <c r="O228" s="100">
        <f t="shared" si="24"/>
        <v>650</v>
      </c>
    </row>
    <row r="229" spans="1:15" ht="15">
      <c r="A229" s="164" t="s">
        <v>581</v>
      </c>
      <c r="B229" s="103" t="s">
        <v>353</v>
      </c>
      <c r="C229" s="100">
        <f aca="true" t="shared" si="27" ref="C229:N229">C228+C217+C206</f>
        <v>300</v>
      </c>
      <c r="D229" s="100">
        <f t="shared" si="27"/>
        <v>0</v>
      </c>
      <c r="E229" s="100">
        <f t="shared" si="27"/>
        <v>0</v>
      </c>
      <c r="F229" s="100">
        <f t="shared" si="27"/>
        <v>150</v>
      </c>
      <c r="G229" s="100">
        <f t="shared" si="27"/>
        <v>0</v>
      </c>
      <c r="H229" s="100">
        <f t="shared" si="27"/>
        <v>0</v>
      </c>
      <c r="I229" s="100">
        <f t="shared" si="27"/>
        <v>500</v>
      </c>
      <c r="J229" s="100">
        <f t="shared" si="27"/>
        <v>0</v>
      </c>
      <c r="K229" s="100">
        <f t="shared" si="27"/>
        <v>0</v>
      </c>
      <c r="L229" s="100">
        <f t="shared" si="27"/>
        <v>0</v>
      </c>
      <c r="M229" s="100">
        <f t="shared" si="27"/>
        <v>0</v>
      </c>
      <c r="N229" s="100">
        <f t="shared" si="27"/>
        <v>0</v>
      </c>
      <c r="O229" s="100">
        <f t="shared" si="24"/>
        <v>950</v>
      </c>
    </row>
    <row r="230" spans="1:15" ht="15">
      <c r="A230" s="67" t="s">
        <v>580</v>
      </c>
      <c r="B230" s="166" t="s">
        <v>354</v>
      </c>
      <c r="C230" s="100">
        <f aca="true" t="shared" si="28" ref="C230:N230">C229+C205+C181+C172+C142+C84+C48</f>
        <v>38220</v>
      </c>
      <c r="D230" s="100">
        <f t="shared" si="28"/>
        <v>0</v>
      </c>
      <c r="E230" s="100">
        <f t="shared" si="28"/>
        <v>48270</v>
      </c>
      <c r="F230" s="100">
        <f t="shared" si="28"/>
        <v>7065</v>
      </c>
      <c r="G230" s="100">
        <f t="shared" si="28"/>
        <v>31384</v>
      </c>
      <c r="H230" s="100">
        <f t="shared" si="28"/>
        <v>33485</v>
      </c>
      <c r="I230" s="100">
        <f t="shared" si="28"/>
        <v>1500</v>
      </c>
      <c r="J230" s="100">
        <f t="shared" si="28"/>
        <v>129</v>
      </c>
      <c r="K230" s="100">
        <f t="shared" si="28"/>
        <v>50</v>
      </c>
      <c r="L230" s="100">
        <f t="shared" si="28"/>
        <v>100</v>
      </c>
      <c r="M230" s="100">
        <f t="shared" si="28"/>
        <v>0</v>
      </c>
      <c r="N230" s="100">
        <f t="shared" si="28"/>
        <v>5500</v>
      </c>
      <c r="O230" s="100">
        <f t="shared" si="24"/>
        <v>165703</v>
      </c>
    </row>
    <row r="231" spans="1:15" ht="15.75">
      <c r="A231" s="75" t="s">
        <v>695</v>
      </c>
      <c r="B231" s="162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>
        <f t="shared" si="24"/>
        <v>0</v>
      </c>
    </row>
    <row r="232" spans="1:15" ht="15.75">
      <c r="A232" s="75" t="s">
        <v>696</v>
      </c>
      <c r="B232" s="162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>
        <f t="shared" si="24"/>
        <v>0</v>
      </c>
    </row>
    <row r="233" spans="1:15" ht="15">
      <c r="A233" s="26" t="s">
        <v>563</v>
      </c>
      <c r="B233" s="139" t="s">
        <v>355</v>
      </c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>
        <f t="shared" si="24"/>
        <v>0</v>
      </c>
    </row>
    <row r="234" spans="1:15" ht="15">
      <c r="A234" s="62" t="s">
        <v>193</v>
      </c>
      <c r="B234" s="62" t="s">
        <v>355</v>
      </c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>
        <f t="shared" si="24"/>
        <v>0</v>
      </c>
    </row>
    <row r="235" spans="1:15" ht="15">
      <c r="A235" s="14" t="s">
        <v>356</v>
      </c>
      <c r="B235" s="139" t="s">
        <v>357</v>
      </c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>
        <f t="shared" si="24"/>
        <v>0</v>
      </c>
    </row>
    <row r="236" spans="1:15" ht="15">
      <c r="A236" s="26" t="s">
        <v>629</v>
      </c>
      <c r="B236" s="139" t="s">
        <v>358</v>
      </c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>
        <f t="shared" si="24"/>
        <v>0</v>
      </c>
    </row>
    <row r="237" spans="1:15" ht="15">
      <c r="A237" s="62" t="s">
        <v>193</v>
      </c>
      <c r="B237" s="62" t="s">
        <v>358</v>
      </c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>
        <f t="shared" si="24"/>
        <v>0</v>
      </c>
    </row>
    <row r="238" spans="1:15" ht="15">
      <c r="A238" s="13" t="s">
        <v>582</v>
      </c>
      <c r="B238" s="106" t="s">
        <v>359</v>
      </c>
      <c r="C238" s="100">
        <f>C236+C235+C233</f>
        <v>0</v>
      </c>
      <c r="D238" s="100">
        <f aca="true" t="shared" si="29" ref="D238:N238">D236+D235+D233</f>
        <v>0</v>
      </c>
      <c r="E238" s="100">
        <f t="shared" si="29"/>
        <v>0</v>
      </c>
      <c r="F238" s="100">
        <f t="shared" si="29"/>
        <v>0</v>
      </c>
      <c r="G238" s="100">
        <f t="shared" si="29"/>
        <v>0</v>
      </c>
      <c r="H238" s="100">
        <f t="shared" si="29"/>
        <v>0</v>
      </c>
      <c r="I238" s="100">
        <f t="shared" si="29"/>
        <v>0</v>
      </c>
      <c r="J238" s="100">
        <f t="shared" si="29"/>
        <v>0</v>
      </c>
      <c r="K238" s="100">
        <f t="shared" si="29"/>
        <v>0</v>
      </c>
      <c r="L238" s="100">
        <f t="shared" si="29"/>
        <v>0</v>
      </c>
      <c r="M238" s="100">
        <f t="shared" si="29"/>
        <v>0</v>
      </c>
      <c r="N238" s="100">
        <f t="shared" si="29"/>
        <v>0</v>
      </c>
      <c r="O238" s="100">
        <f t="shared" si="24"/>
        <v>0</v>
      </c>
    </row>
    <row r="239" spans="1:15" ht="15">
      <c r="A239" s="14" t="s">
        <v>630</v>
      </c>
      <c r="B239" s="139" t="s">
        <v>360</v>
      </c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>
        <f t="shared" si="24"/>
        <v>0</v>
      </c>
    </row>
    <row r="240" spans="1:15" ht="15">
      <c r="A240" s="62" t="s">
        <v>201</v>
      </c>
      <c r="B240" s="62" t="s">
        <v>360</v>
      </c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>
        <f t="shared" si="24"/>
        <v>0</v>
      </c>
    </row>
    <row r="241" spans="1:15" ht="15">
      <c r="A241" s="26" t="s">
        <v>361</v>
      </c>
      <c r="B241" s="139" t="s">
        <v>362</v>
      </c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>
        <f t="shared" si="24"/>
        <v>0</v>
      </c>
    </row>
    <row r="242" spans="1:15" ht="15">
      <c r="A242" s="15" t="s">
        <v>631</v>
      </c>
      <c r="B242" s="139" t="s">
        <v>363</v>
      </c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>
        <f t="shared" si="24"/>
        <v>0</v>
      </c>
    </row>
    <row r="243" spans="1:15" ht="15">
      <c r="A243" s="62" t="s">
        <v>202</v>
      </c>
      <c r="B243" s="62" t="s">
        <v>363</v>
      </c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>
        <f t="shared" si="24"/>
        <v>0</v>
      </c>
    </row>
    <row r="244" spans="1:15" ht="15">
      <c r="A244" s="26" t="s">
        <v>364</v>
      </c>
      <c r="B244" s="139" t="s">
        <v>365</v>
      </c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>
        <f t="shared" si="24"/>
        <v>0</v>
      </c>
    </row>
    <row r="245" spans="1:15" ht="15">
      <c r="A245" s="27" t="s">
        <v>583</v>
      </c>
      <c r="B245" s="106" t="s">
        <v>366</v>
      </c>
      <c r="C245" s="100">
        <f aca="true" t="shared" si="30" ref="C245:N245">C244+C242+C241+C239</f>
        <v>0</v>
      </c>
      <c r="D245" s="100">
        <f t="shared" si="30"/>
        <v>0</v>
      </c>
      <c r="E245" s="100">
        <f t="shared" si="30"/>
        <v>0</v>
      </c>
      <c r="F245" s="100">
        <f t="shared" si="30"/>
        <v>0</v>
      </c>
      <c r="G245" s="100">
        <f t="shared" si="30"/>
        <v>0</v>
      </c>
      <c r="H245" s="100">
        <f t="shared" si="30"/>
        <v>0</v>
      </c>
      <c r="I245" s="100">
        <f t="shared" si="30"/>
        <v>0</v>
      </c>
      <c r="J245" s="100">
        <f t="shared" si="30"/>
        <v>0</v>
      </c>
      <c r="K245" s="100">
        <f t="shared" si="30"/>
        <v>0</v>
      </c>
      <c r="L245" s="100">
        <f t="shared" si="30"/>
        <v>0</v>
      </c>
      <c r="M245" s="100">
        <f t="shared" si="30"/>
        <v>0</v>
      </c>
      <c r="N245" s="100">
        <f t="shared" si="30"/>
        <v>0</v>
      </c>
      <c r="O245" s="100">
        <f t="shared" si="24"/>
        <v>0</v>
      </c>
    </row>
    <row r="246" spans="1:15" ht="15">
      <c r="A246" s="139" t="s">
        <v>693</v>
      </c>
      <c r="B246" s="139" t="s">
        <v>367</v>
      </c>
      <c r="C246" s="100"/>
      <c r="D246" s="100">
        <v>170902</v>
      </c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>
        <f t="shared" si="24"/>
        <v>170902</v>
      </c>
    </row>
    <row r="247" spans="1:15" ht="15">
      <c r="A247" s="139" t="s">
        <v>694</v>
      </c>
      <c r="B247" s="139" t="s">
        <v>367</v>
      </c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>
        <f t="shared" si="24"/>
        <v>0</v>
      </c>
    </row>
    <row r="248" spans="1:15" ht="15">
      <c r="A248" s="139" t="s">
        <v>691</v>
      </c>
      <c r="B248" s="139" t="s">
        <v>368</v>
      </c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>
        <f t="shared" si="24"/>
        <v>0</v>
      </c>
    </row>
    <row r="249" spans="1:15" ht="15">
      <c r="A249" s="139" t="s">
        <v>692</v>
      </c>
      <c r="B249" s="139" t="s">
        <v>368</v>
      </c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>
        <f t="shared" si="24"/>
        <v>0</v>
      </c>
    </row>
    <row r="250" spans="1:15" ht="15">
      <c r="A250" s="106" t="s">
        <v>584</v>
      </c>
      <c r="B250" s="106" t="s">
        <v>369</v>
      </c>
      <c r="C250" s="100">
        <f aca="true" t="shared" si="31" ref="C250:N250">SUM(C246:C249)</f>
        <v>0</v>
      </c>
      <c r="D250" s="100">
        <f t="shared" si="31"/>
        <v>170902</v>
      </c>
      <c r="E250" s="100">
        <f t="shared" si="31"/>
        <v>0</v>
      </c>
      <c r="F250" s="100">
        <f t="shared" si="31"/>
        <v>0</v>
      </c>
      <c r="G250" s="100">
        <f t="shared" si="31"/>
        <v>0</v>
      </c>
      <c r="H250" s="100">
        <f t="shared" si="31"/>
        <v>0</v>
      </c>
      <c r="I250" s="100">
        <f t="shared" si="31"/>
        <v>0</v>
      </c>
      <c r="J250" s="100">
        <f t="shared" si="31"/>
        <v>0</v>
      </c>
      <c r="K250" s="100">
        <f t="shared" si="31"/>
        <v>0</v>
      </c>
      <c r="L250" s="100">
        <f t="shared" si="31"/>
        <v>0</v>
      </c>
      <c r="M250" s="100">
        <f t="shared" si="31"/>
        <v>0</v>
      </c>
      <c r="N250" s="100">
        <f t="shared" si="31"/>
        <v>0</v>
      </c>
      <c r="O250" s="100">
        <f t="shared" si="24"/>
        <v>170902</v>
      </c>
    </row>
    <row r="251" spans="1:15" ht="15">
      <c r="A251" s="27" t="s">
        <v>370</v>
      </c>
      <c r="B251" s="106" t="s">
        <v>371</v>
      </c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>
        <f t="shared" si="24"/>
        <v>0</v>
      </c>
    </row>
    <row r="252" spans="1:15" ht="15">
      <c r="A252" s="27" t="s">
        <v>372</v>
      </c>
      <c r="B252" s="106" t="s">
        <v>373</v>
      </c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>
        <f t="shared" si="24"/>
        <v>0</v>
      </c>
    </row>
    <row r="253" spans="1:15" ht="15">
      <c r="A253" s="27" t="s">
        <v>374</v>
      </c>
      <c r="B253" s="106" t="s">
        <v>375</v>
      </c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>
        <f t="shared" si="24"/>
        <v>0</v>
      </c>
    </row>
    <row r="254" spans="1:15" ht="15">
      <c r="A254" s="27" t="s">
        <v>376</v>
      </c>
      <c r="B254" s="106" t="s">
        <v>377</v>
      </c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>
        <f t="shared" si="24"/>
        <v>0</v>
      </c>
    </row>
    <row r="255" spans="1:15" ht="15">
      <c r="A255" s="13" t="s">
        <v>0</v>
      </c>
      <c r="B255" s="106" t="s">
        <v>378</v>
      </c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>
        <f t="shared" si="24"/>
        <v>0</v>
      </c>
    </row>
    <row r="256" spans="1:15" ht="15">
      <c r="A256" s="18" t="s">
        <v>379</v>
      </c>
      <c r="B256" s="106" t="s">
        <v>378</v>
      </c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>
        <f t="shared" si="24"/>
        <v>0</v>
      </c>
    </row>
    <row r="257" spans="1:15" ht="15">
      <c r="A257" s="68" t="s">
        <v>585</v>
      </c>
      <c r="B257" s="45" t="s">
        <v>380</v>
      </c>
      <c r="C257" s="100">
        <f aca="true" t="shared" si="32" ref="C257:N257">C256+C255+C254+C253+C252+C251+C250+C245+C238</f>
        <v>0</v>
      </c>
      <c r="D257" s="100">
        <f t="shared" si="32"/>
        <v>170902</v>
      </c>
      <c r="E257" s="100">
        <f t="shared" si="32"/>
        <v>0</v>
      </c>
      <c r="F257" s="100">
        <f t="shared" si="32"/>
        <v>0</v>
      </c>
      <c r="G257" s="100">
        <f t="shared" si="32"/>
        <v>0</v>
      </c>
      <c r="H257" s="100">
        <f t="shared" si="32"/>
        <v>0</v>
      </c>
      <c r="I257" s="100">
        <f t="shared" si="32"/>
        <v>0</v>
      </c>
      <c r="J257" s="100">
        <f t="shared" si="32"/>
        <v>0</v>
      </c>
      <c r="K257" s="100">
        <f t="shared" si="32"/>
        <v>0</v>
      </c>
      <c r="L257" s="100">
        <f t="shared" si="32"/>
        <v>0</v>
      </c>
      <c r="M257" s="100">
        <f t="shared" si="32"/>
        <v>0</v>
      </c>
      <c r="N257" s="100">
        <f t="shared" si="32"/>
        <v>0</v>
      </c>
      <c r="O257" s="100">
        <f t="shared" si="24"/>
        <v>170902</v>
      </c>
    </row>
    <row r="258" spans="1:15" ht="15">
      <c r="A258" s="14" t="s">
        <v>381</v>
      </c>
      <c r="B258" s="139" t="s">
        <v>382</v>
      </c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>
        <f t="shared" si="24"/>
        <v>0</v>
      </c>
    </row>
    <row r="259" spans="1:15" ht="15">
      <c r="A259" s="15" t="s">
        <v>383</v>
      </c>
      <c r="B259" s="139" t="s">
        <v>384</v>
      </c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>
        <f t="shared" si="24"/>
        <v>0</v>
      </c>
    </row>
    <row r="260" spans="1:15" ht="15">
      <c r="A260" s="26" t="s">
        <v>385</v>
      </c>
      <c r="B260" s="139" t="s">
        <v>386</v>
      </c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>
        <f t="shared" si="24"/>
        <v>0</v>
      </c>
    </row>
    <row r="261" spans="1:15" ht="15">
      <c r="A261" s="26" t="s">
        <v>568</v>
      </c>
      <c r="B261" s="139" t="s">
        <v>387</v>
      </c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>
        <f t="shared" si="24"/>
        <v>0</v>
      </c>
    </row>
    <row r="262" spans="1:15" ht="15">
      <c r="A262" s="62" t="s">
        <v>227</v>
      </c>
      <c r="B262" s="62" t="s">
        <v>387</v>
      </c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>
        <f t="shared" si="24"/>
        <v>0</v>
      </c>
    </row>
    <row r="263" spans="1:15" ht="15">
      <c r="A263" s="62" t="s">
        <v>228</v>
      </c>
      <c r="B263" s="62" t="s">
        <v>387</v>
      </c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>
        <f t="shared" si="24"/>
        <v>0</v>
      </c>
    </row>
    <row r="264" spans="1:15" ht="15">
      <c r="A264" s="69" t="s">
        <v>229</v>
      </c>
      <c r="B264" s="69" t="s">
        <v>387</v>
      </c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>
        <f t="shared" si="24"/>
        <v>0</v>
      </c>
    </row>
    <row r="265" spans="1:15" s="165" customFormat="1" ht="15">
      <c r="A265" s="70" t="s">
        <v>586</v>
      </c>
      <c r="B265" s="45" t="s">
        <v>388</v>
      </c>
      <c r="C265" s="92">
        <f>C261+C260+C259+C258</f>
        <v>0</v>
      </c>
      <c r="D265" s="92">
        <f aca="true" t="shared" si="33" ref="D265:N265">D261+D260+D259+D258</f>
        <v>0</v>
      </c>
      <c r="E265" s="92">
        <f t="shared" si="33"/>
        <v>0</v>
      </c>
      <c r="F265" s="92">
        <f t="shared" si="33"/>
        <v>0</v>
      </c>
      <c r="G265" s="92">
        <f t="shared" si="33"/>
        <v>0</v>
      </c>
      <c r="H265" s="92">
        <f t="shared" si="33"/>
        <v>0</v>
      </c>
      <c r="I265" s="92">
        <f t="shared" si="33"/>
        <v>0</v>
      </c>
      <c r="J265" s="92">
        <f t="shared" si="33"/>
        <v>0</v>
      </c>
      <c r="K265" s="92">
        <f t="shared" si="33"/>
        <v>0</v>
      </c>
      <c r="L265" s="92">
        <f t="shared" si="33"/>
        <v>0</v>
      </c>
      <c r="M265" s="92">
        <f t="shared" si="33"/>
        <v>0</v>
      </c>
      <c r="N265" s="92">
        <f t="shared" si="33"/>
        <v>0</v>
      </c>
      <c r="O265" s="100">
        <f t="shared" si="24"/>
        <v>0</v>
      </c>
    </row>
    <row r="266" spans="1:15" s="165" customFormat="1" ht="15">
      <c r="A266" s="58" t="s">
        <v>389</v>
      </c>
      <c r="B266" s="45" t="s">
        <v>390</v>
      </c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100">
        <f t="shared" si="24"/>
        <v>0</v>
      </c>
    </row>
    <row r="267" spans="1:15" s="101" customFormat="1" ht="15.75">
      <c r="A267" s="52" t="s">
        <v>587</v>
      </c>
      <c r="B267" s="108" t="s">
        <v>391</v>
      </c>
      <c r="C267" s="92">
        <f aca="true" t="shared" si="34" ref="C267:N267">C266+C265+C257</f>
        <v>0</v>
      </c>
      <c r="D267" s="92">
        <f t="shared" si="34"/>
        <v>170902</v>
      </c>
      <c r="E267" s="92">
        <f t="shared" si="34"/>
        <v>0</v>
      </c>
      <c r="F267" s="92">
        <f t="shared" si="34"/>
        <v>0</v>
      </c>
      <c r="G267" s="92">
        <f t="shared" si="34"/>
        <v>0</v>
      </c>
      <c r="H267" s="92">
        <f t="shared" si="34"/>
        <v>0</v>
      </c>
      <c r="I267" s="92">
        <f t="shared" si="34"/>
        <v>0</v>
      </c>
      <c r="J267" s="92">
        <f t="shared" si="34"/>
        <v>0</v>
      </c>
      <c r="K267" s="92">
        <f t="shared" si="34"/>
        <v>0</v>
      </c>
      <c r="L267" s="92">
        <f t="shared" si="34"/>
        <v>0</v>
      </c>
      <c r="M267" s="92">
        <f t="shared" si="34"/>
        <v>0</v>
      </c>
      <c r="N267" s="92">
        <f t="shared" si="34"/>
        <v>0</v>
      </c>
      <c r="O267" s="92">
        <f t="shared" si="24"/>
        <v>170902</v>
      </c>
    </row>
    <row r="268" spans="1:15" s="101" customFormat="1" ht="15.75">
      <c r="A268" s="50" t="s">
        <v>632</v>
      </c>
      <c r="B268" s="50"/>
      <c r="C268" s="92">
        <f aca="true" t="shared" si="35" ref="C268:N268">C267+C230</f>
        <v>38220</v>
      </c>
      <c r="D268" s="92">
        <f t="shared" si="35"/>
        <v>170902</v>
      </c>
      <c r="E268" s="92">
        <f t="shared" si="35"/>
        <v>48270</v>
      </c>
      <c r="F268" s="92">
        <f t="shared" si="35"/>
        <v>7065</v>
      </c>
      <c r="G268" s="92">
        <f t="shared" si="35"/>
        <v>31384</v>
      </c>
      <c r="H268" s="92">
        <f t="shared" si="35"/>
        <v>33485</v>
      </c>
      <c r="I268" s="92">
        <f t="shared" si="35"/>
        <v>1500</v>
      </c>
      <c r="J268" s="92">
        <f t="shared" si="35"/>
        <v>129</v>
      </c>
      <c r="K268" s="92">
        <f t="shared" si="35"/>
        <v>50</v>
      </c>
      <c r="L268" s="92">
        <f t="shared" si="35"/>
        <v>100</v>
      </c>
      <c r="M268" s="92">
        <f t="shared" si="35"/>
        <v>0</v>
      </c>
      <c r="N268" s="92">
        <f t="shared" si="35"/>
        <v>5500</v>
      </c>
      <c r="O268" s="92">
        <f t="shared" si="24"/>
        <v>336605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34" r:id="rId1"/>
  <rowBreaks count="2" manualBreakCount="2">
    <brk id="84" max="14" man="1"/>
    <brk id="172" max="1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F42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3.57421875" style="0" customWidth="1"/>
    <col min="2" max="2" width="10.57421875" style="0" customWidth="1"/>
    <col min="3" max="3" width="18.140625" style="0" customWidth="1"/>
    <col min="4" max="4" width="15.7109375" style="0" customWidth="1"/>
    <col min="5" max="5" width="12.8515625" style="0" customWidth="1"/>
    <col min="6" max="6" width="18.7109375" style="0" customWidth="1"/>
  </cols>
  <sheetData>
    <row r="1" spans="1:4" ht="15">
      <c r="A1" s="270" t="s">
        <v>756</v>
      </c>
      <c r="B1" s="270"/>
      <c r="C1" s="270"/>
      <c r="D1" s="270"/>
    </row>
    <row r="2" spans="1:4" ht="15">
      <c r="A2" s="264" t="s">
        <v>31</v>
      </c>
      <c r="B2" s="268"/>
      <c r="C2" s="268"/>
      <c r="D2" s="268"/>
    </row>
    <row r="3" spans="1:4" ht="15">
      <c r="A3" s="267" t="s">
        <v>701</v>
      </c>
      <c r="B3" s="268"/>
      <c r="C3" s="268"/>
      <c r="D3" s="268"/>
    </row>
    <row r="4" spans="1:4" ht="15">
      <c r="A4" s="99"/>
      <c r="B4" s="99"/>
      <c r="C4" s="99"/>
      <c r="D4" s="99"/>
    </row>
    <row r="5" spans="1:6" ht="90">
      <c r="A5" s="1" t="s">
        <v>43</v>
      </c>
      <c r="B5" s="2" t="s">
        <v>44</v>
      </c>
      <c r="C5" s="129" t="s">
        <v>720</v>
      </c>
      <c r="D5" s="207" t="s">
        <v>722</v>
      </c>
      <c r="E5" s="129" t="s">
        <v>721</v>
      </c>
      <c r="F5" s="207" t="s">
        <v>723</v>
      </c>
    </row>
    <row r="6" spans="1:6" ht="15.75">
      <c r="A6" s="208" t="s">
        <v>702</v>
      </c>
      <c r="B6" s="208"/>
      <c r="C6" s="208">
        <v>1811</v>
      </c>
      <c r="D6" s="208">
        <f aca="true" t="shared" si="0" ref="D6:F11">SUM(C6)</f>
        <v>1811</v>
      </c>
      <c r="E6" s="208">
        <f t="shared" si="0"/>
        <v>1811</v>
      </c>
      <c r="F6" s="208">
        <f t="shared" si="0"/>
        <v>1811</v>
      </c>
    </row>
    <row r="7" spans="1:6" ht="15.75">
      <c r="A7" s="208" t="s">
        <v>703</v>
      </c>
      <c r="B7" s="208"/>
      <c r="C7" s="208">
        <v>3937</v>
      </c>
      <c r="D7" s="208">
        <f t="shared" si="0"/>
        <v>3937</v>
      </c>
      <c r="E7" s="208">
        <f t="shared" si="0"/>
        <v>3937</v>
      </c>
      <c r="F7" s="208">
        <f t="shared" si="0"/>
        <v>3937</v>
      </c>
    </row>
    <row r="8" spans="1:6" ht="15.75">
      <c r="A8" s="208" t="s">
        <v>704</v>
      </c>
      <c r="B8" s="208"/>
      <c r="C8" s="208">
        <v>378</v>
      </c>
      <c r="D8" s="208">
        <f t="shared" si="0"/>
        <v>378</v>
      </c>
      <c r="E8" s="208">
        <f t="shared" si="0"/>
        <v>378</v>
      </c>
      <c r="F8" s="208">
        <f t="shared" si="0"/>
        <v>378</v>
      </c>
    </row>
    <row r="9" spans="1:6" ht="15.75">
      <c r="A9" s="208" t="s">
        <v>705</v>
      </c>
      <c r="B9" s="208"/>
      <c r="C9" s="208">
        <v>5000</v>
      </c>
      <c r="D9" s="208">
        <f t="shared" si="0"/>
        <v>5000</v>
      </c>
      <c r="E9" s="208">
        <f t="shared" si="0"/>
        <v>5000</v>
      </c>
      <c r="F9" s="208">
        <f t="shared" si="0"/>
        <v>5000</v>
      </c>
    </row>
    <row r="10" spans="1:6" ht="15.75">
      <c r="A10" s="208" t="s">
        <v>706</v>
      </c>
      <c r="B10" s="208"/>
      <c r="C10" s="208">
        <v>1181</v>
      </c>
      <c r="D10" s="208">
        <f t="shared" si="0"/>
        <v>1181</v>
      </c>
      <c r="E10" s="208">
        <f t="shared" si="0"/>
        <v>1181</v>
      </c>
      <c r="F10" s="208">
        <f t="shared" si="0"/>
        <v>1181</v>
      </c>
    </row>
    <row r="11" spans="1:6" ht="15.75">
      <c r="A11" s="208" t="s">
        <v>707</v>
      </c>
      <c r="B11" s="208"/>
      <c r="C11" s="208">
        <v>1000</v>
      </c>
      <c r="D11" s="208">
        <f t="shared" si="0"/>
        <v>1000</v>
      </c>
      <c r="E11" s="208">
        <f t="shared" si="0"/>
        <v>1000</v>
      </c>
      <c r="F11" s="208">
        <f t="shared" si="0"/>
        <v>1000</v>
      </c>
    </row>
    <row r="12" spans="1:6" ht="15.75">
      <c r="A12" s="208" t="s">
        <v>725</v>
      </c>
      <c r="B12" s="208"/>
      <c r="C12" s="208"/>
      <c r="D12" s="208"/>
      <c r="E12" s="208">
        <v>2550</v>
      </c>
      <c r="F12" s="208">
        <f>SUM(E12)</f>
        <v>2550</v>
      </c>
    </row>
    <row r="13" spans="1:6" ht="15.75">
      <c r="A13" s="208" t="s">
        <v>738</v>
      </c>
      <c r="B13" s="208"/>
      <c r="C13" s="208"/>
      <c r="D13" s="208"/>
      <c r="E13" s="208">
        <v>1750</v>
      </c>
      <c r="F13" s="208">
        <f>SUM(E13)</f>
        <v>1750</v>
      </c>
    </row>
    <row r="14" spans="1:6" ht="15.75">
      <c r="A14" s="208" t="s">
        <v>739</v>
      </c>
      <c r="B14" s="208"/>
      <c r="C14" s="208"/>
      <c r="D14" s="208"/>
      <c r="E14" s="208">
        <v>1269</v>
      </c>
      <c r="F14" s="208">
        <v>1269</v>
      </c>
    </row>
    <row r="15" spans="1:6" ht="15.75">
      <c r="A15" s="208" t="s">
        <v>726</v>
      </c>
      <c r="B15" s="208"/>
      <c r="C15" s="208"/>
      <c r="D15" s="208"/>
      <c r="E15" s="208">
        <v>3150</v>
      </c>
      <c r="F15" s="208">
        <f>SUM(E15)</f>
        <v>3150</v>
      </c>
    </row>
    <row r="16" spans="1:6" ht="21" customHeight="1">
      <c r="A16" s="18" t="s">
        <v>156</v>
      </c>
      <c r="B16" s="9" t="s">
        <v>157</v>
      </c>
      <c r="C16" s="209">
        <f>SUM(C6:C11)</f>
        <v>13307</v>
      </c>
      <c r="D16" s="209">
        <f>SUM(D6:D11)</f>
        <v>13307</v>
      </c>
      <c r="E16" s="209">
        <f>SUM(E6:E15)</f>
        <v>22026</v>
      </c>
      <c r="F16" s="209">
        <f>SUM(E16)</f>
        <v>22026</v>
      </c>
    </row>
    <row r="17" spans="1:6" ht="21.75" customHeight="1">
      <c r="A17" s="18" t="s">
        <v>473</v>
      </c>
      <c r="B17" s="9" t="s">
        <v>158</v>
      </c>
      <c r="C17" s="209">
        <f>SUM(C18)</f>
        <v>0</v>
      </c>
      <c r="D17" s="209">
        <f>SUM(D18)</f>
        <v>0</v>
      </c>
      <c r="E17" s="209">
        <f>SUM(E18)</f>
        <v>258</v>
      </c>
      <c r="F17" s="209">
        <f>SUM(F18)</f>
        <v>258</v>
      </c>
    </row>
    <row r="18" spans="1:6" ht="21.75" customHeight="1">
      <c r="A18" s="15" t="s">
        <v>724</v>
      </c>
      <c r="B18" s="9"/>
      <c r="C18" s="208">
        <v>0</v>
      </c>
      <c r="D18" s="208">
        <v>0</v>
      </c>
      <c r="E18" s="208">
        <v>258</v>
      </c>
      <c r="F18" s="208">
        <f aca="true" t="shared" si="1" ref="D18:F30">SUM(E18)</f>
        <v>258</v>
      </c>
    </row>
    <row r="19" spans="1:6" ht="35.25" customHeight="1">
      <c r="A19" s="8" t="s">
        <v>160</v>
      </c>
      <c r="B19" s="9" t="s">
        <v>161</v>
      </c>
      <c r="C19" s="209">
        <v>1575</v>
      </c>
      <c r="D19" s="209">
        <f t="shared" si="1"/>
        <v>1575</v>
      </c>
      <c r="E19" s="209">
        <f t="shared" si="1"/>
        <v>1575</v>
      </c>
      <c r="F19" s="209">
        <f t="shared" si="1"/>
        <v>1575</v>
      </c>
    </row>
    <row r="20" spans="1:6" ht="28.5" customHeight="1">
      <c r="A20" s="4" t="s">
        <v>708</v>
      </c>
      <c r="B20" s="5"/>
      <c r="C20" s="208">
        <v>1969</v>
      </c>
      <c r="D20" s="208">
        <f t="shared" si="1"/>
        <v>1969</v>
      </c>
      <c r="E20" s="208">
        <f t="shared" si="1"/>
        <v>1969</v>
      </c>
      <c r="F20" s="208">
        <f t="shared" si="1"/>
        <v>1969</v>
      </c>
    </row>
    <row r="21" spans="1:6" ht="30" customHeight="1">
      <c r="A21" s="4" t="s">
        <v>709</v>
      </c>
      <c r="B21" s="5"/>
      <c r="C21" s="208">
        <v>472</v>
      </c>
      <c r="D21" s="208">
        <f t="shared" si="1"/>
        <v>472</v>
      </c>
      <c r="E21" s="208">
        <f t="shared" si="1"/>
        <v>472</v>
      </c>
      <c r="F21" s="208">
        <f t="shared" si="1"/>
        <v>472</v>
      </c>
    </row>
    <row r="22" spans="1:6" ht="27" customHeight="1">
      <c r="A22" s="4" t="s">
        <v>710</v>
      </c>
      <c r="B22" s="5"/>
      <c r="C22" s="208">
        <v>7874</v>
      </c>
      <c r="D22" s="208">
        <f t="shared" si="1"/>
        <v>7874</v>
      </c>
      <c r="E22" s="208">
        <f t="shared" si="1"/>
        <v>7874</v>
      </c>
      <c r="F22" s="208">
        <f t="shared" si="1"/>
        <v>7874</v>
      </c>
    </row>
    <row r="23" spans="1:6" ht="27.75" customHeight="1">
      <c r="A23" s="4" t="s">
        <v>711</v>
      </c>
      <c r="B23" s="5"/>
      <c r="C23" s="208">
        <v>1181</v>
      </c>
      <c r="D23" s="208">
        <f t="shared" si="1"/>
        <v>1181</v>
      </c>
      <c r="E23" s="208">
        <f t="shared" si="1"/>
        <v>1181</v>
      </c>
      <c r="F23" s="208">
        <f t="shared" si="1"/>
        <v>1181</v>
      </c>
    </row>
    <row r="24" spans="1:6" ht="29.25" customHeight="1">
      <c r="A24" s="4" t="s">
        <v>712</v>
      </c>
      <c r="B24" s="5"/>
      <c r="C24" s="208">
        <v>23622</v>
      </c>
      <c r="D24" s="208">
        <f t="shared" si="1"/>
        <v>23622</v>
      </c>
      <c r="E24" s="208">
        <f t="shared" si="1"/>
        <v>23622</v>
      </c>
      <c r="F24" s="208">
        <f t="shared" si="1"/>
        <v>23622</v>
      </c>
    </row>
    <row r="25" spans="1:6" ht="34.5" customHeight="1">
      <c r="A25" s="4" t="s">
        <v>713</v>
      </c>
      <c r="B25" s="5"/>
      <c r="C25" s="208">
        <v>15748</v>
      </c>
      <c r="D25" s="208">
        <f t="shared" si="1"/>
        <v>15748</v>
      </c>
      <c r="E25" s="208">
        <f t="shared" si="1"/>
        <v>15748</v>
      </c>
      <c r="F25" s="208">
        <f t="shared" si="1"/>
        <v>15748</v>
      </c>
    </row>
    <row r="26" spans="1:6" ht="24.75" customHeight="1">
      <c r="A26" s="4" t="s">
        <v>714</v>
      </c>
      <c r="B26" s="5"/>
      <c r="C26" s="208">
        <v>5512</v>
      </c>
      <c r="D26" s="208">
        <f t="shared" si="1"/>
        <v>5512</v>
      </c>
      <c r="E26" s="208">
        <f t="shared" si="1"/>
        <v>5512</v>
      </c>
      <c r="F26" s="208">
        <f t="shared" si="1"/>
        <v>5512</v>
      </c>
    </row>
    <row r="27" spans="1:6" ht="24.75" customHeight="1">
      <c r="A27" s="4" t="s">
        <v>727</v>
      </c>
      <c r="B27" s="5"/>
      <c r="C27" s="208"/>
      <c r="D27" s="208"/>
      <c r="E27" s="208">
        <v>1500</v>
      </c>
      <c r="F27" s="208">
        <v>1500</v>
      </c>
    </row>
    <row r="28" spans="1:6" ht="16.5">
      <c r="A28" s="210" t="s">
        <v>715</v>
      </c>
      <c r="B28" s="211"/>
      <c r="C28" s="212">
        <v>600</v>
      </c>
      <c r="D28" s="212">
        <f t="shared" si="1"/>
        <v>600</v>
      </c>
      <c r="E28" s="212">
        <f t="shared" si="1"/>
        <v>600</v>
      </c>
      <c r="F28" s="212">
        <f t="shared" si="1"/>
        <v>600</v>
      </c>
    </row>
    <row r="29" spans="1:6" ht="32.25">
      <c r="A29" s="254" t="s">
        <v>740</v>
      </c>
      <c r="B29" s="211"/>
      <c r="C29" s="212"/>
      <c r="D29" s="212"/>
      <c r="E29" s="212">
        <v>852</v>
      </c>
      <c r="F29" s="212">
        <v>852</v>
      </c>
    </row>
    <row r="30" spans="1:6" ht="22.5" customHeight="1">
      <c r="A30" s="4" t="s">
        <v>716</v>
      </c>
      <c r="B30" s="5"/>
      <c r="C30" s="208">
        <v>1181</v>
      </c>
      <c r="D30" s="208">
        <f t="shared" si="1"/>
        <v>1181</v>
      </c>
      <c r="E30" s="208">
        <f t="shared" si="1"/>
        <v>1181</v>
      </c>
      <c r="F30" s="208">
        <f t="shared" si="1"/>
        <v>1181</v>
      </c>
    </row>
    <row r="31" spans="1:6" ht="25.5" customHeight="1">
      <c r="A31" s="213" t="s">
        <v>162</v>
      </c>
      <c r="B31" s="214" t="s">
        <v>163</v>
      </c>
      <c r="C31" s="215">
        <f>SUM(C20:C30)</f>
        <v>58159</v>
      </c>
      <c r="D31" s="215">
        <f>SUM(D20:D30)</f>
        <v>58159</v>
      </c>
      <c r="E31" s="215">
        <f>SUM(E20:E30)</f>
        <v>60511</v>
      </c>
      <c r="F31" s="215">
        <f>SUM(F20:F30)</f>
        <v>60511</v>
      </c>
    </row>
    <row r="32" spans="1:6" ht="31.5" customHeight="1">
      <c r="A32" s="18" t="s">
        <v>164</v>
      </c>
      <c r="B32" s="9" t="s">
        <v>165</v>
      </c>
      <c r="C32" s="209">
        <v>0</v>
      </c>
      <c r="D32" s="209">
        <f aca="true" t="shared" si="2" ref="D32:F33">SUM(C32)</f>
        <v>0</v>
      </c>
      <c r="E32" s="209">
        <f t="shared" si="2"/>
        <v>0</v>
      </c>
      <c r="F32" s="209">
        <f t="shared" si="2"/>
        <v>0</v>
      </c>
    </row>
    <row r="33" spans="1:6" ht="27.75" customHeight="1">
      <c r="A33" s="8" t="s">
        <v>166</v>
      </c>
      <c r="B33" s="9" t="s">
        <v>167</v>
      </c>
      <c r="C33" s="209">
        <v>0</v>
      </c>
      <c r="D33" s="209">
        <f t="shared" si="2"/>
        <v>0</v>
      </c>
      <c r="E33" s="209">
        <f t="shared" si="2"/>
        <v>0</v>
      </c>
      <c r="F33" s="209">
        <f t="shared" si="2"/>
        <v>0</v>
      </c>
    </row>
    <row r="34" spans="1:6" ht="27.75" customHeight="1">
      <c r="A34" s="216" t="s">
        <v>168</v>
      </c>
      <c r="B34" s="214" t="s">
        <v>169</v>
      </c>
      <c r="C34" s="215">
        <v>19721</v>
      </c>
      <c r="D34" s="215">
        <f>SUM(C34)</f>
        <v>19721</v>
      </c>
      <c r="E34" s="215">
        <v>22481</v>
      </c>
      <c r="F34" s="215">
        <f>SUM(E34)</f>
        <v>22481</v>
      </c>
    </row>
    <row r="35" spans="1:6" ht="15">
      <c r="A35" s="66" t="s">
        <v>474</v>
      </c>
      <c r="B35" s="217" t="s">
        <v>170</v>
      </c>
      <c r="C35" s="218">
        <f>C34+C33+C32+C31+C19+C17+C16</f>
        <v>92762</v>
      </c>
      <c r="D35" s="218">
        <f>SUM(C35)</f>
        <v>92762</v>
      </c>
      <c r="E35" s="218">
        <f>E34+E33+E32+E31+E19+E17+E16</f>
        <v>106851</v>
      </c>
      <c r="F35" s="218">
        <f>SUM(E35)</f>
        <v>106851</v>
      </c>
    </row>
    <row r="36" spans="1:6" s="256" customFormat="1" ht="15.75">
      <c r="A36" s="15" t="s">
        <v>741</v>
      </c>
      <c r="B36" s="127"/>
      <c r="C36" s="255"/>
      <c r="D36" s="255"/>
      <c r="E36" s="255">
        <v>6800</v>
      </c>
      <c r="F36" s="255">
        <v>6800</v>
      </c>
    </row>
    <row r="37" spans="1:6" ht="31.5" customHeight="1">
      <c r="A37" s="15" t="s">
        <v>717</v>
      </c>
      <c r="B37" s="5"/>
      <c r="C37" s="208">
        <v>1102</v>
      </c>
      <c r="D37" s="208">
        <f>SUM(C37)</f>
        <v>1102</v>
      </c>
      <c r="E37" s="208">
        <f>SUM(D37)</f>
        <v>1102</v>
      </c>
      <c r="F37" s="208">
        <f>SUM(E37)</f>
        <v>1102</v>
      </c>
    </row>
    <row r="38" spans="1:6" ht="24.75" customHeight="1">
      <c r="A38" s="18" t="s">
        <v>171</v>
      </c>
      <c r="B38" s="9" t="s">
        <v>172</v>
      </c>
      <c r="C38" s="209">
        <f>SUM(C37:C37)</f>
        <v>1102</v>
      </c>
      <c r="D38" s="209">
        <f>SUM(D37:D37)</f>
        <v>1102</v>
      </c>
      <c r="E38" s="209">
        <f>SUM(E36:E37)</f>
        <v>7902</v>
      </c>
      <c r="F38" s="209">
        <f>SUM(F36:F37)</f>
        <v>7902</v>
      </c>
    </row>
    <row r="39" spans="1:6" ht="24.75" customHeight="1">
      <c r="A39" s="18" t="s">
        <v>173</v>
      </c>
      <c r="B39" s="9" t="s">
        <v>174</v>
      </c>
      <c r="C39" s="209"/>
      <c r="D39" s="209">
        <f aca="true" t="shared" si="3" ref="D39:F41">SUM(C39)</f>
        <v>0</v>
      </c>
      <c r="E39" s="209">
        <f t="shared" si="3"/>
        <v>0</v>
      </c>
      <c r="F39" s="209">
        <f t="shared" si="3"/>
        <v>0</v>
      </c>
    </row>
    <row r="40" spans="1:6" ht="21.75" customHeight="1">
      <c r="A40" s="18" t="s">
        <v>175</v>
      </c>
      <c r="B40" s="9" t="s">
        <v>176</v>
      </c>
      <c r="C40" s="209"/>
      <c r="D40" s="209">
        <f t="shared" si="3"/>
        <v>0</v>
      </c>
      <c r="E40" s="209">
        <f t="shared" si="3"/>
        <v>0</v>
      </c>
      <c r="F40" s="209">
        <f t="shared" si="3"/>
        <v>0</v>
      </c>
    </row>
    <row r="41" spans="1:6" ht="36.75" customHeight="1">
      <c r="A41" s="18" t="s">
        <v>177</v>
      </c>
      <c r="B41" s="9" t="s">
        <v>178</v>
      </c>
      <c r="C41" s="209">
        <v>298</v>
      </c>
      <c r="D41" s="209">
        <f t="shared" si="3"/>
        <v>298</v>
      </c>
      <c r="E41" s="209">
        <f t="shared" si="3"/>
        <v>298</v>
      </c>
      <c r="F41" s="209">
        <f t="shared" si="3"/>
        <v>298</v>
      </c>
    </row>
    <row r="42" spans="1:6" ht="15">
      <c r="A42" s="66" t="s">
        <v>475</v>
      </c>
      <c r="B42" s="217" t="s">
        <v>179</v>
      </c>
      <c r="C42" s="218">
        <f>C38+C39+C40+C41</f>
        <v>1400</v>
      </c>
      <c r="D42" s="218">
        <f>D38+D39+D40+D41</f>
        <v>1400</v>
      </c>
      <c r="E42" s="218">
        <f>E38+E39+E40+E41</f>
        <v>8200</v>
      </c>
      <c r="F42" s="218">
        <f>F38+F39+F40+F41</f>
        <v>8200</v>
      </c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10"/>
  <sheetViews>
    <sheetView zoomScaleSheetLayoutView="100" zoomScalePageLayoutView="0" workbookViewId="0" topLeftCell="A1">
      <selection activeCell="A1" sqref="A1:E1"/>
    </sheetView>
  </sheetViews>
  <sheetFormatPr defaultColWidth="9.140625" defaultRowHeight="15"/>
  <cols>
    <col min="1" max="1" width="40.28125" style="99" customWidth="1"/>
    <col min="2" max="2" width="10.140625" style="99" customWidth="1"/>
    <col min="3" max="3" width="18.8515625" style="99" customWidth="1"/>
    <col min="4" max="5" width="17.7109375" style="101" customWidth="1"/>
    <col min="6" max="16384" width="9.140625" style="99" customWidth="1"/>
  </cols>
  <sheetData>
    <row r="1" spans="1:5" ht="15">
      <c r="A1" s="270" t="s">
        <v>757</v>
      </c>
      <c r="B1" s="270"/>
      <c r="C1" s="270"/>
      <c r="D1" s="270"/>
      <c r="E1" s="270"/>
    </row>
    <row r="2" spans="1:5" ht="24" customHeight="1">
      <c r="A2" s="264" t="s">
        <v>31</v>
      </c>
      <c r="B2" s="268"/>
      <c r="C2" s="268"/>
      <c r="D2" s="268"/>
      <c r="E2" s="268"/>
    </row>
    <row r="3" spans="1:5" ht="23.25" customHeight="1">
      <c r="A3" s="267" t="s">
        <v>13</v>
      </c>
      <c r="B3" s="268"/>
      <c r="C3" s="268"/>
      <c r="D3" s="268"/>
      <c r="E3" s="268"/>
    </row>
    <row r="4" ht="18">
      <c r="A4" s="57"/>
    </row>
    <row r="6" spans="1:5" ht="30">
      <c r="A6" s="125" t="s">
        <v>43</v>
      </c>
      <c r="B6" s="126" t="s">
        <v>44</v>
      </c>
      <c r="C6" s="91" t="s">
        <v>1</v>
      </c>
      <c r="D6" s="78" t="s">
        <v>2</v>
      </c>
      <c r="E6" s="78" t="s">
        <v>23</v>
      </c>
    </row>
    <row r="7" spans="1:5" ht="15">
      <c r="A7" s="100"/>
      <c r="B7" s="100"/>
      <c r="C7" s="100"/>
      <c r="D7" s="92"/>
      <c r="E7" s="92"/>
    </row>
    <row r="8" spans="1:5" ht="15">
      <c r="A8" s="18" t="s">
        <v>699</v>
      </c>
      <c r="B8" s="104" t="s">
        <v>154</v>
      </c>
      <c r="C8" s="100">
        <v>13717</v>
      </c>
      <c r="D8" s="92">
        <v>13717</v>
      </c>
      <c r="E8" s="224">
        <v>125569</v>
      </c>
    </row>
    <row r="9" spans="1:5" ht="15">
      <c r="A9" s="18" t="s">
        <v>718</v>
      </c>
      <c r="B9" s="104" t="s">
        <v>154</v>
      </c>
      <c r="C9" s="100">
        <v>0</v>
      </c>
      <c r="D9" s="92">
        <v>0</v>
      </c>
      <c r="E9" s="92">
        <v>11394</v>
      </c>
    </row>
    <row r="10" spans="1:5" ht="15">
      <c r="A10" s="221" t="s">
        <v>719</v>
      </c>
      <c r="B10" s="100" t="s">
        <v>154</v>
      </c>
      <c r="C10" s="100">
        <v>0</v>
      </c>
      <c r="D10" s="92">
        <v>0</v>
      </c>
      <c r="E10" s="92">
        <v>1319</v>
      </c>
    </row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D116"/>
  <sheetViews>
    <sheetView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91.28125" style="99" customWidth="1"/>
    <col min="2" max="2" width="10.8515625" style="99" customWidth="1"/>
    <col min="3" max="3" width="19.8515625" style="99" customWidth="1"/>
    <col min="4" max="4" width="22.57421875" style="99" customWidth="1"/>
    <col min="5" max="16384" width="9.140625" style="99" customWidth="1"/>
  </cols>
  <sheetData>
    <row r="1" spans="1:4" ht="15">
      <c r="A1" s="270" t="s">
        <v>758</v>
      </c>
      <c r="B1" s="270"/>
      <c r="C1" s="270"/>
      <c r="D1" s="270"/>
    </row>
    <row r="2" spans="1:4" ht="27" customHeight="1">
      <c r="A2" s="264" t="s">
        <v>31</v>
      </c>
      <c r="B2" s="264"/>
      <c r="C2" s="264"/>
      <c r="D2" s="264"/>
    </row>
    <row r="3" spans="1:4" ht="27" customHeight="1">
      <c r="A3" s="267" t="s">
        <v>25</v>
      </c>
      <c r="B3" s="268"/>
      <c r="C3" s="268"/>
      <c r="D3" s="268"/>
    </row>
    <row r="4" spans="1:4" ht="19.5" customHeight="1">
      <c r="A4" s="77"/>
      <c r="B4" s="131"/>
      <c r="C4" s="131"/>
      <c r="D4" s="131"/>
    </row>
    <row r="5" ht="15">
      <c r="A5" s="99" t="s">
        <v>1</v>
      </c>
    </row>
    <row r="6" spans="1:4" ht="25.5">
      <c r="A6" s="49" t="s">
        <v>700</v>
      </c>
      <c r="B6" s="126" t="s">
        <v>44</v>
      </c>
      <c r="C6" s="158" t="s">
        <v>17</v>
      </c>
      <c r="D6" s="158" t="s">
        <v>24</v>
      </c>
    </row>
    <row r="7" spans="1:4" ht="15">
      <c r="A7" s="15" t="s">
        <v>648</v>
      </c>
      <c r="B7" s="127" t="s">
        <v>143</v>
      </c>
      <c r="C7" s="100"/>
      <c r="D7" s="100"/>
    </row>
    <row r="8" spans="1:4" ht="15">
      <c r="A8" s="15" t="s">
        <v>649</v>
      </c>
      <c r="B8" s="127" t="s">
        <v>143</v>
      </c>
      <c r="C8" s="100"/>
      <c r="D8" s="100"/>
    </row>
    <row r="9" spans="1:4" ht="15">
      <c r="A9" s="15" t="s">
        <v>650</v>
      </c>
      <c r="B9" s="127" t="s">
        <v>143</v>
      </c>
      <c r="C9" s="100"/>
      <c r="D9" s="100"/>
    </row>
    <row r="10" spans="1:4" ht="15">
      <c r="A10" s="15" t="s">
        <v>651</v>
      </c>
      <c r="B10" s="127" t="s">
        <v>143</v>
      </c>
      <c r="C10" s="100"/>
      <c r="D10" s="100"/>
    </row>
    <row r="11" spans="1:4" ht="15">
      <c r="A11" s="15" t="s">
        <v>652</v>
      </c>
      <c r="B11" s="127" t="s">
        <v>143</v>
      </c>
      <c r="C11" s="100"/>
      <c r="D11" s="100"/>
    </row>
    <row r="12" spans="1:4" ht="15">
      <c r="A12" s="15" t="s">
        <v>653</v>
      </c>
      <c r="B12" s="127" t="s">
        <v>143</v>
      </c>
      <c r="C12" s="100"/>
      <c r="D12" s="100"/>
    </row>
    <row r="13" spans="1:4" ht="15">
      <c r="A13" s="15" t="s">
        <v>654</v>
      </c>
      <c r="B13" s="127" t="s">
        <v>143</v>
      </c>
      <c r="C13" s="100"/>
      <c r="D13" s="100"/>
    </row>
    <row r="14" spans="1:4" ht="15">
      <c r="A14" s="15" t="s">
        <v>655</v>
      </c>
      <c r="B14" s="127" t="s">
        <v>143</v>
      </c>
      <c r="C14" s="100"/>
      <c r="D14" s="100"/>
    </row>
    <row r="15" spans="1:4" ht="15">
      <c r="A15" s="15" t="s">
        <v>656</v>
      </c>
      <c r="B15" s="127" t="s">
        <v>143</v>
      </c>
      <c r="C15" s="100"/>
      <c r="D15" s="100"/>
    </row>
    <row r="16" spans="1:4" ht="15">
      <c r="A16" s="15" t="s">
        <v>657</v>
      </c>
      <c r="B16" s="127" t="s">
        <v>143</v>
      </c>
      <c r="C16" s="100"/>
      <c r="D16" s="100"/>
    </row>
    <row r="17" spans="1:4" ht="25.5">
      <c r="A17" s="13" t="s">
        <v>466</v>
      </c>
      <c r="B17" s="104" t="s">
        <v>143</v>
      </c>
      <c r="C17" s="100">
        <f>SUM(C7:C16)</f>
        <v>0</v>
      </c>
      <c r="D17" s="100">
        <f>SUM(D7:D16)</f>
        <v>0</v>
      </c>
    </row>
    <row r="18" spans="1:4" ht="15">
      <c r="A18" s="15" t="s">
        <v>648</v>
      </c>
      <c r="B18" s="127" t="s">
        <v>144</v>
      </c>
      <c r="C18" s="100"/>
      <c r="D18" s="100"/>
    </row>
    <row r="19" spans="1:4" ht="15">
      <c r="A19" s="15" t="s">
        <v>649</v>
      </c>
      <c r="B19" s="127" t="s">
        <v>144</v>
      </c>
      <c r="C19" s="100"/>
      <c r="D19" s="100"/>
    </row>
    <row r="20" spans="1:4" ht="15">
      <c r="A20" s="15" t="s">
        <v>650</v>
      </c>
      <c r="B20" s="127" t="s">
        <v>144</v>
      </c>
      <c r="C20" s="100"/>
      <c r="D20" s="100"/>
    </row>
    <row r="21" spans="1:4" ht="15">
      <c r="A21" s="15" t="s">
        <v>651</v>
      </c>
      <c r="B21" s="127" t="s">
        <v>144</v>
      </c>
      <c r="C21" s="100"/>
      <c r="D21" s="100"/>
    </row>
    <row r="22" spans="1:4" ht="15">
      <c r="A22" s="15" t="s">
        <v>652</v>
      </c>
      <c r="B22" s="127" t="s">
        <v>144</v>
      </c>
      <c r="C22" s="100"/>
      <c r="D22" s="100"/>
    </row>
    <row r="23" spans="1:4" ht="15">
      <c r="A23" s="15" t="s">
        <v>653</v>
      </c>
      <c r="B23" s="127" t="s">
        <v>144</v>
      </c>
      <c r="C23" s="100"/>
      <c r="D23" s="100"/>
    </row>
    <row r="24" spans="1:4" ht="15">
      <c r="A24" s="15" t="s">
        <v>654</v>
      </c>
      <c r="B24" s="127" t="s">
        <v>144</v>
      </c>
      <c r="C24" s="100"/>
      <c r="D24" s="100"/>
    </row>
    <row r="25" spans="1:4" ht="15">
      <c r="A25" s="15" t="s">
        <v>655</v>
      </c>
      <c r="B25" s="127" t="s">
        <v>144</v>
      </c>
      <c r="C25" s="100"/>
      <c r="D25" s="100"/>
    </row>
    <row r="26" spans="1:4" ht="15">
      <c r="A26" s="15" t="s">
        <v>656</v>
      </c>
      <c r="B26" s="127" t="s">
        <v>144</v>
      </c>
      <c r="C26" s="100"/>
      <c r="D26" s="100"/>
    </row>
    <row r="27" spans="1:4" ht="15">
      <c r="A27" s="15" t="s">
        <v>657</v>
      </c>
      <c r="B27" s="127" t="s">
        <v>144</v>
      </c>
      <c r="C27" s="100"/>
      <c r="D27" s="100"/>
    </row>
    <row r="28" spans="1:4" ht="25.5">
      <c r="A28" s="13" t="s">
        <v>467</v>
      </c>
      <c r="B28" s="104" t="s">
        <v>144</v>
      </c>
      <c r="C28" s="100">
        <f>SUM(C18:C27)</f>
        <v>0</v>
      </c>
      <c r="D28" s="100">
        <f>SUM(D18:D27)</f>
        <v>0</v>
      </c>
    </row>
    <row r="29" spans="1:4" ht="15">
      <c r="A29" s="15" t="s">
        <v>648</v>
      </c>
      <c r="B29" s="127" t="s">
        <v>145</v>
      </c>
      <c r="C29" s="100"/>
      <c r="D29" s="100"/>
    </row>
    <row r="30" spans="1:4" ht="15">
      <c r="A30" s="15" t="s">
        <v>649</v>
      </c>
      <c r="B30" s="127" t="s">
        <v>145</v>
      </c>
      <c r="C30" s="100"/>
      <c r="D30" s="100"/>
    </row>
    <row r="31" spans="1:4" ht="15">
      <c r="A31" s="15" t="s">
        <v>650</v>
      </c>
      <c r="B31" s="127" t="s">
        <v>145</v>
      </c>
      <c r="C31" s="100"/>
      <c r="D31" s="100"/>
    </row>
    <row r="32" spans="1:4" ht="15">
      <c r="A32" s="15" t="s">
        <v>651</v>
      </c>
      <c r="B32" s="127" t="s">
        <v>145</v>
      </c>
      <c r="C32" s="100"/>
      <c r="D32" s="100"/>
    </row>
    <row r="33" spans="1:4" ht="15">
      <c r="A33" s="15" t="s">
        <v>652</v>
      </c>
      <c r="B33" s="127" t="s">
        <v>145</v>
      </c>
      <c r="C33" s="100"/>
      <c r="D33" s="100"/>
    </row>
    <row r="34" spans="1:4" ht="15">
      <c r="A34" s="15" t="s">
        <v>653</v>
      </c>
      <c r="B34" s="127" t="s">
        <v>145</v>
      </c>
      <c r="C34" s="100"/>
      <c r="D34" s="100"/>
    </row>
    <row r="35" spans="1:4" ht="15">
      <c r="A35" s="15" t="s">
        <v>654</v>
      </c>
      <c r="B35" s="127" t="s">
        <v>145</v>
      </c>
      <c r="C35" s="100">
        <v>15731</v>
      </c>
      <c r="D35" s="100">
        <v>16821</v>
      </c>
    </row>
    <row r="36" spans="1:4" ht="15">
      <c r="A36" s="15" t="s">
        <v>655</v>
      </c>
      <c r="B36" s="127" t="s">
        <v>145</v>
      </c>
      <c r="C36" s="100">
        <v>59631</v>
      </c>
      <c r="D36" s="100">
        <v>53618</v>
      </c>
    </row>
    <row r="37" spans="1:4" ht="15">
      <c r="A37" s="15" t="s">
        <v>656</v>
      </c>
      <c r="B37" s="127" t="s">
        <v>145</v>
      </c>
      <c r="C37" s="100"/>
      <c r="D37" s="100"/>
    </row>
    <row r="38" spans="1:4" ht="15">
      <c r="A38" s="15" t="s">
        <v>657</v>
      </c>
      <c r="B38" s="127" t="s">
        <v>145</v>
      </c>
      <c r="C38" s="100"/>
      <c r="D38" s="100"/>
    </row>
    <row r="39" spans="1:4" ht="15">
      <c r="A39" s="13" t="s">
        <v>468</v>
      </c>
      <c r="B39" s="104" t="s">
        <v>145</v>
      </c>
      <c r="C39" s="92">
        <f>SUM(C29:C38)</f>
        <v>75362</v>
      </c>
      <c r="D39" s="92">
        <f>SUM(D29:D38)</f>
        <v>70439</v>
      </c>
    </row>
    <row r="40" spans="1:4" ht="15">
      <c r="A40" s="15" t="s">
        <v>658</v>
      </c>
      <c r="B40" s="139" t="s">
        <v>148</v>
      </c>
      <c r="C40" s="100"/>
      <c r="D40" s="100"/>
    </row>
    <row r="41" spans="1:4" ht="15">
      <c r="A41" s="15" t="s">
        <v>659</v>
      </c>
      <c r="B41" s="139" t="s">
        <v>148</v>
      </c>
      <c r="C41" s="100"/>
      <c r="D41" s="100"/>
    </row>
    <row r="42" spans="1:4" ht="15">
      <c r="A42" s="15" t="s">
        <v>660</v>
      </c>
      <c r="B42" s="139" t="s">
        <v>148</v>
      </c>
      <c r="C42" s="100"/>
      <c r="D42" s="100"/>
    </row>
    <row r="43" spans="1:4" ht="15">
      <c r="A43" s="139" t="s">
        <v>661</v>
      </c>
      <c r="B43" s="139" t="s">
        <v>148</v>
      </c>
      <c r="C43" s="100"/>
      <c r="D43" s="100"/>
    </row>
    <row r="44" spans="1:4" ht="15">
      <c r="A44" s="139" t="s">
        <v>662</v>
      </c>
      <c r="B44" s="139" t="s">
        <v>148</v>
      </c>
      <c r="C44" s="100"/>
      <c r="D44" s="100"/>
    </row>
    <row r="45" spans="1:4" ht="15">
      <c r="A45" s="139" t="s">
        <v>663</v>
      </c>
      <c r="B45" s="139" t="s">
        <v>148</v>
      </c>
      <c r="C45" s="100">
        <v>6000</v>
      </c>
      <c r="D45" s="100">
        <v>6000</v>
      </c>
    </row>
    <row r="46" spans="1:4" ht="15">
      <c r="A46" s="15" t="s">
        <v>664</v>
      </c>
      <c r="B46" s="139" t="s">
        <v>148</v>
      </c>
      <c r="C46" s="100"/>
      <c r="D46" s="100"/>
    </row>
    <row r="47" spans="1:4" ht="15">
      <c r="A47" s="15" t="s">
        <v>665</v>
      </c>
      <c r="B47" s="139" t="s">
        <v>148</v>
      </c>
      <c r="C47" s="100"/>
      <c r="D47" s="100"/>
    </row>
    <row r="48" spans="1:4" ht="15">
      <c r="A48" s="15" t="s">
        <v>666</v>
      </c>
      <c r="B48" s="139" t="s">
        <v>148</v>
      </c>
      <c r="C48" s="100"/>
      <c r="D48" s="100"/>
    </row>
    <row r="49" spans="1:4" ht="15">
      <c r="A49" s="15" t="s">
        <v>667</v>
      </c>
      <c r="B49" s="139" t="s">
        <v>148</v>
      </c>
      <c r="C49" s="100"/>
      <c r="D49" s="100"/>
    </row>
    <row r="50" spans="1:4" ht="25.5">
      <c r="A50" s="13" t="s">
        <v>470</v>
      </c>
      <c r="B50" s="104" t="s">
        <v>148</v>
      </c>
      <c r="C50" s="197">
        <f>SUM(C40:C49)</f>
        <v>6000</v>
      </c>
      <c r="D50" s="197">
        <f>SUM(D40:D49)</f>
        <v>6000</v>
      </c>
    </row>
    <row r="51" spans="1:4" ht="15">
      <c r="A51" s="15" t="s">
        <v>658</v>
      </c>
      <c r="B51" s="139" t="s">
        <v>153</v>
      </c>
      <c r="C51" s="100"/>
      <c r="D51" s="100"/>
    </row>
    <row r="52" spans="1:4" ht="15">
      <c r="A52" s="15" t="s">
        <v>659</v>
      </c>
      <c r="B52" s="139" t="s">
        <v>153</v>
      </c>
      <c r="C52" s="100">
        <v>18900</v>
      </c>
      <c r="D52" s="100">
        <v>21926</v>
      </c>
    </row>
    <row r="53" spans="1:4" ht="15">
      <c r="A53" s="15" t="s">
        <v>660</v>
      </c>
      <c r="B53" s="139" t="s">
        <v>153</v>
      </c>
      <c r="C53" s="100"/>
      <c r="D53" s="100"/>
    </row>
    <row r="54" spans="1:4" ht="15">
      <c r="A54" s="139" t="s">
        <v>661</v>
      </c>
      <c r="B54" s="139" t="s">
        <v>153</v>
      </c>
      <c r="C54" s="100"/>
      <c r="D54" s="100"/>
    </row>
    <row r="55" spans="1:4" ht="15">
      <c r="A55" s="139" t="s">
        <v>662</v>
      </c>
      <c r="B55" s="139" t="s">
        <v>153</v>
      </c>
      <c r="C55" s="100"/>
      <c r="D55" s="100"/>
    </row>
    <row r="56" spans="1:4" ht="15">
      <c r="A56" s="139" t="s">
        <v>663</v>
      </c>
      <c r="B56" s="139" t="s">
        <v>153</v>
      </c>
      <c r="C56" s="100">
        <v>10000</v>
      </c>
      <c r="D56" s="100">
        <v>25612</v>
      </c>
    </row>
    <row r="57" spans="1:4" ht="15">
      <c r="A57" s="15" t="s">
        <v>664</v>
      </c>
      <c r="B57" s="139" t="s">
        <v>153</v>
      </c>
      <c r="C57" s="100">
        <v>600</v>
      </c>
      <c r="D57" s="100">
        <v>600</v>
      </c>
    </row>
    <row r="58" spans="1:4" ht="15">
      <c r="A58" s="15" t="s">
        <v>668</v>
      </c>
      <c r="B58" s="139" t="s">
        <v>153</v>
      </c>
      <c r="C58" s="100"/>
      <c r="D58" s="100"/>
    </row>
    <row r="59" spans="1:4" ht="15">
      <c r="A59" s="15" t="s">
        <v>666</v>
      </c>
      <c r="B59" s="139" t="s">
        <v>153</v>
      </c>
      <c r="C59" s="100"/>
      <c r="D59" s="100"/>
    </row>
    <row r="60" spans="1:4" ht="15">
      <c r="A60" s="15" t="s">
        <v>667</v>
      </c>
      <c r="B60" s="139" t="s">
        <v>153</v>
      </c>
      <c r="C60" s="100"/>
      <c r="D60" s="100"/>
    </row>
    <row r="61" spans="1:4" ht="15">
      <c r="A61" s="18" t="s">
        <v>471</v>
      </c>
      <c r="B61" s="104" t="s">
        <v>153</v>
      </c>
      <c r="C61" s="92">
        <f>SUM(C51:C60)</f>
        <v>29500</v>
      </c>
      <c r="D61" s="92">
        <f>SUM(D51:D60)</f>
        <v>48138</v>
      </c>
    </row>
    <row r="62" spans="1:4" ht="15">
      <c r="A62" s="15" t="s">
        <v>648</v>
      </c>
      <c r="B62" s="127" t="s">
        <v>182</v>
      </c>
      <c r="C62" s="100"/>
      <c r="D62" s="100"/>
    </row>
    <row r="63" spans="1:4" ht="15">
      <c r="A63" s="15" t="s">
        <v>649</v>
      </c>
      <c r="B63" s="127" t="s">
        <v>182</v>
      </c>
      <c r="C63" s="100"/>
      <c r="D63" s="100"/>
    </row>
    <row r="64" spans="1:4" ht="15">
      <c r="A64" s="15" t="s">
        <v>650</v>
      </c>
      <c r="B64" s="127" t="s">
        <v>182</v>
      </c>
      <c r="C64" s="100"/>
      <c r="D64" s="100"/>
    </row>
    <row r="65" spans="1:4" ht="15">
      <c r="A65" s="15" t="s">
        <v>651</v>
      </c>
      <c r="B65" s="127" t="s">
        <v>182</v>
      </c>
      <c r="C65" s="100"/>
      <c r="D65" s="100"/>
    </row>
    <row r="66" spans="1:4" ht="15">
      <c r="A66" s="15" t="s">
        <v>652</v>
      </c>
      <c r="B66" s="127" t="s">
        <v>182</v>
      </c>
      <c r="C66" s="100"/>
      <c r="D66" s="100"/>
    </row>
    <row r="67" spans="1:4" ht="15">
      <c r="A67" s="15" t="s">
        <v>653</v>
      </c>
      <c r="B67" s="127" t="s">
        <v>182</v>
      </c>
      <c r="C67" s="100"/>
      <c r="D67" s="100"/>
    </row>
    <row r="68" spans="1:4" ht="15">
      <c r="A68" s="15" t="s">
        <v>654</v>
      </c>
      <c r="B68" s="127" t="s">
        <v>182</v>
      </c>
      <c r="C68" s="100"/>
      <c r="D68" s="100"/>
    </row>
    <row r="69" spans="1:4" ht="15">
      <c r="A69" s="15" t="s">
        <v>655</v>
      </c>
      <c r="B69" s="127" t="s">
        <v>182</v>
      </c>
      <c r="C69" s="100"/>
      <c r="D69" s="100"/>
    </row>
    <row r="70" spans="1:4" ht="15">
      <c r="A70" s="15" t="s">
        <v>656</v>
      </c>
      <c r="B70" s="127" t="s">
        <v>182</v>
      </c>
      <c r="C70" s="100"/>
      <c r="D70" s="100"/>
    </row>
    <row r="71" spans="1:4" ht="15">
      <c r="A71" s="15" t="s">
        <v>657</v>
      </c>
      <c r="B71" s="127" t="s">
        <v>182</v>
      </c>
      <c r="C71" s="100"/>
      <c r="D71" s="100"/>
    </row>
    <row r="72" spans="1:4" ht="25.5">
      <c r="A72" s="13" t="s">
        <v>482</v>
      </c>
      <c r="B72" s="104" t="s">
        <v>182</v>
      </c>
      <c r="C72" s="100">
        <f>SUM(C62:C71)</f>
        <v>0</v>
      </c>
      <c r="D72" s="100">
        <f>SUM(D62:D71)</f>
        <v>0</v>
      </c>
    </row>
    <row r="73" spans="1:4" ht="15">
      <c r="A73" s="15" t="s">
        <v>648</v>
      </c>
      <c r="B73" s="127" t="s">
        <v>183</v>
      </c>
      <c r="C73" s="100"/>
      <c r="D73" s="100"/>
    </row>
    <row r="74" spans="1:4" ht="15">
      <c r="A74" s="15" t="s">
        <v>649</v>
      </c>
      <c r="B74" s="127" t="s">
        <v>183</v>
      </c>
      <c r="C74" s="100"/>
      <c r="D74" s="100"/>
    </row>
    <row r="75" spans="1:4" ht="15">
      <c r="A75" s="15" t="s">
        <v>650</v>
      </c>
      <c r="B75" s="127" t="s">
        <v>183</v>
      </c>
      <c r="C75" s="100"/>
      <c r="D75" s="100"/>
    </row>
    <row r="76" spans="1:4" ht="15">
      <c r="A76" s="15" t="s">
        <v>651</v>
      </c>
      <c r="B76" s="127" t="s">
        <v>183</v>
      </c>
      <c r="C76" s="100"/>
      <c r="D76" s="100"/>
    </row>
    <row r="77" spans="1:4" ht="15">
      <c r="A77" s="15" t="s">
        <v>652</v>
      </c>
      <c r="B77" s="127" t="s">
        <v>183</v>
      </c>
      <c r="C77" s="100"/>
      <c r="D77" s="100"/>
    </row>
    <row r="78" spans="1:4" ht="15">
      <c r="A78" s="15" t="s">
        <v>653</v>
      </c>
      <c r="B78" s="127" t="s">
        <v>183</v>
      </c>
      <c r="C78" s="100"/>
      <c r="D78" s="100"/>
    </row>
    <row r="79" spans="1:4" ht="15">
      <c r="A79" s="15" t="s">
        <v>654</v>
      </c>
      <c r="B79" s="127" t="s">
        <v>183</v>
      </c>
      <c r="C79" s="100"/>
      <c r="D79" s="100"/>
    </row>
    <row r="80" spans="1:4" ht="15">
      <c r="A80" s="15" t="s">
        <v>655</v>
      </c>
      <c r="B80" s="127" t="s">
        <v>183</v>
      </c>
      <c r="C80" s="100"/>
      <c r="D80" s="100"/>
    </row>
    <row r="81" spans="1:4" ht="15">
      <c r="A81" s="15" t="s">
        <v>656</v>
      </c>
      <c r="B81" s="127" t="s">
        <v>183</v>
      </c>
      <c r="C81" s="100"/>
      <c r="D81" s="100"/>
    </row>
    <row r="82" spans="1:4" ht="15">
      <c r="A82" s="15" t="s">
        <v>657</v>
      </c>
      <c r="B82" s="127" t="s">
        <v>183</v>
      </c>
      <c r="C82" s="100"/>
      <c r="D82" s="100"/>
    </row>
    <row r="83" spans="1:4" ht="25.5">
      <c r="A83" s="13" t="s">
        <v>481</v>
      </c>
      <c r="B83" s="104" t="s">
        <v>183</v>
      </c>
      <c r="C83" s="100">
        <f>SUM(C73:C82)</f>
        <v>0</v>
      </c>
      <c r="D83" s="100">
        <f>SUM(D73:D82)</f>
        <v>0</v>
      </c>
    </row>
    <row r="84" spans="1:4" ht="15">
      <c r="A84" s="15" t="s">
        <v>648</v>
      </c>
      <c r="B84" s="127" t="s">
        <v>184</v>
      </c>
      <c r="C84" s="100"/>
      <c r="D84" s="100"/>
    </row>
    <row r="85" spans="1:4" ht="15">
      <c r="A85" s="15" t="s">
        <v>649</v>
      </c>
      <c r="B85" s="127" t="s">
        <v>184</v>
      </c>
      <c r="C85" s="100"/>
      <c r="D85" s="100"/>
    </row>
    <row r="86" spans="1:4" ht="15">
      <c r="A86" s="15" t="s">
        <v>650</v>
      </c>
      <c r="B86" s="127" t="s">
        <v>184</v>
      </c>
      <c r="C86" s="100"/>
      <c r="D86" s="100"/>
    </row>
    <row r="87" spans="1:4" ht="15">
      <c r="A87" s="15" t="s">
        <v>651</v>
      </c>
      <c r="B87" s="127" t="s">
        <v>184</v>
      </c>
      <c r="C87" s="100"/>
      <c r="D87" s="100"/>
    </row>
    <row r="88" spans="1:4" ht="15">
      <c r="A88" s="15" t="s">
        <v>652</v>
      </c>
      <c r="B88" s="127" t="s">
        <v>184</v>
      </c>
      <c r="C88" s="100"/>
      <c r="D88" s="100"/>
    </row>
    <row r="89" spans="1:4" ht="15">
      <c r="A89" s="15" t="s">
        <v>653</v>
      </c>
      <c r="B89" s="127" t="s">
        <v>184</v>
      </c>
      <c r="C89" s="100"/>
      <c r="D89" s="100"/>
    </row>
    <row r="90" spans="1:4" ht="15">
      <c r="A90" s="15" t="s">
        <v>654</v>
      </c>
      <c r="B90" s="127" t="s">
        <v>184</v>
      </c>
      <c r="C90" s="100"/>
      <c r="D90" s="100"/>
    </row>
    <row r="91" spans="1:4" ht="15">
      <c r="A91" s="15" t="s">
        <v>655</v>
      </c>
      <c r="B91" s="127" t="s">
        <v>184</v>
      </c>
      <c r="C91" s="100"/>
      <c r="D91" s="100">
        <v>1180</v>
      </c>
    </row>
    <row r="92" spans="1:4" ht="15">
      <c r="A92" s="15" t="s">
        <v>656</v>
      </c>
      <c r="B92" s="127" t="s">
        <v>184</v>
      </c>
      <c r="C92" s="100"/>
      <c r="D92" s="100"/>
    </row>
    <row r="93" spans="1:4" ht="15">
      <c r="A93" s="15" t="s">
        <v>657</v>
      </c>
      <c r="B93" s="127" t="s">
        <v>184</v>
      </c>
      <c r="C93" s="100"/>
      <c r="D93" s="100"/>
    </row>
    <row r="94" spans="1:4" ht="15">
      <c r="A94" s="13" t="s">
        <v>480</v>
      </c>
      <c r="B94" s="104" t="s">
        <v>184</v>
      </c>
      <c r="C94" s="100">
        <f>SUM(C84:C93)</f>
        <v>0</v>
      </c>
      <c r="D94" s="100">
        <f>SUM(D84:D93)</f>
        <v>1180</v>
      </c>
    </row>
    <row r="95" spans="1:4" ht="15">
      <c r="A95" s="15" t="s">
        <v>658</v>
      </c>
      <c r="B95" s="139" t="s">
        <v>186</v>
      </c>
      <c r="C95" s="100"/>
      <c r="D95" s="100"/>
    </row>
    <row r="96" spans="1:4" ht="15">
      <c r="A96" s="15" t="s">
        <v>659</v>
      </c>
      <c r="B96" s="127" t="s">
        <v>186</v>
      </c>
      <c r="C96" s="100"/>
      <c r="D96" s="100"/>
    </row>
    <row r="97" spans="1:4" ht="15">
      <c r="A97" s="15" t="s">
        <v>660</v>
      </c>
      <c r="B97" s="139" t="s">
        <v>186</v>
      </c>
      <c r="C97" s="100"/>
      <c r="D97" s="100"/>
    </row>
    <row r="98" spans="1:4" ht="15">
      <c r="A98" s="139" t="s">
        <v>661</v>
      </c>
      <c r="B98" s="127" t="s">
        <v>186</v>
      </c>
      <c r="C98" s="100"/>
      <c r="D98" s="100"/>
    </row>
    <row r="99" spans="1:4" ht="15">
      <c r="A99" s="139" t="s">
        <v>662</v>
      </c>
      <c r="B99" s="139" t="s">
        <v>186</v>
      </c>
      <c r="C99" s="100"/>
      <c r="D99" s="100"/>
    </row>
    <row r="100" spans="1:4" ht="15">
      <c r="A100" s="139" t="s">
        <v>663</v>
      </c>
      <c r="B100" s="127" t="s">
        <v>186</v>
      </c>
      <c r="C100" s="100"/>
      <c r="D100" s="100"/>
    </row>
    <row r="101" spans="1:4" ht="15">
      <c r="A101" s="15" t="s">
        <v>664</v>
      </c>
      <c r="B101" s="139" t="s">
        <v>186</v>
      </c>
      <c r="C101" s="100"/>
      <c r="D101" s="100"/>
    </row>
    <row r="102" spans="1:4" ht="15">
      <c r="A102" s="15" t="s">
        <v>668</v>
      </c>
      <c r="B102" s="127" t="s">
        <v>186</v>
      </c>
      <c r="C102" s="100"/>
      <c r="D102" s="100"/>
    </row>
    <row r="103" spans="1:4" ht="15">
      <c r="A103" s="15" t="s">
        <v>666</v>
      </c>
      <c r="B103" s="139" t="s">
        <v>186</v>
      </c>
      <c r="C103" s="100"/>
      <c r="D103" s="100"/>
    </row>
    <row r="104" spans="1:4" ht="15">
      <c r="A104" s="15" t="s">
        <v>667</v>
      </c>
      <c r="B104" s="127" t="s">
        <v>186</v>
      </c>
      <c r="C104" s="100"/>
      <c r="D104" s="100"/>
    </row>
    <row r="105" spans="1:4" ht="25.5">
      <c r="A105" s="13" t="s">
        <v>478</v>
      </c>
      <c r="B105" s="104" t="s">
        <v>186</v>
      </c>
      <c r="C105" s="100">
        <f>SUM(C95:C104)</f>
        <v>0</v>
      </c>
      <c r="D105" s="100">
        <f>SUM(D95:D104)</f>
        <v>0</v>
      </c>
    </row>
    <row r="106" spans="1:4" ht="15">
      <c r="A106" s="15" t="s">
        <v>658</v>
      </c>
      <c r="B106" s="139" t="s">
        <v>189</v>
      </c>
      <c r="C106" s="100"/>
      <c r="D106" s="100"/>
    </row>
    <row r="107" spans="1:4" ht="15">
      <c r="A107" s="15" t="s">
        <v>659</v>
      </c>
      <c r="B107" s="139" t="s">
        <v>189</v>
      </c>
      <c r="C107" s="100"/>
      <c r="D107" s="100"/>
    </row>
    <row r="108" spans="1:4" ht="15">
      <c r="A108" s="15" t="s">
        <v>660</v>
      </c>
      <c r="B108" s="139" t="s">
        <v>189</v>
      </c>
      <c r="C108" s="100">
        <v>2000</v>
      </c>
      <c r="D108" s="100">
        <v>2000</v>
      </c>
    </row>
    <row r="109" spans="1:4" ht="15">
      <c r="A109" s="139" t="s">
        <v>661</v>
      </c>
      <c r="B109" s="139" t="s">
        <v>189</v>
      </c>
      <c r="C109" s="100"/>
      <c r="D109" s="100"/>
    </row>
    <row r="110" spans="1:4" ht="15">
      <c r="A110" s="139" t="s">
        <v>662</v>
      </c>
      <c r="B110" s="139" t="s">
        <v>189</v>
      </c>
      <c r="C110" s="100"/>
      <c r="D110" s="100"/>
    </row>
    <row r="111" spans="1:4" ht="15">
      <c r="A111" s="139" t="s">
        <v>663</v>
      </c>
      <c r="B111" s="139" t="s">
        <v>189</v>
      </c>
      <c r="C111" s="100"/>
      <c r="D111" s="100"/>
    </row>
    <row r="112" spans="1:4" ht="15">
      <c r="A112" s="15" t="s">
        <v>664</v>
      </c>
      <c r="B112" s="139" t="s">
        <v>189</v>
      </c>
      <c r="C112" s="100">
        <v>17900</v>
      </c>
      <c r="D112" s="100">
        <v>17900</v>
      </c>
    </row>
    <row r="113" spans="1:4" ht="15">
      <c r="A113" s="15" t="s">
        <v>668</v>
      </c>
      <c r="B113" s="139" t="s">
        <v>189</v>
      </c>
      <c r="C113" s="100"/>
      <c r="D113" s="100"/>
    </row>
    <row r="114" spans="1:4" ht="15">
      <c r="A114" s="15" t="s">
        <v>666</v>
      </c>
      <c r="B114" s="139" t="s">
        <v>189</v>
      </c>
      <c r="C114" s="100"/>
      <c r="D114" s="100"/>
    </row>
    <row r="115" spans="1:4" ht="15">
      <c r="A115" s="15" t="s">
        <v>667</v>
      </c>
      <c r="B115" s="139" t="s">
        <v>189</v>
      </c>
      <c r="C115" s="100"/>
      <c r="D115" s="100"/>
    </row>
    <row r="116" spans="1:4" ht="15">
      <c r="A116" s="18" t="s">
        <v>519</v>
      </c>
      <c r="B116" s="104" t="s">
        <v>189</v>
      </c>
      <c r="C116" s="92">
        <f>SUM(C106:C115)</f>
        <v>19900</v>
      </c>
      <c r="D116" s="92">
        <f>SUM(D106:D115)</f>
        <v>19900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G10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73.28125" style="0" customWidth="1"/>
    <col min="3" max="3" width="13.140625" style="0" bestFit="1" customWidth="1"/>
    <col min="4" max="4" width="13.140625" style="0" customWidth="1"/>
    <col min="5" max="6" width="13.140625" style="0" bestFit="1" customWidth="1"/>
    <col min="7" max="7" width="15.28125" style="0" bestFit="1" customWidth="1"/>
  </cols>
  <sheetData>
    <row r="1" spans="1:7" ht="15">
      <c r="A1" s="270" t="s">
        <v>759</v>
      </c>
      <c r="B1" s="270"/>
      <c r="C1" s="270"/>
      <c r="D1" s="270"/>
      <c r="E1" s="270"/>
      <c r="F1" s="270"/>
      <c r="G1" s="270"/>
    </row>
    <row r="2" spans="1:7" ht="15">
      <c r="A2" s="264" t="s">
        <v>31</v>
      </c>
      <c r="B2" s="268"/>
      <c r="C2" s="268"/>
      <c r="D2" s="268"/>
      <c r="E2" s="268"/>
      <c r="F2" s="268"/>
      <c r="G2" s="268"/>
    </row>
    <row r="3" spans="1:7" ht="15">
      <c r="A3" s="272" t="s">
        <v>730</v>
      </c>
      <c r="B3" s="268"/>
      <c r="C3" s="268"/>
      <c r="D3" s="268"/>
      <c r="E3" s="268"/>
      <c r="F3" s="268"/>
      <c r="G3" s="268"/>
    </row>
    <row r="4" spans="1:7" ht="18">
      <c r="A4" s="225"/>
      <c r="B4" s="131"/>
      <c r="C4" s="131"/>
      <c r="D4" s="131"/>
      <c r="E4" s="131"/>
      <c r="F4" s="131"/>
      <c r="G4" s="226"/>
    </row>
    <row r="5" spans="1:7" ht="15">
      <c r="A5" s="99" t="s">
        <v>1</v>
      </c>
      <c r="B5" s="99"/>
      <c r="C5" s="99"/>
      <c r="D5" s="99"/>
      <c r="E5" s="99"/>
      <c r="F5" s="99"/>
      <c r="G5" s="101"/>
    </row>
    <row r="6" spans="1:7" ht="102">
      <c r="A6" s="227" t="s">
        <v>700</v>
      </c>
      <c r="B6" s="2" t="s">
        <v>731</v>
      </c>
      <c r="C6" s="228" t="s">
        <v>732</v>
      </c>
      <c r="D6" s="228" t="s">
        <v>742</v>
      </c>
      <c r="E6" s="228" t="s">
        <v>733</v>
      </c>
      <c r="F6" s="228" t="s">
        <v>734</v>
      </c>
      <c r="G6" s="229" t="s">
        <v>16</v>
      </c>
    </row>
    <row r="7" spans="1:7" ht="15">
      <c r="A7" s="230" t="s">
        <v>735</v>
      </c>
      <c r="B7" s="231" t="s">
        <v>213</v>
      </c>
      <c r="C7" s="232">
        <v>84362</v>
      </c>
      <c r="D7" s="232">
        <v>85362</v>
      </c>
      <c r="E7" s="232">
        <v>33660</v>
      </c>
      <c r="F7" s="235">
        <v>42433</v>
      </c>
      <c r="G7" s="233">
        <f>D7+F7</f>
        <v>127795</v>
      </c>
    </row>
    <row r="8" spans="1:7" ht="15">
      <c r="A8" s="230" t="s">
        <v>736</v>
      </c>
      <c r="B8" s="231" t="s">
        <v>213</v>
      </c>
      <c r="C8" s="100"/>
      <c r="D8" s="100"/>
      <c r="E8" s="100"/>
      <c r="F8" s="100"/>
      <c r="G8" s="233">
        <f>SUM(C8:E8)</f>
        <v>0</v>
      </c>
    </row>
    <row r="9" spans="1:7" ht="15">
      <c r="A9" s="92" t="s">
        <v>737</v>
      </c>
      <c r="B9" s="92"/>
      <c r="C9" s="234">
        <f>SUM(C7:C8)</f>
        <v>84362</v>
      </c>
      <c r="D9" s="234">
        <f>SUM(D7:D8)</f>
        <v>85362</v>
      </c>
      <c r="E9" s="234">
        <f>SUM(E7:E8)</f>
        <v>33660</v>
      </c>
      <c r="F9" s="234">
        <f>SUM(F7:F8)</f>
        <v>42433</v>
      </c>
      <c r="G9" s="233">
        <f>SUM(G7:G8)</f>
        <v>127795</v>
      </c>
    </row>
    <row r="10" spans="1:7" ht="15">
      <c r="A10" s="99"/>
      <c r="B10" s="99"/>
      <c r="C10" s="99"/>
      <c r="D10" s="99"/>
      <c r="E10" s="99"/>
      <c r="F10" s="99"/>
      <c r="G10" s="101"/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D3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47.00390625" style="0" customWidth="1"/>
    <col min="2" max="2" width="10.421875" style="0" customWidth="1"/>
    <col min="3" max="3" width="15.8515625" style="0" customWidth="1"/>
    <col min="4" max="4" width="13.57421875" style="0" customWidth="1"/>
  </cols>
  <sheetData>
    <row r="1" spans="1:3" ht="15">
      <c r="A1" s="270" t="s">
        <v>760</v>
      </c>
      <c r="B1" s="270"/>
      <c r="C1" s="270"/>
    </row>
    <row r="2" spans="1:3" ht="15">
      <c r="A2" s="264" t="s">
        <v>31</v>
      </c>
      <c r="B2" s="268"/>
      <c r="C2" s="268"/>
    </row>
    <row r="3" spans="1:3" ht="38.25" customHeight="1">
      <c r="A3" s="267" t="s">
        <v>743</v>
      </c>
      <c r="B3" s="267"/>
      <c r="C3" s="267"/>
    </row>
    <row r="4" spans="1:3" ht="18.75">
      <c r="A4" s="225"/>
      <c r="B4" s="257"/>
      <c r="C4" s="257"/>
    </row>
    <row r="5" spans="1:3" ht="15">
      <c r="A5" s="99" t="s">
        <v>1</v>
      </c>
      <c r="B5" s="99"/>
      <c r="C5" s="99"/>
    </row>
    <row r="6" spans="1:4" ht="25.5">
      <c r="A6" s="92" t="s">
        <v>700</v>
      </c>
      <c r="B6" s="2" t="s">
        <v>44</v>
      </c>
      <c r="C6" s="158" t="s">
        <v>17</v>
      </c>
      <c r="D6" s="262" t="s">
        <v>24</v>
      </c>
    </row>
    <row r="7" spans="1:4" ht="27" customHeight="1">
      <c r="A7" s="14" t="s">
        <v>436</v>
      </c>
      <c r="B7" s="5" t="s">
        <v>131</v>
      </c>
      <c r="C7" s="100"/>
      <c r="D7" s="243"/>
    </row>
    <row r="8" spans="1:4" ht="25.5" customHeight="1">
      <c r="A8" s="14" t="s">
        <v>437</v>
      </c>
      <c r="B8" s="5" t="s">
        <v>131</v>
      </c>
      <c r="C8" s="100"/>
      <c r="D8" s="243"/>
    </row>
    <row r="9" spans="1:4" ht="27.75" customHeight="1">
      <c r="A9" s="14" t="s">
        <v>438</v>
      </c>
      <c r="B9" s="5" t="s">
        <v>131</v>
      </c>
      <c r="C9" s="100"/>
      <c r="D9" s="243"/>
    </row>
    <row r="10" spans="1:4" ht="21.75" customHeight="1">
      <c r="A10" s="14" t="s">
        <v>439</v>
      </c>
      <c r="B10" s="5" t="s">
        <v>131</v>
      </c>
      <c r="C10" s="100"/>
      <c r="D10" s="243"/>
    </row>
    <row r="11" spans="1:4" ht="24.75" customHeight="1">
      <c r="A11" s="15" t="s">
        <v>440</v>
      </c>
      <c r="B11" s="5" t="s">
        <v>131</v>
      </c>
      <c r="C11" s="100">
        <v>50</v>
      </c>
      <c r="D11" s="243">
        <v>50</v>
      </c>
    </row>
    <row r="12" spans="1:4" ht="32.25" customHeight="1">
      <c r="A12" s="15" t="s">
        <v>441</v>
      </c>
      <c r="B12" s="5" t="s">
        <v>131</v>
      </c>
      <c r="C12" s="100">
        <v>50</v>
      </c>
      <c r="D12" s="243">
        <v>50</v>
      </c>
    </row>
    <row r="13" spans="1:4" ht="27.75" customHeight="1">
      <c r="A13" s="18" t="s">
        <v>22</v>
      </c>
      <c r="B13" s="16" t="s">
        <v>131</v>
      </c>
      <c r="C13" s="92">
        <f>SUM(C7:C12)</f>
        <v>100</v>
      </c>
      <c r="D13" s="261">
        <f>SUM(D7:D12)</f>
        <v>100</v>
      </c>
    </row>
    <row r="14" spans="1:4" ht="28.5" customHeight="1">
      <c r="A14" s="14" t="s">
        <v>442</v>
      </c>
      <c r="B14" s="5" t="s">
        <v>132</v>
      </c>
      <c r="C14" s="100">
        <v>0</v>
      </c>
      <c r="D14" s="243"/>
    </row>
    <row r="15" spans="1:4" ht="32.25" customHeight="1">
      <c r="A15" s="19" t="s">
        <v>21</v>
      </c>
      <c r="B15" s="16" t="s">
        <v>132</v>
      </c>
      <c r="C15" s="92">
        <f>SUM(C14)</f>
        <v>0</v>
      </c>
      <c r="D15" s="261">
        <f>SUM(D14)</f>
        <v>0</v>
      </c>
    </row>
    <row r="16" spans="1:4" ht="25.5" customHeight="1">
      <c r="A16" s="14" t="s">
        <v>443</v>
      </c>
      <c r="B16" s="5" t="s">
        <v>133</v>
      </c>
      <c r="C16" s="100">
        <v>0</v>
      </c>
      <c r="D16" s="243"/>
    </row>
    <row r="17" spans="1:4" ht="15">
      <c r="A17" s="14" t="s">
        <v>444</v>
      </c>
      <c r="B17" s="5" t="s">
        <v>133</v>
      </c>
      <c r="C17" s="100">
        <v>0</v>
      </c>
      <c r="D17" s="243"/>
    </row>
    <row r="18" spans="1:4" ht="33" customHeight="1">
      <c r="A18" s="15" t="s">
        <v>445</v>
      </c>
      <c r="B18" s="5" t="s">
        <v>133</v>
      </c>
      <c r="C18" s="100">
        <v>0</v>
      </c>
      <c r="D18" s="243">
        <v>300</v>
      </c>
    </row>
    <row r="19" spans="1:4" ht="27" customHeight="1">
      <c r="A19" s="15" t="s">
        <v>446</v>
      </c>
      <c r="B19" s="5" t="s">
        <v>133</v>
      </c>
      <c r="C19" s="100">
        <v>0</v>
      </c>
      <c r="D19" s="243"/>
    </row>
    <row r="20" spans="1:4" ht="34.5" customHeight="1">
      <c r="A20" s="15" t="s">
        <v>447</v>
      </c>
      <c r="B20" s="5" t="s">
        <v>133</v>
      </c>
      <c r="C20" s="100">
        <v>0</v>
      </c>
      <c r="D20" s="243"/>
    </row>
    <row r="21" spans="1:4" ht="40.5" customHeight="1">
      <c r="A21" s="20" t="s">
        <v>448</v>
      </c>
      <c r="B21" s="5" t="s">
        <v>133</v>
      </c>
      <c r="C21" s="100">
        <v>0</v>
      </c>
      <c r="D21" s="243"/>
    </row>
    <row r="22" spans="1:4" ht="24.75" customHeight="1">
      <c r="A22" s="13" t="s">
        <v>20</v>
      </c>
      <c r="B22" s="16" t="s">
        <v>133</v>
      </c>
      <c r="C22" s="92">
        <f>SUM(C16:C21)</f>
        <v>0</v>
      </c>
      <c r="D22" s="261">
        <f>SUM(D16:D21)</f>
        <v>300</v>
      </c>
    </row>
    <row r="23" spans="1:4" ht="27" customHeight="1">
      <c r="A23" s="14" t="s">
        <v>449</v>
      </c>
      <c r="B23" s="5" t="s">
        <v>134</v>
      </c>
      <c r="C23" s="100">
        <v>0</v>
      </c>
      <c r="D23" s="243"/>
    </row>
    <row r="24" spans="1:4" ht="27.75" customHeight="1">
      <c r="A24" s="14" t="s">
        <v>450</v>
      </c>
      <c r="B24" s="5" t="s">
        <v>134</v>
      </c>
      <c r="C24" s="100">
        <v>0</v>
      </c>
      <c r="D24" s="243"/>
    </row>
    <row r="25" spans="1:4" ht="27" customHeight="1">
      <c r="A25" s="13" t="s">
        <v>19</v>
      </c>
      <c r="B25" s="9" t="s">
        <v>134</v>
      </c>
      <c r="C25" s="92">
        <f>SUM(C23:C24)</f>
        <v>0</v>
      </c>
      <c r="D25" s="261">
        <f>SUM(D23:D24)</f>
        <v>0</v>
      </c>
    </row>
    <row r="26" spans="1:4" ht="34.5" customHeight="1">
      <c r="A26" s="14" t="s">
        <v>451</v>
      </c>
      <c r="B26" s="5" t="s">
        <v>135</v>
      </c>
      <c r="C26" s="100">
        <v>0</v>
      </c>
      <c r="D26" s="243"/>
    </row>
    <row r="27" spans="1:4" ht="34.5" customHeight="1">
      <c r="A27" s="14" t="s">
        <v>452</v>
      </c>
      <c r="B27" s="5" t="s">
        <v>135</v>
      </c>
      <c r="C27" s="100">
        <v>60</v>
      </c>
      <c r="D27" s="243">
        <v>60</v>
      </c>
    </row>
    <row r="28" spans="1:4" ht="27" customHeight="1">
      <c r="A28" s="15" t="s">
        <v>453</v>
      </c>
      <c r="B28" s="5" t="s">
        <v>135</v>
      </c>
      <c r="C28" s="100">
        <v>3900</v>
      </c>
      <c r="D28" s="243">
        <v>5774</v>
      </c>
    </row>
    <row r="29" spans="1:4" ht="22.5" customHeight="1">
      <c r="A29" s="15" t="s">
        <v>454</v>
      </c>
      <c r="B29" s="5" t="s">
        <v>135</v>
      </c>
      <c r="C29" s="100">
        <v>0</v>
      </c>
      <c r="D29" s="243"/>
    </row>
    <row r="30" spans="1:4" ht="36" customHeight="1">
      <c r="A30" s="15" t="s">
        <v>455</v>
      </c>
      <c r="B30" s="5" t="s">
        <v>135</v>
      </c>
      <c r="C30" s="100">
        <v>60</v>
      </c>
      <c r="D30" s="243">
        <v>60</v>
      </c>
    </row>
    <row r="31" spans="1:4" ht="29.25" customHeight="1">
      <c r="A31" s="15" t="s">
        <v>456</v>
      </c>
      <c r="B31" s="5" t="s">
        <v>135</v>
      </c>
      <c r="C31" s="100">
        <v>0</v>
      </c>
      <c r="D31" s="243"/>
    </row>
    <row r="32" spans="1:4" ht="27" customHeight="1">
      <c r="A32" s="15" t="s">
        <v>457</v>
      </c>
      <c r="B32" s="5" t="s">
        <v>135</v>
      </c>
      <c r="C32" s="100">
        <v>0</v>
      </c>
      <c r="D32" s="243"/>
    </row>
    <row r="33" spans="1:4" ht="24.75" customHeight="1">
      <c r="A33" s="15" t="s">
        <v>458</v>
      </c>
      <c r="B33" s="5" t="s">
        <v>135</v>
      </c>
      <c r="C33" s="100">
        <v>0</v>
      </c>
      <c r="D33" s="243"/>
    </row>
    <row r="34" spans="1:4" ht="22.5" customHeight="1">
      <c r="A34" s="15" t="s">
        <v>459</v>
      </c>
      <c r="B34" s="5" t="s">
        <v>135</v>
      </c>
      <c r="C34" s="100">
        <v>224</v>
      </c>
      <c r="D34" s="243">
        <v>224</v>
      </c>
    </row>
    <row r="35" spans="1:4" ht="30" customHeight="1">
      <c r="A35" s="15" t="s">
        <v>460</v>
      </c>
      <c r="B35" s="5" t="s">
        <v>135</v>
      </c>
      <c r="C35" s="100">
        <v>0</v>
      </c>
      <c r="D35" s="243"/>
    </row>
    <row r="36" spans="1:4" ht="48.75" customHeight="1">
      <c r="A36" s="15" t="s">
        <v>461</v>
      </c>
      <c r="B36" s="5" t="s">
        <v>135</v>
      </c>
      <c r="C36" s="100">
        <v>1350</v>
      </c>
      <c r="D36" s="243">
        <v>1350</v>
      </c>
    </row>
    <row r="37" spans="1:4" ht="42.75" customHeight="1">
      <c r="A37" s="15" t="s">
        <v>462</v>
      </c>
      <c r="B37" s="5" t="s">
        <v>135</v>
      </c>
      <c r="C37" s="100">
        <v>0</v>
      </c>
      <c r="D37" s="243"/>
    </row>
    <row r="38" spans="1:4" ht="33" customHeight="1">
      <c r="A38" s="13" t="s">
        <v>463</v>
      </c>
      <c r="B38" s="16" t="s">
        <v>135</v>
      </c>
      <c r="C38" s="92">
        <f>SUM(C26:C37)</f>
        <v>5594</v>
      </c>
      <c r="D38" s="261">
        <f>SUM(D26:D37)</f>
        <v>7468</v>
      </c>
    </row>
    <row r="39" spans="1:4" ht="36" customHeight="1">
      <c r="A39" s="21" t="s">
        <v>464</v>
      </c>
      <c r="B39" s="258" t="s">
        <v>136</v>
      </c>
      <c r="C39" s="259">
        <f>SUM(C38,C25,C22,C15,C13)</f>
        <v>5694</v>
      </c>
      <c r="D39" s="260">
        <f>D38+D25+D22+D15+D13</f>
        <v>7868</v>
      </c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82" zoomScaleNormal="82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264" t="s">
        <v>31</v>
      </c>
      <c r="B1" s="265"/>
      <c r="C1" s="265"/>
      <c r="D1" s="265"/>
      <c r="E1" s="265"/>
      <c r="F1" s="266"/>
    </row>
    <row r="2" spans="1:6" ht="21.75" customHeight="1">
      <c r="A2" s="267" t="s">
        <v>634</v>
      </c>
      <c r="B2" s="265"/>
      <c r="C2" s="265"/>
      <c r="D2" s="265"/>
      <c r="E2" s="265"/>
      <c r="F2" s="266"/>
    </row>
    <row r="3" ht="18">
      <c r="A3" s="57"/>
    </row>
    <row r="4" ht="15">
      <c r="A4" s="3" t="s">
        <v>4</v>
      </c>
    </row>
    <row r="5" spans="1:6" ht="30">
      <c r="A5" s="1" t="s">
        <v>43</v>
      </c>
      <c r="B5" s="2" t="s">
        <v>44</v>
      </c>
      <c r="C5" s="73" t="s">
        <v>646</v>
      </c>
      <c r="D5" s="73" t="s">
        <v>647</v>
      </c>
      <c r="E5" s="73" t="s">
        <v>34</v>
      </c>
      <c r="F5" s="84" t="s">
        <v>16</v>
      </c>
    </row>
    <row r="6" spans="1:6" ht="15">
      <c r="A6" s="34" t="s">
        <v>45</v>
      </c>
      <c r="B6" s="35" t="s">
        <v>46</v>
      </c>
      <c r="C6" s="48"/>
      <c r="D6" s="48"/>
      <c r="E6" s="48"/>
      <c r="F6" s="33"/>
    </row>
    <row r="7" spans="1:6" ht="15">
      <c r="A7" s="34" t="s">
        <v>47</v>
      </c>
      <c r="B7" s="36" t="s">
        <v>48</v>
      </c>
      <c r="C7" s="48"/>
      <c r="D7" s="48"/>
      <c r="E7" s="48"/>
      <c r="F7" s="33"/>
    </row>
    <row r="8" spans="1:6" ht="15">
      <c r="A8" s="34" t="s">
        <v>49</v>
      </c>
      <c r="B8" s="36" t="s">
        <v>50</v>
      </c>
      <c r="C8" s="48"/>
      <c r="D8" s="48"/>
      <c r="E8" s="48"/>
      <c r="F8" s="33"/>
    </row>
    <row r="9" spans="1:6" ht="15">
      <c r="A9" s="37" t="s">
        <v>51</v>
      </c>
      <c r="B9" s="36" t="s">
        <v>52</v>
      </c>
      <c r="C9" s="48"/>
      <c r="D9" s="48"/>
      <c r="E9" s="48"/>
      <c r="F9" s="33"/>
    </row>
    <row r="10" spans="1:6" ht="15">
      <c r="A10" s="37" t="s">
        <v>53</v>
      </c>
      <c r="B10" s="36" t="s">
        <v>54</v>
      </c>
      <c r="C10" s="48"/>
      <c r="D10" s="48"/>
      <c r="E10" s="48"/>
      <c r="F10" s="33"/>
    </row>
    <row r="11" spans="1:6" ht="15">
      <c r="A11" s="37" t="s">
        <v>55</v>
      </c>
      <c r="B11" s="36" t="s">
        <v>56</v>
      </c>
      <c r="C11" s="48"/>
      <c r="D11" s="48"/>
      <c r="E11" s="48"/>
      <c r="F11" s="33"/>
    </row>
    <row r="12" spans="1:6" ht="15">
      <c r="A12" s="37" t="s">
        <v>57</v>
      </c>
      <c r="B12" s="36" t="s">
        <v>58</v>
      </c>
      <c r="C12" s="48"/>
      <c r="D12" s="48"/>
      <c r="E12" s="48"/>
      <c r="F12" s="33"/>
    </row>
    <row r="13" spans="1:6" ht="15">
      <c r="A13" s="37" t="s">
        <v>59</v>
      </c>
      <c r="B13" s="36" t="s">
        <v>60</v>
      </c>
      <c r="C13" s="48"/>
      <c r="D13" s="48"/>
      <c r="E13" s="48"/>
      <c r="F13" s="33"/>
    </row>
    <row r="14" spans="1:6" ht="15">
      <c r="A14" s="4" t="s">
        <v>61</v>
      </c>
      <c r="B14" s="36" t="s">
        <v>62</v>
      </c>
      <c r="C14" s="48"/>
      <c r="D14" s="48"/>
      <c r="E14" s="48"/>
      <c r="F14" s="33"/>
    </row>
    <row r="15" spans="1:6" ht="15">
      <c r="A15" s="4" t="s">
        <v>63</v>
      </c>
      <c r="B15" s="36" t="s">
        <v>64</v>
      </c>
      <c r="C15" s="48"/>
      <c r="D15" s="48"/>
      <c r="E15" s="48"/>
      <c r="F15" s="33"/>
    </row>
    <row r="16" spans="1:6" ht="15">
      <c r="A16" s="4" t="s">
        <v>65</v>
      </c>
      <c r="B16" s="36" t="s">
        <v>66</v>
      </c>
      <c r="C16" s="48"/>
      <c r="D16" s="48"/>
      <c r="E16" s="48"/>
      <c r="F16" s="33"/>
    </row>
    <row r="17" spans="1:6" ht="15">
      <c r="A17" s="4" t="s">
        <v>67</v>
      </c>
      <c r="B17" s="36" t="s">
        <v>68</v>
      </c>
      <c r="C17" s="48"/>
      <c r="D17" s="48"/>
      <c r="E17" s="48"/>
      <c r="F17" s="33"/>
    </row>
    <row r="18" spans="1:6" ht="15">
      <c r="A18" s="4" t="s">
        <v>495</v>
      </c>
      <c r="B18" s="36" t="s">
        <v>69</v>
      </c>
      <c r="C18" s="48"/>
      <c r="D18" s="48"/>
      <c r="E18" s="48"/>
      <c r="F18" s="33"/>
    </row>
    <row r="19" spans="1:6" ht="15">
      <c r="A19" s="38" t="s">
        <v>393</v>
      </c>
      <c r="B19" s="39" t="s">
        <v>71</v>
      </c>
      <c r="C19" s="48"/>
      <c r="D19" s="48"/>
      <c r="E19" s="48"/>
      <c r="F19" s="33"/>
    </row>
    <row r="20" spans="1:6" ht="15">
      <c r="A20" s="4" t="s">
        <v>72</v>
      </c>
      <c r="B20" s="36" t="s">
        <v>73</v>
      </c>
      <c r="C20" s="48"/>
      <c r="D20" s="48"/>
      <c r="E20" s="48"/>
      <c r="F20" s="33"/>
    </row>
    <row r="21" spans="1:6" ht="15">
      <c r="A21" s="4" t="s">
        <v>74</v>
      </c>
      <c r="B21" s="36" t="s">
        <v>75</v>
      </c>
      <c r="C21" s="48"/>
      <c r="D21" s="48"/>
      <c r="E21" s="48"/>
      <c r="F21" s="33"/>
    </row>
    <row r="22" spans="1:6" ht="15">
      <c r="A22" s="5" t="s">
        <v>76</v>
      </c>
      <c r="B22" s="36" t="s">
        <v>77</v>
      </c>
      <c r="C22" s="48"/>
      <c r="D22" s="48"/>
      <c r="E22" s="48"/>
      <c r="F22" s="33"/>
    </row>
    <row r="23" spans="1:6" ht="15">
      <c r="A23" s="8" t="s">
        <v>394</v>
      </c>
      <c r="B23" s="39" t="s">
        <v>78</v>
      </c>
      <c r="C23" s="48"/>
      <c r="D23" s="48"/>
      <c r="E23" s="48"/>
      <c r="F23" s="33"/>
    </row>
    <row r="24" spans="1:6" ht="15">
      <c r="A24" s="60" t="s">
        <v>525</v>
      </c>
      <c r="B24" s="61" t="s">
        <v>79</v>
      </c>
      <c r="C24" s="48"/>
      <c r="D24" s="48"/>
      <c r="E24" s="48"/>
      <c r="F24" s="33"/>
    </row>
    <row r="25" spans="1:6" ht="15">
      <c r="A25" s="45" t="s">
        <v>496</v>
      </c>
      <c r="B25" s="61" t="s">
        <v>80</v>
      </c>
      <c r="C25" s="48"/>
      <c r="D25" s="48"/>
      <c r="E25" s="48"/>
      <c r="F25" s="33"/>
    </row>
    <row r="26" spans="1:6" ht="15">
      <c r="A26" s="4" t="s">
        <v>81</v>
      </c>
      <c r="B26" s="36" t="s">
        <v>82</v>
      </c>
      <c r="C26" s="48"/>
      <c r="D26" s="48"/>
      <c r="E26" s="48"/>
      <c r="F26" s="33"/>
    </row>
    <row r="27" spans="1:6" ht="15">
      <c r="A27" s="4" t="s">
        <v>83</v>
      </c>
      <c r="B27" s="36" t="s">
        <v>84</v>
      </c>
      <c r="C27" s="48"/>
      <c r="D27" s="48"/>
      <c r="E27" s="48"/>
      <c r="F27" s="33"/>
    </row>
    <row r="28" spans="1:6" ht="15">
      <c r="A28" s="4" t="s">
        <v>85</v>
      </c>
      <c r="B28" s="36" t="s">
        <v>86</v>
      </c>
      <c r="C28" s="48"/>
      <c r="D28" s="48"/>
      <c r="E28" s="48"/>
      <c r="F28" s="33"/>
    </row>
    <row r="29" spans="1:6" ht="15">
      <c r="A29" s="8" t="s">
        <v>404</v>
      </c>
      <c r="B29" s="39" t="s">
        <v>87</v>
      </c>
      <c r="C29" s="48"/>
      <c r="D29" s="48"/>
      <c r="E29" s="48"/>
      <c r="F29" s="33"/>
    </row>
    <row r="30" spans="1:6" ht="15">
      <c r="A30" s="4" t="s">
        <v>88</v>
      </c>
      <c r="B30" s="36" t="s">
        <v>89</v>
      </c>
      <c r="C30" s="48"/>
      <c r="D30" s="48"/>
      <c r="E30" s="48"/>
      <c r="F30" s="33"/>
    </row>
    <row r="31" spans="1:6" ht="15">
      <c r="A31" s="4" t="s">
        <v>90</v>
      </c>
      <c r="B31" s="36" t="s">
        <v>91</v>
      </c>
      <c r="C31" s="48"/>
      <c r="D31" s="48"/>
      <c r="E31" s="48"/>
      <c r="F31" s="33"/>
    </row>
    <row r="32" spans="1:6" ht="15" customHeight="1">
      <c r="A32" s="8" t="s">
        <v>526</v>
      </c>
      <c r="B32" s="39" t="s">
        <v>92</v>
      </c>
      <c r="C32" s="48"/>
      <c r="D32" s="48"/>
      <c r="E32" s="48"/>
      <c r="F32" s="33"/>
    </row>
    <row r="33" spans="1:6" ht="15">
      <c r="A33" s="4" t="s">
        <v>93</v>
      </c>
      <c r="B33" s="36" t="s">
        <v>94</v>
      </c>
      <c r="C33" s="48"/>
      <c r="D33" s="48"/>
      <c r="E33" s="48"/>
      <c r="F33" s="33"/>
    </row>
    <row r="34" spans="1:6" ht="15">
      <c r="A34" s="4" t="s">
        <v>95</v>
      </c>
      <c r="B34" s="36" t="s">
        <v>96</v>
      </c>
      <c r="C34" s="48"/>
      <c r="D34" s="48"/>
      <c r="E34" s="48"/>
      <c r="F34" s="33"/>
    </row>
    <row r="35" spans="1:6" ht="15">
      <c r="A35" s="4" t="s">
        <v>497</v>
      </c>
      <c r="B35" s="36" t="s">
        <v>97</v>
      </c>
      <c r="C35" s="48"/>
      <c r="D35" s="48"/>
      <c r="E35" s="48"/>
      <c r="F35" s="33"/>
    </row>
    <row r="36" spans="1:6" ht="15">
      <c r="A36" s="4" t="s">
        <v>99</v>
      </c>
      <c r="B36" s="36" t="s">
        <v>100</v>
      </c>
      <c r="C36" s="48"/>
      <c r="D36" s="48"/>
      <c r="E36" s="48"/>
      <c r="F36" s="33"/>
    </row>
    <row r="37" spans="1:6" ht="15">
      <c r="A37" s="12" t="s">
        <v>498</v>
      </c>
      <c r="B37" s="36" t="s">
        <v>101</v>
      </c>
      <c r="C37" s="48"/>
      <c r="D37" s="48"/>
      <c r="E37" s="48"/>
      <c r="F37" s="33"/>
    </row>
    <row r="38" spans="1:6" ht="15">
      <c r="A38" s="5" t="s">
        <v>103</v>
      </c>
      <c r="B38" s="36" t="s">
        <v>104</v>
      </c>
      <c r="C38" s="48"/>
      <c r="D38" s="48"/>
      <c r="E38" s="48"/>
      <c r="F38" s="33"/>
    </row>
    <row r="39" spans="1:6" ht="15">
      <c r="A39" s="4" t="s">
        <v>499</v>
      </c>
      <c r="B39" s="36" t="s">
        <v>105</v>
      </c>
      <c r="C39" s="48"/>
      <c r="D39" s="48"/>
      <c r="E39" s="48"/>
      <c r="F39" s="33"/>
    </row>
    <row r="40" spans="1:6" ht="15">
      <c r="A40" s="8" t="s">
        <v>409</v>
      </c>
      <c r="B40" s="39" t="s">
        <v>107</v>
      </c>
      <c r="C40" s="48"/>
      <c r="D40" s="48"/>
      <c r="E40" s="48"/>
      <c r="F40" s="33"/>
    </row>
    <row r="41" spans="1:6" ht="15">
      <c r="A41" s="4" t="s">
        <v>108</v>
      </c>
      <c r="B41" s="36" t="s">
        <v>109</v>
      </c>
      <c r="C41" s="48"/>
      <c r="D41" s="48"/>
      <c r="E41" s="48"/>
      <c r="F41" s="33"/>
    </row>
    <row r="42" spans="1:6" ht="15">
      <c r="A42" s="4" t="s">
        <v>110</v>
      </c>
      <c r="B42" s="36" t="s">
        <v>111</v>
      </c>
      <c r="C42" s="48"/>
      <c r="D42" s="48"/>
      <c r="E42" s="48"/>
      <c r="F42" s="33"/>
    </row>
    <row r="43" spans="1:6" ht="15">
      <c r="A43" s="8" t="s">
        <v>410</v>
      </c>
      <c r="B43" s="39" t="s">
        <v>112</v>
      </c>
      <c r="C43" s="48"/>
      <c r="D43" s="48"/>
      <c r="E43" s="48"/>
      <c r="F43" s="33"/>
    </row>
    <row r="44" spans="1:6" ht="15">
      <c r="A44" s="4" t="s">
        <v>113</v>
      </c>
      <c r="B44" s="36" t="s">
        <v>114</v>
      </c>
      <c r="C44" s="48"/>
      <c r="D44" s="48"/>
      <c r="E44" s="48"/>
      <c r="F44" s="33"/>
    </row>
    <row r="45" spans="1:6" ht="15">
      <c r="A45" s="4" t="s">
        <v>115</v>
      </c>
      <c r="B45" s="36" t="s">
        <v>116</v>
      </c>
      <c r="C45" s="48"/>
      <c r="D45" s="48"/>
      <c r="E45" s="48"/>
      <c r="F45" s="33"/>
    </row>
    <row r="46" spans="1:6" ht="15">
      <c r="A46" s="4" t="s">
        <v>500</v>
      </c>
      <c r="B46" s="36" t="s">
        <v>117</v>
      </c>
      <c r="C46" s="48"/>
      <c r="D46" s="48"/>
      <c r="E46" s="48"/>
      <c r="F46" s="33"/>
    </row>
    <row r="47" spans="1:6" ht="15">
      <c r="A47" s="4" t="s">
        <v>501</v>
      </c>
      <c r="B47" s="36" t="s">
        <v>119</v>
      </c>
      <c r="C47" s="48"/>
      <c r="D47" s="48"/>
      <c r="E47" s="48"/>
      <c r="F47" s="33"/>
    </row>
    <row r="48" spans="1:6" ht="15">
      <c r="A48" s="4" t="s">
        <v>123</v>
      </c>
      <c r="B48" s="36" t="s">
        <v>124</v>
      </c>
      <c r="C48" s="48"/>
      <c r="D48" s="48"/>
      <c r="E48" s="48"/>
      <c r="F48" s="33"/>
    </row>
    <row r="49" spans="1:6" ht="15">
      <c r="A49" s="8" t="s">
        <v>413</v>
      </c>
      <c r="B49" s="39" t="s">
        <v>125</v>
      </c>
      <c r="C49" s="48"/>
      <c r="D49" s="48"/>
      <c r="E49" s="48"/>
      <c r="F49" s="33"/>
    </row>
    <row r="50" spans="1:6" ht="15">
      <c r="A50" s="45" t="s">
        <v>414</v>
      </c>
      <c r="B50" s="61" t="s">
        <v>126</v>
      </c>
      <c r="C50" s="48"/>
      <c r="D50" s="48"/>
      <c r="E50" s="48"/>
      <c r="F50" s="33"/>
    </row>
    <row r="51" spans="1:6" ht="15">
      <c r="A51" s="15" t="s">
        <v>127</v>
      </c>
      <c r="B51" s="36" t="s">
        <v>128</v>
      </c>
      <c r="C51" s="48"/>
      <c r="D51" s="48"/>
      <c r="E51" s="48"/>
      <c r="F51" s="33"/>
    </row>
    <row r="52" spans="1:6" ht="15">
      <c r="A52" s="15" t="s">
        <v>431</v>
      </c>
      <c r="B52" s="36" t="s">
        <v>129</v>
      </c>
      <c r="C52" s="48"/>
      <c r="D52" s="48"/>
      <c r="E52" s="48"/>
      <c r="F52" s="33"/>
    </row>
    <row r="53" spans="1:6" ht="15">
      <c r="A53" s="20" t="s">
        <v>502</v>
      </c>
      <c r="B53" s="36" t="s">
        <v>130</v>
      </c>
      <c r="C53" s="48"/>
      <c r="D53" s="48"/>
      <c r="E53" s="48"/>
      <c r="F53" s="33"/>
    </row>
    <row r="54" spans="1:6" ht="15">
      <c r="A54" s="20" t="s">
        <v>503</v>
      </c>
      <c r="B54" s="36" t="s">
        <v>131</v>
      </c>
      <c r="C54" s="48"/>
      <c r="D54" s="48"/>
      <c r="E54" s="48"/>
      <c r="F54" s="33"/>
    </row>
    <row r="55" spans="1:6" ht="15">
      <c r="A55" s="20" t="s">
        <v>504</v>
      </c>
      <c r="B55" s="36" t="s">
        <v>132</v>
      </c>
      <c r="C55" s="48"/>
      <c r="D55" s="48"/>
      <c r="E55" s="48"/>
      <c r="F55" s="33"/>
    </row>
    <row r="56" spans="1:6" ht="15">
      <c r="A56" s="15" t="s">
        <v>505</v>
      </c>
      <c r="B56" s="36" t="s">
        <v>133</v>
      </c>
      <c r="C56" s="48"/>
      <c r="D56" s="48"/>
      <c r="E56" s="48"/>
      <c r="F56" s="33"/>
    </row>
    <row r="57" spans="1:6" ht="15">
      <c r="A57" s="15" t="s">
        <v>506</v>
      </c>
      <c r="B57" s="36" t="s">
        <v>134</v>
      </c>
      <c r="C57" s="48"/>
      <c r="D57" s="48"/>
      <c r="E57" s="48"/>
      <c r="F57" s="33"/>
    </row>
    <row r="58" spans="1:6" ht="15">
      <c r="A58" s="15" t="s">
        <v>507</v>
      </c>
      <c r="B58" s="36" t="s">
        <v>135</v>
      </c>
      <c r="C58" s="48"/>
      <c r="D58" s="48"/>
      <c r="E58" s="48"/>
      <c r="F58" s="33"/>
    </row>
    <row r="59" spans="1:6" ht="15">
      <c r="A59" s="58" t="s">
        <v>464</v>
      </c>
      <c r="B59" s="61" t="s">
        <v>136</v>
      </c>
      <c r="C59" s="48"/>
      <c r="D59" s="48"/>
      <c r="E59" s="48"/>
      <c r="F59" s="33"/>
    </row>
    <row r="60" spans="1:6" ht="15">
      <c r="A60" s="14" t="s">
        <v>508</v>
      </c>
      <c r="B60" s="36" t="s">
        <v>137</v>
      </c>
      <c r="C60" s="48"/>
      <c r="D60" s="48"/>
      <c r="E60" s="48"/>
      <c r="F60" s="33"/>
    </row>
    <row r="61" spans="1:6" ht="15">
      <c r="A61" s="14" t="s">
        <v>139</v>
      </c>
      <c r="B61" s="36" t="s">
        <v>140</v>
      </c>
      <c r="C61" s="48"/>
      <c r="D61" s="48"/>
      <c r="E61" s="48"/>
      <c r="F61" s="33"/>
    </row>
    <row r="62" spans="1:6" ht="15">
      <c r="A62" s="14" t="s">
        <v>141</v>
      </c>
      <c r="B62" s="36" t="s">
        <v>142</v>
      </c>
      <c r="C62" s="48"/>
      <c r="D62" s="48"/>
      <c r="E62" s="48"/>
      <c r="F62" s="33"/>
    </row>
    <row r="63" spans="1:6" ht="15">
      <c r="A63" s="14" t="s">
        <v>466</v>
      </c>
      <c r="B63" s="36" t="s">
        <v>143</v>
      </c>
      <c r="C63" s="48"/>
      <c r="D63" s="48"/>
      <c r="E63" s="48"/>
      <c r="F63" s="33"/>
    </row>
    <row r="64" spans="1:6" ht="15">
      <c r="A64" s="14" t="s">
        <v>509</v>
      </c>
      <c r="B64" s="36" t="s">
        <v>144</v>
      </c>
      <c r="C64" s="48"/>
      <c r="D64" s="48"/>
      <c r="E64" s="48"/>
      <c r="F64" s="33"/>
    </row>
    <row r="65" spans="1:6" ht="15">
      <c r="A65" s="14" t="s">
        <v>468</v>
      </c>
      <c r="B65" s="36" t="s">
        <v>145</v>
      </c>
      <c r="C65" s="48"/>
      <c r="D65" s="48"/>
      <c r="E65" s="48"/>
      <c r="F65" s="33"/>
    </row>
    <row r="66" spans="1:6" ht="15">
      <c r="A66" s="14" t="s">
        <v>510</v>
      </c>
      <c r="B66" s="36" t="s">
        <v>146</v>
      </c>
      <c r="C66" s="48"/>
      <c r="D66" s="48"/>
      <c r="E66" s="48"/>
      <c r="F66" s="33"/>
    </row>
    <row r="67" spans="1:6" ht="15">
      <c r="A67" s="14" t="s">
        <v>511</v>
      </c>
      <c r="B67" s="36" t="s">
        <v>148</v>
      </c>
      <c r="C67" s="48"/>
      <c r="D67" s="48"/>
      <c r="E67" s="48"/>
      <c r="F67" s="33"/>
    </row>
    <row r="68" spans="1:6" ht="15">
      <c r="A68" s="14" t="s">
        <v>149</v>
      </c>
      <c r="B68" s="36" t="s">
        <v>150</v>
      </c>
      <c r="C68" s="48"/>
      <c r="D68" s="48"/>
      <c r="E68" s="48"/>
      <c r="F68" s="33"/>
    </row>
    <row r="69" spans="1:6" ht="15">
      <c r="A69" s="26" t="s">
        <v>151</v>
      </c>
      <c r="B69" s="36" t="s">
        <v>152</v>
      </c>
      <c r="C69" s="48"/>
      <c r="D69" s="48"/>
      <c r="E69" s="48"/>
      <c r="F69" s="33"/>
    </row>
    <row r="70" spans="1:6" ht="15">
      <c r="A70" s="14" t="s">
        <v>512</v>
      </c>
      <c r="B70" s="36" t="s">
        <v>153</v>
      </c>
      <c r="C70" s="48"/>
      <c r="D70" s="48"/>
      <c r="E70" s="48"/>
      <c r="F70" s="33"/>
    </row>
    <row r="71" spans="1:6" ht="15">
      <c r="A71" s="26" t="s">
        <v>697</v>
      </c>
      <c r="B71" s="36" t="s">
        <v>154</v>
      </c>
      <c r="C71" s="48"/>
      <c r="D71" s="48"/>
      <c r="E71" s="48"/>
      <c r="F71" s="33"/>
    </row>
    <row r="72" spans="1:6" ht="15">
      <c r="A72" s="26" t="s">
        <v>698</v>
      </c>
      <c r="B72" s="36" t="s">
        <v>154</v>
      </c>
      <c r="C72" s="48"/>
      <c r="D72" s="48"/>
      <c r="E72" s="48"/>
      <c r="F72" s="33"/>
    </row>
    <row r="73" spans="1:6" ht="15">
      <c r="A73" s="58" t="s">
        <v>472</v>
      </c>
      <c r="B73" s="61" t="s">
        <v>155</v>
      </c>
      <c r="C73" s="48"/>
      <c r="D73" s="48"/>
      <c r="E73" s="48"/>
      <c r="F73" s="33"/>
    </row>
    <row r="74" spans="1:6" ht="15.75">
      <c r="A74" s="72" t="s">
        <v>32</v>
      </c>
      <c r="B74" s="61"/>
      <c r="C74" s="48"/>
      <c r="D74" s="48"/>
      <c r="E74" s="48"/>
      <c r="F74" s="33"/>
    </row>
    <row r="75" spans="1:6" ht="15">
      <c r="A75" s="40" t="s">
        <v>156</v>
      </c>
      <c r="B75" s="36" t="s">
        <v>157</v>
      </c>
      <c r="C75" s="48"/>
      <c r="D75" s="48"/>
      <c r="E75" s="48"/>
      <c r="F75" s="33"/>
    </row>
    <row r="76" spans="1:6" ht="15">
      <c r="A76" s="40" t="s">
        <v>513</v>
      </c>
      <c r="B76" s="36" t="s">
        <v>158</v>
      </c>
      <c r="C76" s="48"/>
      <c r="D76" s="48"/>
      <c r="E76" s="48"/>
      <c r="F76" s="33"/>
    </row>
    <row r="77" spans="1:6" ht="15">
      <c r="A77" s="40" t="s">
        <v>160</v>
      </c>
      <c r="B77" s="36" t="s">
        <v>161</v>
      </c>
      <c r="C77" s="48"/>
      <c r="D77" s="48"/>
      <c r="E77" s="48"/>
      <c r="F77" s="33"/>
    </row>
    <row r="78" spans="1:6" ht="15">
      <c r="A78" s="40" t="s">
        <v>162</v>
      </c>
      <c r="B78" s="36" t="s">
        <v>163</v>
      </c>
      <c r="C78" s="48"/>
      <c r="D78" s="48"/>
      <c r="E78" s="48"/>
      <c r="F78" s="33"/>
    </row>
    <row r="79" spans="1:6" ht="15">
      <c r="A79" s="5" t="s">
        <v>164</v>
      </c>
      <c r="B79" s="36" t="s">
        <v>165</v>
      </c>
      <c r="C79" s="48"/>
      <c r="D79" s="48"/>
      <c r="E79" s="48"/>
      <c r="F79" s="33"/>
    </row>
    <row r="80" spans="1:6" ht="15">
      <c r="A80" s="5" t="s">
        <v>166</v>
      </c>
      <c r="B80" s="36" t="s">
        <v>167</v>
      </c>
      <c r="C80" s="48"/>
      <c r="D80" s="48"/>
      <c r="E80" s="48"/>
      <c r="F80" s="33"/>
    </row>
    <row r="81" spans="1:6" ht="15">
      <c r="A81" s="5" t="s">
        <v>168</v>
      </c>
      <c r="B81" s="36" t="s">
        <v>169</v>
      </c>
      <c r="C81" s="48"/>
      <c r="D81" s="48"/>
      <c r="E81" s="48"/>
      <c r="F81" s="33"/>
    </row>
    <row r="82" spans="1:6" ht="15">
      <c r="A82" s="59" t="s">
        <v>474</v>
      </c>
      <c r="B82" s="61" t="s">
        <v>170</v>
      </c>
      <c r="C82" s="48"/>
      <c r="D82" s="48"/>
      <c r="E82" s="48"/>
      <c r="F82" s="33"/>
    </row>
    <row r="83" spans="1:6" ht="15">
      <c r="A83" s="15" t="s">
        <v>171</v>
      </c>
      <c r="B83" s="36" t="s">
        <v>172</v>
      </c>
      <c r="C83" s="48"/>
      <c r="D83" s="48"/>
      <c r="E83" s="48"/>
      <c r="F83" s="33"/>
    </row>
    <row r="84" spans="1:6" ht="15">
      <c r="A84" s="15" t="s">
        <v>173</v>
      </c>
      <c r="B84" s="36" t="s">
        <v>174</v>
      </c>
      <c r="C84" s="48"/>
      <c r="D84" s="48"/>
      <c r="E84" s="48"/>
      <c r="F84" s="33"/>
    </row>
    <row r="85" spans="1:6" ht="15">
      <c r="A85" s="15" t="s">
        <v>175</v>
      </c>
      <c r="B85" s="36" t="s">
        <v>176</v>
      </c>
      <c r="C85" s="48"/>
      <c r="D85" s="48"/>
      <c r="E85" s="48"/>
      <c r="F85" s="33"/>
    </row>
    <row r="86" spans="1:6" ht="15">
      <c r="A86" s="15" t="s">
        <v>177</v>
      </c>
      <c r="B86" s="36" t="s">
        <v>178</v>
      </c>
      <c r="C86" s="48"/>
      <c r="D86" s="48"/>
      <c r="E86" s="48"/>
      <c r="F86" s="33"/>
    </row>
    <row r="87" spans="1:6" ht="15">
      <c r="A87" s="58" t="s">
        <v>475</v>
      </c>
      <c r="B87" s="61" t="s">
        <v>179</v>
      </c>
      <c r="C87" s="48"/>
      <c r="D87" s="48"/>
      <c r="E87" s="48"/>
      <c r="F87" s="33"/>
    </row>
    <row r="88" spans="1:6" ht="15">
      <c r="A88" s="15" t="s">
        <v>180</v>
      </c>
      <c r="B88" s="36" t="s">
        <v>181</v>
      </c>
      <c r="C88" s="48"/>
      <c r="D88" s="48"/>
      <c r="E88" s="48"/>
      <c r="F88" s="33"/>
    </row>
    <row r="89" spans="1:6" ht="15">
      <c r="A89" s="15" t="s">
        <v>514</v>
      </c>
      <c r="B89" s="36" t="s">
        <v>182</v>
      </c>
      <c r="C89" s="48"/>
      <c r="D89" s="48"/>
      <c r="E89" s="48"/>
      <c r="F89" s="33"/>
    </row>
    <row r="90" spans="1:6" ht="15">
      <c r="A90" s="15" t="s">
        <v>515</v>
      </c>
      <c r="B90" s="36" t="s">
        <v>183</v>
      </c>
      <c r="C90" s="48"/>
      <c r="D90" s="48"/>
      <c r="E90" s="48"/>
      <c r="F90" s="33"/>
    </row>
    <row r="91" spans="1:6" ht="15">
      <c r="A91" s="15" t="s">
        <v>516</v>
      </c>
      <c r="B91" s="36" t="s">
        <v>184</v>
      </c>
      <c r="C91" s="48"/>
      <c r="D91" s="48"/>
      <c r="E91" s="48"/>
      <c r="F91" s="33"/>
    </row>
    <row r="92" spans="1:6" ht="15">
      <c r="A92" s="15" t="s">
        <v>517</v>
      </c>
      <c r="B92" s="36" t="s">
        <v>185</v>
      </c>
      <c r="C92" s="48"/>
      <c r="D92" s="48"/>
      <c r="E92" s="48"/>
      <c r="F92" s="33"/>
    </row>
    <row r="93" spans="1:6" ht="15">
      <c r="A93" s="15" t="s">
        <v>518</v>
      </c>
      <c r="B93" s="36" t="s">
        <v>186</v>
      </c>
      <c r="C93" s="48"/>
      <c r="D93" s="48"/>
      <c r="E93" s="48"/>
      <c r="F93" s="33"/>
    </row>
    <row r="94" spans="1:6" ht="15">
      <c r="A94" s="15" t="s">
        <v>187</v>
      </c>
      <c r="B94" s="36" t="s">
        <v>188</v>
      </c>
      <c r="C94" s="48"/>
      <c r="D94" s="48"/>
      <c r="E94" s="48"/>
      <c r="F94" s="33"/>
    </row>
    <row r="95" spans="1:6" ht="15">
      <c r="A95" s="15" t="s">
        <v>519</v>
      </c>
      <c r="B95" s="36" t="s">
        <v>189</v>
      </c>
      <c r="C95" s="48"/>
      <c r="D95" s="48"/>
      <c r="E95" s="48"/>
      <c r="F95" s="33"/>
    </row>
    <row r="96" spans="1:6" ht="15">
      <c r="A96" s="58" t="s">
        <v>476</v>
      </c>
      <c r="B96" s="61" t="s">
        <v>190</v>
      </c>
      <c r="C96" s="48"/>
      <c r="D96" s="48"/>
      <c r="E96" s="48"/>
      <c r="F96" s="33"/>
    </row>
    <row r="97" spans="1:6" ht="15.75">
      <c r="A97" s="72" t="s">
        <v>33</v>
      </c>
      <c r="B97" s="61"/>
      <c r="C97" s="48"/>
      <c r="D97" s="48"/>
      <c r="E97" s="48"/>
      <c r="F97" s="33"/>
    </row>
    <row r="98" spans="1:6" ht="15.75">
      <c r="A98" s="41" t="s">
        <v>527</v>
      </c>
      <c r="B98" s="42" t="s">
        <v>191</v>
      </c>
      <c r="C98" s="48"/>
      <c r="D98" s="48"/>
      <c r="E98" s="48"/>
      <c r="F98" s="33"/>
    </row>
    <row r="99" spans="1:25" ht="15">
      <c r="A99" s="15" t="s">
        <v>520</v>
      </c>
      <c r="B99" s="4" t="s">
        <v>192</v>
      </c>
      <c r="C99" s="15"/>
      <c r="D99" s="15"/>
      <c r="E99" s="15"/>
      <c r="F99" s="85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195</v>
      </c>
      <c r="B100" s="4" t="s">
        <v>196</v>
      </c>
      <c r="C100" s="15"/>
      <c r="D100" s="15"/>
      <c r="E100" s="15"/>
      <c r="F100" s="85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521</v>
      </c>
      <c r="B101" s="4" t="s">
        <v>197</v>
      </c>
      <c r="C101" s="15"/>
      <c r="D101" s="15"/>
      <c r="E101" s="15"/>
      <c r="F101" s="85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483</v>
      </c>
      <c r="B102" s="8" t="s">
        <v>199</v>
      </c>
      <c r="C102" s="18"/>
      <c r="D102" s="18"/>
      <c r="E102" s="18"/>
      <c r="F102" s="86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3" t="s">
        <v>522</v>
      </c>
      <c r="B103" s="4" t="s">
        <v>200</v>
      </c>
      <c r="C103" s="43"/>
      <c r="D103" s="43"/>
      <c r="E103" s="43"/>
      <c r="F103" s="87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3" t="s">
        <v>489</v>
      </c>
      <c r="B104" s="4" t="s">
        <v>203</v>
      </c>
      <c r="C104" s="43"/>
      <c r="D104" s="43"/>
      <c r="E104" s="43"/>
      <c r="F104" s="87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204</v>
      </c>
      <c r="B105" s="4" t="s">
        <v>205</v>
      </c>
      <c r="C105" s="15"/>
      <c r="D105" s="15"/>
      <c r="E105" s="15"/>
      <c r="F105" s="85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523</v>
      </c>
      <c r="B106" s="4" t="s">
        <v>206</v>
      </c>
      <c r="C106" s="15"/>
      <c r="D106" s="15"/>
      <c r="E106" s="15"/>
      <c r="F106" s="85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486</v>
      </c>
      <c r="B107" s="8" t="s">
        <v>207</v>
      </c>
      <c r="C107" s="16"/>
      <c r="D107" s="16"/>
      <c r="E107" s="16"/>
      <c r="F107" s="88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3" t="s">
        <v>208</v>
      </c>
      <c r="B108" s="4" t="s">
        <v>209</v>
      </c>
      <c r="C108" s="43"/>
      <c r="D108" s="43"/>
      <c r="E108" s="43"/>
      <c r="F108" s="87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3" t="s">
        <v>210</v>
      </c>
      <c r="B109" s="4" t="s">
        <v>211</v>
      </c>
      <c r="C109" s="43"/>
      <c r="D109" s="43"/>
      <c r="E109" s="43"/>
      <c r="F109" s="87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212</v>
      </c>
      <c r="B110" s="8" t="s">
        <v>213</v>
      </c>
      <c r="C110" s="43"/>
      <c r="D110" s="43"/>
      <c r="E110" s="43"/>
      <c r="F110" s="87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3" t="s">
        <v>214</v>
      </c>
      <c r="B111" s="4" t="s">
        <v>215</v>
      </c>
      <c r="C111" s="43"/>
      <c r="D111" s="43"/>
      <c r="E111" s="43"/>
      <c r="F111" s="87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216</v>
      </c>
      <c r="B112" s="4" t="s">
        <v>217</v>
      </c>
      <c r="C112" s="43"/>
      <c r="D112" s="43"/>
      <c r="E112" s="43"/>
      <c r="F112" s="87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218</v>
      </c>
      <c r="B113" s="4" t="s">
        <v>219</v>
      </c>
      <c r="C113" s="43"/>
      <c r="D113" s="43"/>
      <c r="E113" s="43"/>
      <c r="F113" s="87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4" t="s">
        <v>487</v>
      </c>
      <c r="B114" s="45" t="s">
        <v>220</v>
      </c>
      <c r="C114" s="16"/>
      <c r="D114" s="16"/>
      <c r="E114" s="16"/>
      <c r="F114" s="88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3" t="s">
        <v>221</v>
      </c>
      <c r="B115" s="4" t="s">
        <v>222</v>
      </c>
      <c r="C115" s="43"/>
      <c r="D115" s="43"/>
      <c r="E115" s="43"/>
      <c r="F115" s="87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223</v>
      </c>
      <c r="B116" s="4" t="s">
        <v>224</v>
      </c>
      <c r="C116" s="15"/>
      <c r="D116" s="15"/>
      <c r="E116" s="15"/>
      <c r="F116" s="85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3" t="s">
        <v>524</v>
      </c>
      <c r="B117" s="4" t="s">
        <v>225</v>
      </c>
      <c r="C117" s="43"/>
      <c r="D117" s="43"/>
      <c r="E117" s="43"/>
      <c r="F117" s="87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3" t="s">
        <v>492</v>
      </c>
      <c r="B118" s="4" t="s">
        <v>226</v>
      </c>
      <c r="C118" s="43"/>
      <c r="D118" s="43"/>
      <c r="E118" s="43"/>
      <c r="F118" s="87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4" t="s">
        <v>493</v>
      </c>
      <c r="B119" s="45" t="s">
        <v>230</v>
      </c>
      <c r="C119" s="16"/>
      <c r="D119" s="16"/>
      <c r="E119" s="16"/>
      <c r="F119" s="88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231</v>
      </c>
      <c r="B120" s="4" t="s">
        <v>232</v>
      </c>
      <c r="C120" s="15"/>
      <c r="D120" s="15"/>
      <c r="E120" s="15"/>
      <c r="F120" s="85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6" t="s">
        <v>533</v>
      </c>
      <c r="B121" s="47" t="s">
        <v>233</v>
      </c>
      <c r="C121" s="16"/>
      <c r="D121" s="16"/>
      <c r="E121" s="16"/>
      <c r="F121" s="88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0" t="s">
        <v>569</v>
      </c>
      <c r="B122" s="51"/>
      <c r="C122" s="48"/>
      <c r="D122" s="48"/>
      <c r="E122" s="48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Y172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5.57421875" style="0" customWidth="1"/>
    <col min="5" max="5" width="14.140625" style="0" customWidth="1"/>
    <col min="6" max="6" width="14.00390625" style="0" customWidth="1"/>
  </cols>
  <sheetData>
    <row r="1" spans="1:6" ht="15">
      <c r="A1" s="79" t="s">
        <v>12</v>
      </c>
      <c r="B1" s="79"/>
      <c r="C1" s="79"/>
      <c r="D1" s="79"/>
      <c r="E1" s="79"/>
      <c r="F1" s="79"/>
    </row>
    <row r="2" spans="1:6" ht="21" customHeight="1">
      <c r="A2" s="264" t="s">
        <v>31</v>
      </c>
      <c r="B2" s="271"/>
      <c r="C2" s="271"/>
      <c r="D2" s="271"/>
      <c r="E2" s="271"/>
      <c r="F2" s="266"/>
    </row>
    <row r="3" spans="1:6" ht="18.75" customHeight="1">
      <c r="A3" s="267" t="s">
        <v>634</v>
      </c>
      <c r="B3" s="265"/>
      <c r="C3" s="265"/>
      <c r="D3" s="265"/>
      <c r="E3" s="265"/>
      <c r="F3" s="266"/>
    </row>
    <row r="4" ht="18">
      <c r="A4" s="57"/>
    </row>
    <row r="5" ht="15">
      <c r="A5" s="3" t="s">
        <v>30</v>
      </c>
    </row>
    <row r="6" spans="1:6" ht="25.5">
      <c r="A6" s="1" t="s">
        <v>43</v>
      </c>
      <c r="B6" s="2" t="s">
        <v>44</v>
      </c>
      <c r="C6" s="73" t="s">
        <v>29</v>
      </c>
      <c r="D6" s="73" t="s">
        <v>28</v>
      </c>
      <c r="E6" s="73" t="s">
        <v>27</v>
      </c>
      <c r="F6" s="84" t="s">
        <v>39</v>
      </c>
    </row>
    <row r="7" spans="1:6" ht="15">
      <c r="A7" s="34" t="s">
        <v>45</v>
      </c>
      <c r="B7" s="35" t="s">
        <v>46</v>
      </c>
      <c r="C7" s="48"/>
      <c r="D7" s="48"/>
      <c r="E7" s="48"/>
      <c r="F7" s="33"/>
    </row>
    <row r="8" spans="1:6" ht="15">
      <c r="A8" s="34" t="s">
        <v>47</v>
      </c>
      <c r="B8" s="36" t="s">
        <v>48</v>
      </c>
      <c r="C8" s="48"/>
      <c r="D8" s="48"/>
      <c r="E8" s="48"/>
      <c r="F8" s="33"/>
    </row>
    <row r="9" spans="1:6" ht="15">
      <c r="A9" s="34" t="s">
        <v>49</v>
      </c>
      <c r="B9" s="36" t="s">
        <v>50</v>
      </c>
      <c r="C9" s="48"/>
      <c r="D9" s="48"/>
      <c r="E9" s="48"/>
      <c r="F9" s="33"/>
    </row>
    <row r="10" spans="1:6" ht="15">
      <c r="A10" s="37" t="s">
        <v>51</v>
      </c>
      <c r="B10" s="36" t="s">
        <v>52</v>
      </c>
      <c r="C10" s="48"/>
      <c r="D10" s="48"/>
      <c r="E10" s="48"/>
      <c r="F10" s="33"/>
    </row>
    <row r="11" spans="1:6" ht="15">
      <c r="A11" s="37" t="s">
        <v>53</v>
      </c>
      <c r="B11" s="36" t="s">
        <v>54</v>
      </c>
      <c r="C11" s="48"/>
      <c r="D11" s="48"/>
      <c r="E11" s="48"/>
      <c r="F11" s="33"/>
    </row>
    <row r="12" spans="1:6" ht="15">
      <c r="A12" s="37" t="s">
        <v>55</v>
      </c>
      <c r="B12" s="36" t="s">
        <v>56</v>
      </c>
      <c r="C12" s="48"/>
      <c r="D12" s="48"/>
      <c r="E12" s="48"/>
      <c r="F12" s="33"/>
    </row>
    <row r="13" spans="1:6" ht="15">
      <c r="A13" s="37" t="s">
        <v>57</v>
      </c>
      <c r="B13" s="36" t="s">
        <v>58</v>
      </c>
      <c r="C13" s="48"/>
      <c r="D13" s="48"/>
      <c r="E13" s="48"/>
      <c r="F13" s="33"/>
    </row>
    <row r="14" spans="1:6" ht="15">
      <c r="A14" s="37" t="s">
        <v>59</v>
      </c>
      <c r="B14" s="36" t="s">
        <v>60</v>
      </c>
      <c r="C14" s="48"/>
      <c r="D14" s="48"/>
      <c r="E14" s="48"/>
      <c r="F14" s="33"/>
    </row>
    <row r="15" spans="1:6" ht="15">
      <c r="A15" s="4" t="s">
        <v>61</v>
      </c>
      <c r="B15" s="36" t="s">
        <v>62</v>
      </c>
      <c r="C15" s="48"/>
      <c r="D15" s="48"/>
      <c r="E15" s="48"/>
      <c r="F15" s="33"/>
    </row>
    <row r="16" spans="1:6" ht="15">
      <c r="A16" s="4" t="s">
        <v>63</v>
      </c>
      <c r="B16" s="36" t="s">
        <v>64</v>
      </c>
      <c r="C16" s="48"/>
      <c r="D16" s="48"/>
      <c r="E16" s="48"/>
      <c r="F16" s="33"/>
    </row>
    <row r="17" spans="1:6" ht="15">
      <c r="A17" s="4" t="s">
        <v>65</v>
      </c>
      <c r="B17" s="36" t="s">
        <v>66</v>
      </c>
      <c r="C17" s="48"/>
      <c r="D17" s="48"/>
      <c r="E17" s="48"/>
      <c r="F17" s="33"/>
    </row>
    <row r="18" spans="1:6" ht="15">
      <c r="A18" s="4" t="s">
        <v>67</v>
      </c>
      <c r="B18" s="36" t="s">
        <v>68</v>
      </c>
      <c r="C18" s="48"/>
      <c r="D18" s="48"/>
      <c r="E18" s="48"/>
      <c r="F18" s="33"/>
    </row>
    <row r="19" spans="1:6" ht="15">
      <c r="A19" s="4" t="s">
        <v>495</v>
      </c>
      <c r="B19" s="36" t="s">
        <v>69</v>
      </c>
      <c r="C19" s="48"/>
      <c r="D19" s="48"/>
      <c r="E19" s="48"/>
      <c r="F19" s="33"/>
    </row>
    <row r="20" spans="1:6" ht="15">
      <c r="A20" s="38" t="s">
        <v>393</v>
      </c>
      <c r="B20" s="39" t="s">
        <v>71</v>
      </c>
      <c r="C20" s="48"/>
      <c r="D20" s="48"/>
      <c r="E20" s="48"/>
      <c r="F20" s="33"/>
    </row>
    <row r="21" spans="1:6" ht="15">
      <c r="A21" s="4" t="s">
        <v>72</v>
      </c>
      <c r="B21" s="36" t="s">
        <v>73</v>
      </c>
      <c r="C21" s="48"/>
      <c r="D21" s="48"/>
      <c r="E21" s="48"/>
      <c r="F21" s="33"/>
    </row>
    <row r="22" spans="1:6" ht="15">
      <c r="A22" s="4" t="s">
        <v>74</v>
      </c>
      <c r="B22" s="36" t="s">
        <v>75</v>
      </c>
      <c r="C22" s="48"/>
      <c r="D22" s="48"/>
      <c r="E22" s="48"/>
      <c r="F22" s="33"/>
    </row>
    <row r="23" spans="1:6" ht="15">
      <c r="A23" s="5" t="s">
        <v>76</v>
      </c>
      <c r="B23" s="36" t="s">
        <v>77</v>
      </c>
      <c r="C23" s="48"/>
      <c r="D23" s="48"/>
      <c r="E23" s="48"/>
      <c r="F23" s="33"/>
    </row>
    <row r="24" spans="1:6" ht="15">
      <c r="A24" s="8" t="s">
        <v>394</v>
      </c>
      <c r="B24" s="39" t="s">
        <v>78</v>
      </c>
      <c r="C24" s="48"/>
      <c r="D24" s="48"/>
      <c r="E24" s="48"/>
      <c r="F24" s="33"/>
    </row>
    <row r="25" spans="1:6" ht="15">
      <c r="A25" s="60" t="s">
        <v>525</v>
      </c>
      <c r="B25" s="61" t="s">
        <v>79</v>
      </c>
      <c r="C25" s="48"/>
      <c r="D25" s="48"/>
      <c r="E25" s="48"/>
      <c r="F25" s="33"/>
    </row>
    <row r="26" spans="1:6" ht="15">
      <c r="A26" s="45" t="s">
        <v>496</v>
      </c>
      <c r="B26" s="61" t="s">
        <v>80</v>
      </c>
      <c r="C26" s="48"/>
      <c r="D26" s="48"/>
      <c r="E26" s="48"/>
      <c r="F26" s="33"/>
    </row>
    <row r="27" spans="1:6" ht="15">
      <c r="A27" s="4" t="s">
        <v>81</v>
      </c>
      <c r="B27" s="36" t="s">
        <v>82</v>
      </c>
      <c r="C27" s="48"/>
      <c r="D27" s="48"/>
      <c r="E27" s="48"/>
      <c r="F27" s="33"/>
    </row>
    <row r="28" spans="1:6" ht="15">
      <c r="A28" s="4" t="s">
        <v>83</v>
      </c>
      <c r="B28" s="36" t="s">
        <v>84</v>
      </c>
      <c r="C28" s="48"/>
      <c r="D28" s="48"/>
      <c r="E28" s="48"/>
      <c r="F28" s="33"/>
    </row>
    <row r="29" spans="1:6" ht="15">
      <c r="A29" s="4" t="s">
        <v>85</v>
      </c>
      <c r="B29" s="36" t="s">
        <v>86</v>
      </c>
      <c r="C29" s="48"/>
      <c r="D29" s="48"/>
      <c r="E29" s="48"/>
      <c r="F29" s="33"/>
    </row>
    <row r="30" spans="1:6" ht="15">
      <c r="A30" s="8" t="s">
        <v>404</v>
      </c>
      <c r="B30" s="39" t="s">
        <v>87</v>
      </c>
      <c r="C30" s="48"/>
      <c r="D30" s="48"/>
      <c r="E30" s="48"/>
      <c r="F30" s="33"/>
    </row>
    <row r="31" spans="1:6" ht="15">
      <c r="A31" s="4" t="s">
        <v>88</v>
      </c>
      <c r="B31" s="36" t="s">
        <v>89</v>
      </c>
      <c r="C31" s="48"/>
      <c r="D31" s="48"/>
      <c r="E31" s="48"/>
      <c r="F31" s="33"/>
    </row>
    <row r="32" spans="1:6" ht="15">
      <c r="A32" s="4" t="s">
        <v>90</v>
      </c>
      <c r="B32" s="36" t="s">
        <v>91</v>
      </c>
      <c r="C32" s="48"/>
      <c r="D32" s="48"/>
      <c r="E32" s="48"/>
      <c r="F32" s="33"/>
    </row>
    <row r="33" spans="1:6" ht="15" customHeight="1">
      <c r="A33" s="8" t="s">
        <v>526</v>
      </c>
      <c r="B33" s="39" t="s">
        <v>92</v>
      </c>
      <c r="C33" s="48"/>
      <c r="D33" s="48"/>
      <c r="E33" s="48"/>
      <c r="F33" s="33"/>
    </row>
    <row r="34" spans="1:6" ht="15">
      <c r="A34" s="4" t="s">
        <v>93</v>
      </c>
      <c r="B34" s="36" t="s">
        <v>94</v>
      </c>
      <c r="C34" s="48"/>
      <c r="D34" s="48"/>
      <c r="E34" s="48"/>
      <c r="F34" s="33"/>
    </row>
    <row r="35" spans="1:6" ht="15">
      <c r="A35" s="4" t="s">
        <v>95</v>
      </c>
      <c r="B35" s="36" t="s">
        <v>96</v>
      </c>
      <c r="C35" s="48"/>
      <c r="D35" s="48"/>
      <c r="E35" s="48"/>
      <c r="F35" s="33"/>
    </row>
    <row r="36" spans="1:6" ht="15">
      <c r="A36" s="4" t="s">
        <v>497</v>
      </c>
      <c r="B36" s="36" t="s">
        <v>97</v>
      </c>
      <c r="C36" s="48"/>
      <c r="D36" s="48"/>
      <c r="E36" s="48"/>
      <c r="F36" s="33"/>
    </row>
    <row r="37" spans="1:6" ht="15">
      <c r="A37" s="4" t="s">
        <v>99</v>
      </c>
      <c r="B37" s="36" t="s">
        <v>100</v>
      </c>
      <c r="C37" s="48"/>
      <c r="D37" s="48"/>
      <c r="E37" s="48"/>
      <c r="F37" s="33"/>
    </row>
    <row r="38" spans="1:6" ht="15">
      <c r="A38" s="12" t="s">
        <v>498</v>
      </c>
      <c r="B38" s="36" t="s">
        <v>101</v>
      </c>
      <c r="C38" s="48"/>
      <c r="D38" s="48"/>
      <c r="E38" s="48"/>
      <c r="F38" s="33"/>
    </row>
    <row r="39" spans="1:6" ht="15">
      <c r="A39" s="5" t="s">
        <v>103</v>
      </c>
      <c r="B39" s="36" t="s">
        <v>104</v>
      </c>
      <c r="C39" s="48"/>
      <c r="D39" s="48"/>
      <c r="E39" s="48"/>
      <c r="F39" s="33"/>
    </row>
    <row r="40" spans="1:6" ht="15">
      <c r="A40" s="4" t="s">
        <v>499</v>
      </c>
      <c r="B40" s="36" t="s">
        <v>105</v>
      </c>
      <c r="C40" s="48"/>
      <c r="D40" s="48"/>
      <c r="E40" s="48"/>
      <c r="F40" s="33"/>
    </row>
    <row r="41" spans="1:6" ht="15">
      <c r="A41" s="8" t="s">
        <v>409</v>
      </c>
      <c r="B41" s="39" t="s">
        <v>107</v>
      </c>
      <c r="C41" s="48"/>
      <c r="D41" s="48"/>
      <c r="E41" s="48"/>
      <c r="F41" s="33"/>
    </row>
    <row r="42" spans="1:6" ht="15">
      <c r="A42" s="4" t="s">
        <v>108</v>
      </c>
      <c r="B42" s="36" t="s">
        <v>109</v>
      </c>
      <c r="C42" s="48"/>
      <c r="D42" s="48"/>
      <c r="E42" s="48"/>
      <c r="F42" s="33"/>
    </row>
    <row r="43" spans="1:6" ht="15">
      <c r="A43" s="4" t="s">
        <v>110</v>
      </c>
      <c r="B43" s="36" t="s">
        <v>111</v>
      </c>
      <c r="C43" s="48"/>
      <c r="D43" s="48"/>
      <c r="E43" s="48"/>
      <c r="F43" s="33"/>
    </row>
    <row r="44" spans="1:6" ht="15">
      <c r="A44" s="8" t="s">
        <v>410</v>
      </c>
      <c r="B44" s="39" t="s">
        <v>112</v>
      </c>
      <c r="C44" s="48"/>
      <c r="D44" s="48"/>
      <c r="E44" s="48"/>
      <c r="F44" s="33"/>
    </row>
    <row r="45" spans="1:6" ht="15">
      <c r="A45" s="4" t="s">
        <v>113</v>
      </c>
      <c r="B45" s="36" t="s">
        <v>114</v>
      </c>
      <c r="C45" s="48"/>
      <c r="D45" s="48"/>
      <c r="E45" s="48"/>
      <c r="F45" s="33"/>
    </row>
    <row r="46" spans="1:6" ht="15">
      <c r="A46" s="4" t="s">
        <v>115</v>
      </c>
      <c r="B46" s="36" t="s">
        <v>116</v>
      </c>
      <c r="C46" s="48"/>
      <c r="D46" s="48"/>
      <c r="E46" s="48"/>
      <c r="F46" s="33"/>
    </row>
    <row r="47" spans="1:6" ht="15">
      <c r="A47" s="4" t="s">
        <v>500</v>
      </c>
      <c r="B47" s="36" t="s">
        <v>117</v>
      </c>
      <c r="C47" s="48"/>
      <c r="D47" s="48"/>
      <c r="E47" s="48"/>
      <c r="F47" s="33"/>
    </row>
    <row r="48" spans="1:6" ht="15">
      <c r="A48" s="4" t="s">
        <v>501</v>
      </c>
      <c r="B48" s="36" t="s">
        <v>119</v>
      </c>
      <c r="C48" s="48"/>
      <c r="D48" s="48"/>
      <c r="E48" s="48"/>
      <c r="F48" s="33"/>
    </row>
    <row r="49" spans="1:6" ht="15">
      <c r="A49" s="4" t="s">
        <v>123</v>
      </c>
      <c r="B49" s="36" t="s">
        <v>124</v>
      </c>
      <c r="C49" s="48"/>
      <c r="D49" s="48"/>
      <c r="E49" s="48"/>
      <c r="F49" s="33"/>
    </row>
    <row r="50" spans="1:6" ht="15">
      <c r="A50" s="8" t="s">
        <v>413</v>
      </c>
      <c r="B50" s="39" t="s">
        <v>125</v>
      </c>
      <c r="C50" s="48"/>
      <c r="D50" s="48"/>
      <c r="E50" s="48"/>
      <c r="F50" s="33"/>
    </row>
    <row r="51" spans="1:6" ht="15">
      <c r="A51" s="45" t="s">
        <v>414</v>
      </c>
      <c r="B51" s="61" t="s">
        <v>126</v>
      </c>
      <c r="C51" s="48"/>
      <c r="D51" s="48"/>
      <c r="E51" s="48"/>
      <c r="F51" s="33"/>
    </row>
    <row r="52" spans="1:6" ht="15">
      <c r="A52" s="15" t="s">
        <v>127</v>
      </c>
      <c r="B52" s="36" t="s">
        <v>128</v>
      </c>
      <c r="C52" s="48"/>
      <c r="D52" s="48"/>
      <c r="E52" s="48"/>
      <c r="F52" s="33"/>
    </row>
    <row r="53" spans="1:6" ht="15">
      <c r="A53" s="15" t="s">
        <v>431</v>
      </c>
      <c r="B53" s="36" t="s">
        <v>129</v>
      </c>
      <c r="C53" s="48"/>
      <c r="D53" s="48"/>
      <c r="E53" s="48"/>
      <c r="F53" s="33"/>
    </row>
    <row r="54" spans="1:6" ht="15">
      <c r="A54" s="20" t="s">
        <v>502</v>
      </c>
      <c r="B54" s="36" t="s">
        <v>130</v>
      </c>
      <c r="C54" s="48"/>
      <c r="D54" s="48"/>
      <c r="E54" s="48"/>
      <c r="F54" s="33"/>
    </row>
    <row r="55" spans="1:6" ht="15">
      <c r="A55" s="20" t="s">
        <v>503</v>
      </c>
      <c r="B55" s="36" t="s">
        <v>131</v>
      </c>
      <c r="C55" s="48"/>
      <c r="D55" s="48"/>
      <c r="E55" s="48"/>
      <c r="F55" s="33"/>
    </row>
    <row r="56" spans="1:6" ht="15">
      <c r="A56" s="20" t="s">
        <v>504</v>
      </c>
      <c r="B56" s="36" t="s">
        <v>132</v>
      </c>
      <c r="C56" s="48"/>
      <c r="D56" s="48"/>
      <c r="E56" s="48"/>
      <c r="F56" s="33"/>
    </row>
    <row r="57" spans="1:6" ht="15">
      <c r="A57" s="15" t="s">
        <v>505</v>
      </c>
      <c r="B57" s="36" t="s">
        <v>133</v>
      </c>
      <c r="C57" s="48"/>
      <c r="D57" s="48"/>
      <c r="E57" s="48"/>
      <c r="F57" s="33"/>
    </row>
    <row r="58" spans="1:6" ht="15">
      <c r="A58" s="15" t="s">
        <v>506</v>
      </c>
      <c r="B58" s="36" t="s">
        <v>134</v>
      </c>
      <c r="C58" s="48"/>
      <c r="D58" s="48"/>
      <c r="E58" s="48"/>
      <c r="F58" s="33"/>
    </row>
    <row r="59" spans="1:6" ht="15">
      <c r="A59" s="15" t="s">
        <v>507</v>
      </c>
      <c r="B59" s="36" t="s">
        <v>135</v>
      </c>
      <c r="C59" s="48"/>
      <c r="D59" s="48"/>
      <c r="E59" s="48"/>
      <c r="F59" s="33"/>
    </row>
    <row r="60" spans="1:6" ht="15">
      <c r="A60" s="58" t="s">
        <v>464</v>
      </c>
      <c r="B60" s="61" t="s">
        <v>136</v>
      </c>
      <c r="C60" s="48"/>
      <c r="D60" s="48"/>
      <c r="E60" s="48"/>
      <c r="F60" s="33"/>
    </row>
    <row r="61" spans="1:6" ht="15">
      <c r="A61" s="14" t="s">
        <v>508</v>
      </c>
      <c r="B61" s="36" t="s">
        <v>137</v>
      </c>
      <c r="C61" s="48"/>
      <c r="D61" s="48"/>
      <c r="E61" s="48"/>
      <c r="F61" s="33"/>
    </row>
    <row r="62" spans="1:6" ht="15">
      <c r="A62" s="14" t="s">
        <v>139</v>
      </c>
      <c r="B62" s="36" t="s">
        <v>140</v>
      </c>
      <c r="C62" s="48"/>
      <c r="D62" s="48"/>
      <c r="E62" s="48"/>
      <c r="F62" s="33"/>
    </row>
    <row r="63" spans="1:6" ht="15">
      <c r="A63" s="14" t="s">
        <v>141</v>
      </c>
      <c r="B63" s="36" t="s">
        <v>142</v>
      </c>
      <c r="C63" s="48"/>
      <c r="D63" s="48"/>
      <c r="E63" s="48"/>
      <c r="F63" s="33"/>
    </row>
    <row r="64" spans="1:6" ht="15">
      <c r="A64" s="14" t="s">
        <v>466</v>
      </c>
      <c r="B64" s="36" t="s">
        <v>143</v>
      </c>
      <c r="C64" s="48"/>
      <c r="D64" s="48"/>
      <c r="E64" s="48"/>
      <c r="F64" s="33"/>
    </row>
    <row r="65" spans="1:6" ht="15">
      <c r="A65" s="14" t="s">
        <v>509</v>
      </c>
      <c r="B65" s="36" t="s">
        <v>144</v>
      </c>
      <c r="C65" s="48"/>
      <c r="D65" s="48"/>
      <c r="E65" s="48"/>
      <c r="F65" s="33"/>
    </row>
    <row r="66" spans="1:6" ht="15">
      <c r="A66" s="14" t="s">
        <v>468</v>
      </c>
      <c r="B66" s="36" t="s">
        <v>145</v>
      </c>
      <c r="C66" s="48"/>
      <c r="D66" s="48"/>
      <c r="E66" s="48"/>
      <c r="F66" s="33"/>
    </row>
    <row r="67" spans="1:6" ht="15">
      <c r="A67" s="14" t="s">
        <v>510</v>
      </c>
      <c r="B67" s="36" t="s">
        <v>146</v>
      </c>
      <c r="C67" s="48"/>
      <c r="D67" s="48"/>
      <c r="E67" s="48"/>
      <c r="F67" s="33"/>
    </row>
    <row r="68" spans="1:6" ht="15">
      <c r="A68" s="14" t="s">
        <v>511</v>
      </c>
      <c r="B68" s="36" t="s">
        <v>148</v>
      </c>
      <c r="C68" s="48"/>
      <c r="D68" s="48"/>
      <c r="E68" s="48"/>
      <c r="F68" s="33"/>
    </row>
    <row r="69" spans="1:6" ht="15">
      <c r="A69" s="14" t="s">
        <v>149</v>
      </c>
      <c r="B69" s="36" t="s">
        <v>150</v>
      </c>
      <c r="C69" s="48"/>
      <c r="D69" s="48"/>
      <c r="E69" s="48"/>
      <c r="F69" s="33"/>
    </row>
    <row r="70" spans="1:6" ht="15">
      <c r="A70" s="26" t="s">
        <v>151</v>
      </c>
      <c r="B70" s="36" t="s">
        <v>152</v>
      </c>
      <c r="C70" s="48"/>
      <c r="D70" s="48"/>
      <c r="E70" s="48"/>
      <c r="F70" s="33"/>
    </row>
    <row r="71" spans="1:6" ht="15">
      <c r="A71" s="14" t="s">
        <v>512</v>
      </c>
      <c r="B71" s="36" t="s">
        <v>153</v>
      </c>
      <c r="C71" s="48"/>
      <c r="D71" s="48"/>
      <c r="E71" s="48"/>
      <c r="F71" s="33"/>
    </row>
    <row r="72" spans="1:6" ht="15">
      <c r="A72" s="26" t="s">
        <v>697</v>
      </c>
      <c r="B72" s="36" t="s">
        <v>154</v>
      </c>
      <c r="C72" s="48"/>
      <c r="D72" s="48"/>
      <c r="E72" s="48"/>
      <c r="F72" s="33"/>
    </row>
    <row r="73" spans="1:6" ht="15">
      <c r="A73" s="26" t="s">
        <v>698</v>
      </c>
      <c r="B73" s="36" t="s">
        <v>154</v>
      </c>
      <c r="C73" s="48"/>
      <c r="D73" s="48"/>
      <c r="E73" s="48"/>
      <c r="F73" s="33"/>
    </row>
    <row r="74" spans="1:6" ht="15">
      <c r="A74" s="58" t="s">
        <v>472</v>
      </c>
      <c r="B74" s="61" t="s">
        <v>155</v>
      </c>
      <c r="C74" s="48"/>
      <c r="D74" s="48"/>
      <c r="E74" s="48"/>
      <c r="F74" s="33"/>
    </row>
    <row r="75" spans="1:6" ht="15.75">
      <c r="A75" s="72" t="s">
        <v>32</v>
      </c>
      <c r="B75" s="61"/>
      <c r="C75" s="48"/>
      <c r="D75" s="48"/>
      <c r="E75" s="48"/>
      <c r="F75" s="33"/>
    </row>
    <row r="76" spans="1:6" ht="15">
      <c r="A76" s="40" t="s">
        <v>156</v>
      </c>
      <c r="B76" s="36" t="s">
        <v>157</v>
      </c>
      <c r="C76" s="48"/>
      <c r="D76" s="48"/>
      <c r="E76" s="48"/>
      <c r="F76" s="33"/>
    </row>
    <row r="77" spans="1:6" ht="15">
      <c r="A77" s="40" t="s">
        <v>513</v>
      </c>
      <c r="B77" s="36" t="s">
        <v>158</v>
      </c>
      <c r="C77" s="48"/>
      <c r="D77" s="48"/>
      <c r="E77" s="48"/>
      <c r="F77" s="33"/>
    </row>
    <row r="78" spans="1:6" ht="15">
      <c r="A78" s="40" t="s">
        <v>160</v>
      </c>
      <c r="B78" s="36" t="s">
        <v>161</v>
      </c>
      <c r="C78" s="48"/>
      <c r="D78" s="48"/>
      <c r="E78" s="48"/>
      <c r="F78" s="33"/>
    </row>
    <row r="79" spans="1:6" ht="15">
      <c r="A79" s="40" t="s">
        <v>162</v>
      </c>
      <c r="B79" s="36" t="s">
        <v>163</v>
      </c>
      <c r="C79" s="48"/>
      <c r="D79" s="48"/>
      <c r="E79" s="48"/>
      <c r="F79" s="33"/>
    </row>
    <row r="80" spans="1:6" ht="15">
      <c r="A80" s="5" t="s">
        <v>164</v>
      </c>
      <c r="B80" s="36" t="s">
        <v>165</v>
      </c>
      <c r="C80" s="48"/>
      <c r="D80" s="48"/>
      <c r="E80" s="48"/>
      <c r="F80" s="33"/>
    </row>
    <row r="81" spans="1:6" ht="15">
      <c r="A81" s="5" t="s">
        <v>166</v>
      </c>
      <c r="B81" s="36" t="s">
        <v>167</v>
      </c>
      <c r="C81" s="48"/>
      <c r="D81" s="48"/>
      <c r="E81" s="48"/>
      <c r="F81" s="33"/>
    </row>
    <row r="82" spans="1:6" ht="15">
      <c r="A82" s="5" t="s">
        <v>168</v>
      </c>
      <c r="B82" s="36" t="s">
        <v>169</v>
      </c>
      <c r="C82" s="48"/>
      <c r="D82" s="48"/>
      <c r="E82" s="48"/>
      <c r="F82" s="33"/>
    </row>
    <row r="83" spans="1:6" ht="15">
      <c r="A83" s="59" t="s">
        <v>474</v>
      </c>
      <c r="B83" s="61" t="s">
        <v>170</v>
      </c>
      <c r="C83" s="48"/>
      <c r="D83" s="48"/>
      <c r="E83" s="48"/>
      <c r="F83" s="33"/>
    </row>
    <row r="84" spans="1:6" ht="15">
      <c r="A84" s="15" t="s">
        <v>171</v>
      </c>
      <c r="B84" s="36" t="s">
        <v>172</v>
      </c>
      <c r="C84" s="48"/>
      <c r="D84" s="48"/>
      <c r="E84" s="48"/>
      <c r="F84" s="33"/>
    </row>
    <row r="85" spans="1:6" ht="15">
      <c r="A85" s="15" t="s">
        <v>173</v>
      </c>
      <c r="B85" s="36" t="s">
        <v>174</v>
      </c>
      <c r="C85" s="48"/>
      <c r="D85" s="48"/>
      <c r="E85" s="48"/>
      <c r="F85" s="33"/>
    </row>
    <row r="86" spans="1:6" ht="15">
      <c r="A86" s="15" t="s">
        <v>175</v>
      </c>
      <c r="B86" s="36" t="s">
        <v>176</v>
      </c>
      <c r="C86" s="48"/>
      <c r="D86" s="48"/>
      <c r="E86" s="48"/>
      <c r="F86" s="33"/>
    </row>
    <row r="87" spans="1:6" ht="15">
      <c r="A87" s="15" t="s">
        <v>177</v>
      </c>
      <c r="B87" s="36" t="s">
        <v>178</v>
      </c>
      <c r="C87" s="48"/>
      <c r="D87" s="48"/>
      <c r="E87" s="48"/>
      <c r="F87" s="33"/>
    </row>
    <row r="88" spans="1:6" ht="15">
      <c r="A88" s="58" t="s">
        <v>475</v>
      </c>
      <c r="B88" s="61" t="s">
        <v>179</v>
      </c>
      <c r="C88" s="48"/>
      <c r="D88" s="48"/>
      <c r="E88" s="48"/>
      <c r="F88" s="33"/>
    </row>
    <row r="89" spans="1:6" ht="15">
      <c r="A89" s="15" t="s">
        <v>180</v>
      </c>
      <c r="B89" s="36" t="s">
        <v>181</v>
      </c>
      <c r="C89" s="48"/>
      <c r="D89" s="48"/>
      <c r="E89" s="48"/>
      <c r="F89" s="33"/>
    </row>
    <row r="90" spans="1:6" ht="15">
      <c r="A90" s="15" t="s">
        <v>514</v>
      </c>
      <c r="B90" s="36" t="s">
        <v>182</v>
      </c>
      <c r="C90" s="48"/>
      <c r="D90" s="48"/>
      <c r="E90" s="48"/>
      <c r="F90" s="33"/>
    </row>
    <row r="91" spans="1:6" ht="15">
      <c r="A91" s="15" t="s">
        <v>515</v>
      </c>
      <c r="B91" s="36" t="s">
        <v>183</v>
      </c>
      <c r="C91" s="48"/>
      <c r="D91" s="48"/>
      <c r="E91" s="48"/>
      <c r="F91" s="33"/>
    </row>
    <row r="92" spans="1:6" ht="15">
      <c r="A92" s="15" t="s">
        <v>516</v>
      </c>
      <c r="B92" s="36" t="s">
        <v>184</v>
      </c>
      <c r="C92" s="48"/>
      <c r="D92" s="48"/>
      <c r="E92" s="48"/>
      <c r="F92" s="33"/>
    </row>
    <row r="93" spans="1:6" ht="15">
      <c r="A93" s="15" t="s">
        <v>517</v>
      </c>
      <c r="B93" s="36" t="s">
        <v>185</v>
      </c>
      <c r="C93" s="48"/>
      <c r="D93" s="48"/>
      <c r="E93" s="48"/>
      <c r="F93" s="33"/>
    </row>
    <row r="94" spans="1:6" ht="15">
      <c r="A94" s="15" t="s">
        <v>518</v>
      </c>
      <c r="B94" s="36" t="s">
        <v>186</v>
      </c>
      <c r="C94" s="48"/>
      <c r="D94" s="48"/>
      <c r="E94" s="48"/>
      <c r="F94" s="33"/>
    </row>
    <row r="95" spans="1:6" ht="15">
      <c r="A95" s="15" t="s">
        <v>187</v>
      </c>
      <c r="B95" s="36" t="s">
        <v>188</v>
      </c>
      <c r="C95" s="48"/>
      <c r="D95" s="48"/>
      <c r="E95" s="48"/>
      <c r="F95" s="33"/>
    </row>
    <row r="96" spans="1:6" ht="15">
      <c r="A96" s="15" t="s">
        <v>519</v>
      </c>
      <c r="B96" s="36" t="s">
        <v>189</v>
      </c>
      <c r="C96" s="48"/>
      <c r="D96" s="48"/>
      <c r="E96" s="48"/>
      <c r="F96" s="33"/>
    </row>
    <row r="97" spans="1:6" ht="15">
      <c r="A97" s="58" t="s">
        <v>476</v>
      </c>
      <c r="B97" s="61" t="s">
        <v>190</v>
      </c>
      <c r="C97" s="48"/>
      <c r="D97" s="48"/>
      <c r="E97" s="48"/>
      <c r="F97" s="33"/>
    </row>
    <row r="98" spans="1:6" ht="15.75">
      <c r="A98" s="72" t="s">
        <v>33</v>
      </c>
      <c r="B98" s="61"/>
      <c r="C98" s="48"/>
      <c r="D98" s="48"/>
      <c r="E98" s="48"/>
      <c r="F98" s="33"/>
    </row>
    <row r="99" spans="1:6" ht="15.75">
      <c r="A99" s="41" t="s">
        <v>527</v>
      </c>
      <c r="B99" s="42" t="s">
        <v>191</v>
      </c>
      <c r="C99" s="48"/>
      <c r="D99" s="48"/>
      <c r="E99" s="48"/>
      <c r="F99" s="33"/>
    </row>
    <row r="100" spans="1:25" ht="15">
      <c r="A100" s="15" t="s">
        <v>520</v>
      </c>
      <c r="B100" s="4" t="s">
        <v>192</v>
      </c>
      <c r="C100" s="15"/>
      <c r="D100" s="15"/>
      <c r="E100" s="15"/>
      <c r="F100" s="85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195</v>
      </c>
      <c r="B101" s="4" t="s">
        <v>196</v>
      </c>
      <c r="C101" s="15"/>
      <c r="D101" s="15"/>
      <c r="E101" s="15"/>
      <c r="F101" s="85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5" t="s">
        <v>521</v>
      </c>
      <c r="B102" s="4" t="s">
        <v>197</v>
      </c>
      <c r="C102" s="15"/>
      <c r="D102" s="15"/>
      <c r="E102" s="15"/>
      <c r="F102" s="85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9"/>
      <c r="Y102" s="29"/>
    </row>
    <row r="103" spans="1:25" ht="15">
      <c r="A103" s="18" t="s">
        <v>483</v>
      </c>
      <c r="B103" s="8" t="s">
        <v>199</v>
      </c>
      <c r="C103" s="18"/>
      <c r="D103" s="18"/>
      <c r="E103" s="18"/>
      <c r="F103" s="86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9"/>
      <c r="Y103" s="29"/>
    </row>
    <row r="104" spans="1:25" ht="15">
      <c r="A104" s="43" t="s">
        <v>522</v>
      </c>
      <c r="B104" s="4" t="s">
        <v>200</v>
      </c>
      <c r="C104" s="43"/>
      <c r="D104" s="43"/>
      <c r="E104" s="43"/>
      <c r="F104" s="87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43" t="s">
        <v>489</v>
      </c>
      <c r="B105" s="4" t="s">
        <v>203</v>
      </c>
      <c r="C105" s="43"/>
      <c r="D105" s="43"/>
      <c r="E105" s="43"/>
      <c r="F105" s="87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29"/>
      <c r="Y105" s="29"/>
    </row>
    <row r="106" spans="1:25" ht="15">
      <c r="A106" s="15" t="s">
        <v>204</v>
      </c>
      <c r="B106" s="4" t="s">
        <v>205</v>
      </c>
      <c r="C106" s="15"/>
      <c r="D106" s="15"/>
      <c r="E106" s="15"/>
      <c r="F106" s="85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5" t="s">
        <v>523</v>
      </c>
      <c r="B107" s="4" t="s">
        <v>206</v>
      </c>
      <c r="C107" s="15"/>
      <c r="D107" s="15"/>
      <c r="E107" s="15"/>
      <c r="F107" s="85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9"/>
      <c r="Y107" s="29"/>
    </row>
    <row r="108" spans="1:25" ht="15">
      <c r="A108" s="16" t="s">
        <v>486</v>
      </c>
      <c r="B108" s="8" t="s">
        <v>207</v>
      </c>
      <c r="C108" s="16"/>
      <c r="D108" s="16"/>
      <c r="E108" s="16"/>
      <c r="F108" s="88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29"/>
      <c r="Y108" s="29"/>
    </row>
    <row r="109" spans="1:25" ht="15">
      <c r="A109" s="43" t="s">
        <v>208</v>
      </c>
      <c r="B109" s="4" t="s">
        <v>209</v>
      </c>
      <c r="C109" s="43"/>
      <c r="D109" s="43"/>
      <c r="E109" s="43"/>
      <c r="F109" s="87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43" t="s">
        <v>210</v>
      </c>
      <c r="B110" s="4" t="s">
        <v>211</v>
      </c>
      <c r="C110" s="43"/>
      <c r="D110" s="43"/>
      <c r="E110" s="43"/>
      <c r="F110" s="87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16" t="s">
        <v>212</v>
      </c>
      <c r="B111" s="8" t="s">
        <v>213</v>
      </c>
      <c r="C111" s="43"/>
      <c r="D111" s="43"/>
      <c r="E111" s="43"/>
      <c r="F111" s="87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214</v>
      </c>
      <c r="B112" s="4" t="s">
        <v>215</v>
      </c>
      <c r="C112" s="43"/>
      <c r="D112" s="43"/>
      <c r="E112" s="43"/>
      <c r="F112" s="87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216</v>
      </c>
      <c r="B113" s="4" t="s">
        <v>217</v>
      </c>
      <c r="C113" s="43"/>
      <c r="D113" s="43"/>
      <c r="E113" s="43"/>
      <c r="F113" s="87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3" t="s">
        <v>218</v>
      </c>
      <c r="B114" s="4" t="s">
        <v>219</v>
      </c>
      <c r="C114" s="43"/>
      <c r="D114" s="43"/>
      <c r="E114" s="43"/>
      <c r="F114" s="87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29"/>
      <c r="Y114" s="29"/>
    </row>
    <row r="115" spans="1:25" ht="15">
      <c r="A115" s="44" t="s">
        <v>487</v>
      </c>
      <c r="B115" s="45" t="s">
        <v>220</v>
      </c>
      <c r="C115" s="16"/>
      <c r="D115" s="16"/>
      <c r="E115" s="16"/>
      <c r="F115" s="88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29"/>
      <c r="Y115" s="29"/>
    </row>
    <row r="116" spans="1:25" ht="15">
      <c r="A116" s="43" t="s">
        <v>221</v>
      </c>
      <c r="B116" s="4" t="s">
        <v>222</v>
      </c>
      <c r="C116" s="43"/>
      <c r="D116" s="43"/>
      <c r="E116" s="43"/>
      <c r="F116" s="87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29"/>
      <c r="Y116" s="29"/>
    </row>
    <row r="117" spans="1:25" ht="15">
      <c r="A117" s="15" t="s">
        <v>223</v>
      </c>
      <c r="B117" s="4" t="s">
        <v>224</v>
      </c>
      <c r="C117" s="15"/>
      <c r="D117" s="15"/>
      <c r="E117" s="15"/>
      <c r="F117" s="85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9"/>
      <c r="Y117" s="29"/>
    </row>
    <row r="118" spans="1:25" ht="15">
      <c r="A118" s="43" t="s">
        <v>524</v>
      </c>
      <c r="B118" s="4" t="s">
        <v>225</v>
      </c>
      <c r="C118" s="43"/>
      <c r="D118" s="43"/>
      <c r="E118" s="43"/>
      <c r="F118" s="87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3" t="s">
        <v>492</v>
      </c>
      <c r="B119" s="4" t="s">
        <v>226</v>
      </c>
      <c r="C119" s="43"/>
      <c r="D119" s="43"/>
      <c r="E119" s="43"/>
      <c r="F119" s="87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29"/>
      <c r="Y119" s="29"/>
    </row>
    <row r="120" spans="1:25" ht="15">
      <c r="A120" s="44" t="s">
        <v>493</v>
      </c>
      <c r="B120" s="45" t="s">
        <v>230</v>
      </c>
      <c r="C120" s="16"/>
      <c r="D120" s="16"/>
      <c r="E120" s="16"/>
      <c r="F120" s="88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29"/>
      <c r="Y120" s="29"/>
    </row>
    <row r="121" spans="1:25" ht="15">
      <c r="A121" s="15" t="s">
        <v>231</v>
      </c>
      <c r="B121" s="4" t="s">
        <v>232</v>
      </c>
      <c r="C121" s="15"/>
      <c r="D121" s="15"/>
      <c r="E121" s="15"/>
      <c r="F121" s="85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9"/>
      <c r="Y121" s="29"/>
    </row>
    <row r="122" spans="1:25" ht="15.75">
      <c r="A122" s="46" t="s">
        <v>533</v>
      </c>
      <c r="B122" s="47" t="s">
        <v>233</v>
      </c>
      <c r="C122" s="16"/>
      <c r="D122" s="16"/>
      <c r="E122" s="16"/>
      <c r="F122" s="88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29"/>
      <c r="Y122" s="29"/>
    </row>
    <row r="123" spans="1:25" ht="15.75">
      <c r="A123" s="50" t="s">
        <v>569</v>
      </c>
      <c r="B123" s="51"/>
      <c r="C123" s="48"/>
      <c r="D123" s="48"/>
      <c r="E123" s="48"/>
      <c r="F123" s="33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 spans="2:25" ht="15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97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ht="15">
      <c r="A1" s="79" t="s">
        <v>12</v>
      </c>
    </row>
    <row r="2" spans="1:6" ht="27" customHeight="1">
      <c r="A2" s="264" t="s">
        <v>31</v>
      </c>
      <c r="B2" s="271"/>
      <c r="C2" s="271"/>
      <c r="D2" s="271"/>
      <c r="E2" s="271"/>
      <c r="F2" s="266"/>
    </row>
    <row r="3" spans="1:6" ht="23.25" customHeight="1">
      <c r="A3" s="267" t="s">
        <v>633</v>
      </c>
      <c r="B3" s="265"/>
      <c r="C3" s="265"/>
      <c r="D3" s="265"/>
      <c r="E3" s="265"/>
      <c r="F3" s="266"/>
    </row>
    <row r="4" ht="18">
      <c r="A4" s="57"/>
    </row>
    <row r="5" ht="15">
      <c r="A5" s="3" t="s">
        <v>30</v>
      </c>
    </row>
    <row r="6" spans="1:6" ht="25.5">
      <c r="A6" s="1" t="s">
        <v>43</v>
      </c>
      <c r="B6" s="2" t="s">
        <v>26</v>
      </c>
      <c r="C6" s="73" t="s">
        <v>29</v>
      </c>
      <c r="D6" s="73" t="s">
        <v>28</v>
      </c>
      <c r="E6" s="73" t="s">
        <v>27</v>
      </c>
      <c r="F6" s="84" t="s">
        <v>39</v>
      </c>
    </row>
    <row r="7" spans="1:6" ht="15" customHeight="1">
      <c r="A7" s="37" t="s">
        <v>234</v>
      </c>
      <c r="B7" s="5" t="s">
        <v>235</v>
      </c>
      <c r="C7" s="33"/>
      <c r="D7" s="33"/>
      <c r="E7" s="33"/>
      <c r="F7" s="33"/>
    </row>
    <row r="8" spans="1:6" ht="15" customHeight="1">
      <c r="A8" s="4" t="s">
        <v>236</v>
      </c>
      <c r="B8" s="5" t="s">
        <v>237</v>
      </c>
      <c r="C8" s="33"/>
      <c r="D8" s="33"/>
      <c r="E8" s="33"/>
      <c r="F8" s="33"/>
    </row>
    <row r="9" spans="1:6" ht="15" customHeight="1">
      <c r="A9" s="4" t="s">
        <v>238</v>
      </c>
      <c r="B9" s="5" t="s">
        <v>239</v>
      </c>
      <c r="C9" s="33"/>
      <c r="D9" s="33"/>
      <c r="E9" s="33"/>
      <c r="F9" s="33"/>
    </row>
    <row r="10" spans="1:6" ht="15" customHeight="1">
      <c r="A10" s="4" t="s">
        <v>240</v>
      </c>
      <c r="B10" s="5" t="s">
        <v>241</v>
      </c>
      <c r="C10" s="33"/>
      <c r="D10" s="33"/>
      <c r="E10" s="33"/>
      <c r="F10" s="33"/>
    </row>
    <row r="11" spans="1:6" ht="15" customHeight="1">
      <c r="A11" s="4" t="s">
        <v>242</v>
      </c>
      <c r="B11" s="5" t="s">
        <v>243</v>
      </c>
      <c r="C11" s="33"/>
      <c r="D11" s="33"/>
      <c r="E11" s="33"/>
      <c r="F11" s="33"/>
    </row>
    <row r="12" spans="1:6" ht="15" customHeight="1">
      <c r="A12" s="4" t="s">
        <v>244</v>
      </c>
      <c r="B12" s="5" t="s">
        <v>245</v>
      </c>
      <c r="C12" s="33"/>
      <c r="D12" s="33"/>
      <c r="E12" s="33"/>
      <c r="F12" s="33"/>
    </row>
    <row r="13" spans="1:6" ht="15" customHeight="1">
      <c r="A13" s="8" t="s">
        <v>571</v>
      </c>
      <c r="B13" s="9" t="s">
        <v>246</v>
      </c>
      <c r="C13" s="33"/>
      <c r="D13" s="33"/>
      <c r="E13" s="33"/>
      <c r="F13" s="33"/>
    </row>
    <row r="14" spans="1:6" ht="15" customHeight="1">
      <c r="A14" s="4" t="s">
        <v>247</v>
      </c>
      <c r="B14" s="5" t="s">
        <v>248</v>
      </c>
      <c r="C14" s="33"/>
      <c r="D14" s="33"/>
      <c r="E14" s="33"/>
      <c r="F14" s="33"/>
    </row>
    <row r="15" spans="1:6" ht="15" customHeight="1">
      <c r="A15" s="4" t="s">
        <v>249</v>
      </c>
      <c r="B15" s="5" t="s">
        <v>250</v>
      </c>
      <c r="C15" s="33"/>
      <c r="D15" s="33"/>
      <c r="E15" s="33"/>
      <c r="F15" s="33"/>
    </row>
    <row r="16" spans="1:6" ht="15" customHeight="1">
      <c r="A16" s="4" t="s">
        <v>534</v>
      </c>
      <c r="B16" s="5" t="s">
        <v>251</v>
      </c>
      <c r="C16" s="33"/>
      <c r="D16" s="33"/>
      <c r="E16" s="33"/>
      <c r="F16" s="33"/>
    </row>
    <row r="17" spans="1:6" ht="15" customHeight="1">
      <c r="A17" s="4" t="s">
        <v>535</v>
      </c>
      <c r="B17" s="5" t="s">
        <v>252</v>
      </c>
      <c r="C17" s="33"/>
      <c r="D17" s="33"/>
      <c r="E17" s="33"/>
      <c r="F17" s="33"/>
    </row>
    <row r="18" spans="1:6" ht="15" customHeight="1">
      <c r="A18" s="4" t="s">
        <v>536</v>
      </c>
      <c r="B18" s="5" t="s">
        <v>253</v>
      </c>
      <c r="C18" s="33"/>
      <c r="D18" s="33"/>
      <c r="E18" s="33"/>
      <c r="F18" s="33"/>
    </row>
    <row r="19" spans="1:6" ht="15" customHeight="1">
      <c r="A19" s="45" t="s">
        <v>572</v>
      </c>
      <c r="B19" s="59" t="s">
        <v>254</v>
      </c>
      <c r="C19" s="33"/>
      <c r="D19" s="33"/>
      <c r="E19" s="33"/>
      <c r="F19" s="33"/>
    </row>
    <row r="20" spans="1:6" ht="15" customHeight="1">
      <c r="A20" s="4" t="s">
        <v>540</v>
      </c>
      <c r="B20" s="5" t="s">
        <v>263</v>
      </c>
      <c r="C20" s="33"/>
      <c r="D20" s="33"/>
      <c r="E20" s="33"/>
      <c r="F20" s="33"/>
    </row>
    <row r="21" spans="1:6" ht="15" customHeight="1">
      <c r="A21" s="4" t="s">
        <v>541</v>
      </c>
      <c r="B21" s="5" t="s">
        <v>267</v>
      </c>
      <c r="C21" s="33"/>
      <c r="D21" s="33"/>
      <c r="E21" s="33"/>
      <c r="F21" s="33"/>
    </row>
    <row r="22" spans="1:6" ht="15" customHeight="1">
      <c r="A22" s="8" t="s">
        <v>574</v>
      </c>
      <c r="B22" s="9" t="s">
        <v>268</v>
      </c>
      <c r="C22" s="33"/>
      <c r="D22" s="33"/>
      <c r="E22" s="33"/>
      <c r="F22" s="33"/>
    </row>
    <row r="23" spans="1:6" ht="15" customHeight="1">
      <c r="A23" s="4" t="s">
        <v>542</v>
      </c>
      <c r="B23" s="5" t="s">
        <v>269</v>
      </c>
      <c r="C23" s="33"/>
      <c r="D23" s="33"/>
      <c r="E23" s="33"/>
      <c r="F23" s="33"/>
    </row>
    <row r="24" spans="1:6" ht="15" customHeight="1">
      <c r="A24" s="4" t="s">
        <v>543</v>
      </c>
      <c r="B24" s="5" t="s">
        <v>270</v>
      </c>
      <c r="C24" s="33"/>
      <c r="D24" s="33"/>
      <c r="E24" s="33"/>
      <c r="F24" s="33"/>
    </row>
    <row r="25" spans="1:6" ht="15" customHeight="1">
      <c r="A25" s="4" t="s">
        <v>544</v>
      </c>
      <c r="B25" s="5" t="s">
        <v>271</v>
      </c>
      <c r="C25" s="33"/>
      <c r="D25" s="33"/>
      <c r="E25" s="33"/>
      <c r="F25" s="33"/>
    </row>
    <row r="26" spans="1:6" ht="15" customHeight="1">
      <c r="A26" s="4" t="s">
        <v>545</v>
      </c>
      <c r="B26" s="5" t="s">
        <v>272</v>
      </c>
      <c r="C26" s="33"/>
      <c r="D26" s="33"/>
      <c r="E26" s="33"/>
      <c r="F26" s="33"/>
    </row>
    <row r="27" spans="1:6" ht="15" customHeight="1">
      <c r="A27" s="4" t="s">
        <v>546</v>
      </c>
      <c r="B27" s="5" t="s">
        <v>275</v>
      </c>
      <c r="C27" s="33"/>
      <c r="D27" s="33"/>
      <c r="E27" s="33"/>
      <c r="F27" s="33"/>
    </row>
    <row r="28" spans="1:6" ht="15" customHeight="1">
      <c r="A28" s="4" t="s">
        <v>276</v>
      </c>
      <c r="B28" s="5" t="s">
        <v>277</v>
      </c>
      <c r="C28" s="33"/>
      <c r="D28" s="33"/>
      <c r="E28" s="33"/>
      <c r="F28" s="33"/>
    </row>
    <row r="29" spans="1:6" ht="15" customHeight="1">
      <c r="A29" s="4" t="s">
        <v>547</v>
      </c>
      <c r="B29" s="5" t="s">
        <v>278</v>
      </c>
      <c r="C29" s="33"/>
      <c r="D29" s="33"/>
      <c r="E29" s="33"/>
      <c r="F29" s="33"/>
    </row>
    <row r="30" spans="1:6" ht="15" customHeight="1">
      <c r="A30" s="4" t="s">
        <v>548</v>
      </c>
      <c r="B30" s="5" t="s">
        <v>283</v>
      </c>
      <c r="C30" s="33"/>
      <c r="D30" s="33"/>
      <c r="E30" s="33"/>
      <c r="F30" s="33"/>
    </row>
    <row r="31" spans="1:6" ht="15" customHeight="1">
      <c r="A31" s="8" t="s">
        <v>575</v>
      </c>
      <c r="B31" s="9" t="s">
        <v>299</v>
      </c>
      <c r="C31" s="33"/>
      <c r="D31" s="33"/>
      <c r="E31" s="33"/>
      <c r="F31" s="33"/>
    </row>
    <row r="32" spans="1:6" ht="15" customHeight="1">
      <c r="A32" s="4" t="s">
        <v>549</v>
      </c>
      <c r="B32" s="5" t="s">
        <v>300</v>
      </c>
      <c r="C32" s="33"/>
      <c r="D32" s="33"/>
      <c r="E32" s="33"/>
      <c r="F32" s="33"/>
    </row>
    <row r="33" spans="1:6" ht="15" customHeight="1">
      <c r="A33" s="45" t="s">
        <v>576</v>
      </c>
      <c r="B33" s="59" t="s">
        <v>301</v>
      </c>
      <c r="C33" s="33"/>
      <c r="D33" s="33"/>
      <c r="E33" s="33"/>
      <c r="F33" s="33"/>
    </row>
    <row r="34" spans="1:6" ht="15" customHeight="1">
      <c r="A34" s="15" t="s">
        <v>302</v>
      </c>
      <c r="B34" s="5" t="s">
        <v>303</v>
      </c>
      <c r="C34" s="33"/>
      <c r="D34" s="33"/>
      <c r="E34" s="33"/>
      <c r="F34" s="33"/>
    </row>
    <row r="35" spans="1:6" ht="15" customHeight="1">
      <c r="A35" s="15" t="s">
        <v>550</v>
      </c>
      <c r="B35" s="5" t="s">
        <v>304</v>
      </c>
      <c r="C35" s="33"/>
      <c r="D35" s="33"/>
      <c r="E35" s="33"/>
      <c r="F35" s="33"/>
    </row>
    <row r="36" spans="1:6" ht="15" customHeight="1">
      <c r="A36" s="15" t="s">
        <v>551</v>
      </c>
      <c r="B36" s="5" t="s">
        <v>307</v>
      </c>
      <c r="C36" s="33"/>
      <c r="D36" s="33"/>
      <c r="E36" s="33"/>
      <c r="F36" s="33"/>
    </row>
    <row r="37" spans="1:6" ht="15" customHeight="1">
      <c r="A37" s="15" t="s">
        <v>552</v>
      </c>
      <c r="B37" s="5" t="s">
        <v>308</v>
      </c>
      <c r="C37" s="33"/>
      <c r="D37" s="33"/>
      <c r="E37" s="33"/>
      <c r="F37" s="33"/>
    </row>
    <row r="38" spans="1:6" ht="15" customHeight="1">
      <c r="A38" s="15" t="s">
        <v>315</v>
      </c>
      <c r="B38" s="5" t="s">
        <v>316</v>
      </c>
      <c r="C38" s="33"/>
      <c r="D38" s="33"/>
      <c r="E38" s="33"/>
      <c r="F38" s="33"/>
    </row>
    <row r="39" spans="1:6" ht="15" customHeight="1">
      <c r="A39" s="15" t="s">
        <v>317</v>
      </c>
      <c r="B39" s="5" t="s">
        <v>318</v>
      </c>
      <c r="C39" s="33"/>
      <c r="D39" s="33"/>
      <c r="E39" s="33"/>
      <c r="F39" s="33"/>
    </row>
    <row r="40" spans="1:6" ht="15" customHeight="1">
      <c r="A40" s="15" t="s">
        <v>319</v>
      </c>
      <c r="B40" s="5" t="s">
        <v>320</v>
      </c>
      <c r="C40" s="33"/>
      <c r="D40" s="33"/>
      <c r="E40" s="33"/>
      <c r="F40" s="33"/>
    </row>
    <row r="41" spans="1:6" ht="15" customHeight="1">
      <c r="A41" s="15" t="s">
        <v>553</v>
      </c>
      <c r="B41" s="5" t="s">
        <v>321</v>
      </c>
      <c r="C41" s="33"/>
      <c r="D41" s="33"/>
      <c r="E41" s="33"/>
      <c r="F41" s="33"/>
    </row>
    <row r="42" spans="1:6" ht="15" customHeight="1">
      <c r="A42" s="15" t="s">
        <v>554</v>
      </c>
      <c r="B42" s="5" t="s">
        <v>323</v>
      </c>
      <c r="C42" s="33"/>
      <c r="D42" s="33"/>
      <c r="E42" s="33"/>
      <c r="F42" s="33"/>
    </row>
    <row r="43" spans="1:6" ht="15" customHeight="1">
      <c r="A43" s="15" t="s">
        <v>555</v>
      </c>
      <c r="B43" s="5" t="s">
        <v>328</v>
      </c>
      <c r="C43" s="33"/>
      <c r="D43" s="33"/>
      <c r="E43" s="33"/>
      <c r="F43" s="33"/>
    </row>
    <row r="44" spans="1:6" ht="15" customHeight="1">
      <c r="A44" s="58" t="s">
        <v>577</v>
      </c>
      <c r="B44" s="59" t="s">
        <v>332</v>
      </c>
      <c r="C44" s="33"/>
      <c r="D44" s="33"/>
      <c r="E44" s="33"/>
      <c r="F44" s="33"/>
    </row>
    <row r="45" spans="1:6" ht="15" customHeight="1">
      <c r="A45" s="15" t="s">
        <v>344</v>
      </c>
      <c r="B45" s="5" t="s">
        <v>345</v>
      </c>
      <c r="C45" s="33"/>
      <c r="D45" s="33"/>
      <c r="E45" s="33"/>
      <c r="F45" s="33"/>
    </row>
    <row r="46" spans="1:6" ht="15" customHeight="1">
      <c r="A46" s="4" t="s">
        <v>559</v>
      </c>
      <c r="B46" s="5" t="s">
        <v>346</v>
      </c>
      <c r="C46" s="33"/>
      <c r="D46" s="33"/>
      <c r="E46" s="33"/>
      <c r="F46" s="33"/>
    </row>
    <row r="47" spans="1:6" ht="15" customHeight="1">
      <c r="A47" s="15" t="s">
        <v>560</v>
      </c>
      <c r="B47" s="5" t="s">
        <v>347</v>
      </c>
      <c r="C47" s="33"/>
      <c r="D47" s="33"/>
      <c r="E47" s="33"/>
      <c r="F47" s="33"/>
    </row>
    <row r="48" spans="1:6" ht="15" customHeight="1">
      <c r="A48" s="45" t="s">
        <v>579</v>
      </c>
      <c r="B48" s="59" t="s">
        <v>348</v>
      </c>
      <c r="C48" s="33"/>
      <c r="D48" s="33"/>
      <c r="E48" s="33"/>
      <c r="F48" s="33"/>
    </row>
    <row r="49" spans="1:6" ht="15" customHeight="1">
      <c r="A49" s="72" t="s">
        <v>35</v>
      </c>
      <c r="B49" s="76"/>
      <c r="C49" s="33"/>
      <c r="D49" s="33"/>
      <c r="E49" s="33"/>
      <c r="F49" s="33"/>
    </row>
    <row r="50" spans="1:6" ht="15" customHeight="1">
      <c r="A50" s="4" t="s">
        <v>255</v>
      </c>
      <c r="B50" s="5" t="s">
        <v>256</v>
      </c>
      <c r="C50" s="33"/>
      <c r="D50" s="33"/>
      <c r="E50" s="33"/>
      <c r="F50" s="33"/>
    </row>
    <row r="51" spans="1:6" ht="15" customHeight="1">
      <c r="A51" s="4" t="s">
        <v>257</v>
      </c>
      <c r="B51" s="5" t="s">
        <v>258</v>
      </c>
      <c r="C51" s="33"/>
      <c r="D51" s="33"/>
      <c r="E51" s="33"/>
      <c r="F51" s="33"/>
    </row>
    <row r="52" spans="1:6" ht="15" customHeight="1">
      <c r="A52" s="4" t="s">
        <v>537</v>
      </c>
      <c r="B52" s="5" t="s">
        <v>259</v>
      </c>
      <c r="C52" s="33"/>
      <c r="D52" s="33"/>
      <c r="E52" s="33"/>
      <c r="F52" s="33"/>
    </row>
    <row r="53" spans="1:6" ht="15" customHeight="1">
      <c r="A53" s="4" t="s">
        <v>538</v>
      </c>
      <c r="B53" s="5" t="s">
        <v>260</v>
      </c>
      <c r="C53" s="33"/>
      <c r="D53" s="33"/>
      <c r="E53" s="33"/>
      <c r="F53" s="33"/>
    </row>
    <row r="54" spans="1:6" ht="15" customHeight="1">
      <c r="A54" s="4" t="s">
        <v>539</v>
      </c>
      <c r="B54" s="5" t="s">
        <v>261</v>
      </c>
      <c r="C54" s="33"/>
      <c r="D54" s="33"/>
      <c r="E54" s="33"/>
      <c r="F54" s="33"/>
    </row>
    <row r="55" spans="1:6" ht="15" customHeight="1">
      <c r="A55" s="45" t="s">
        <v>573</v>
      </c>
      <c r="B55" s="59" t="s">
        <v>262</v>
      </c>
      <c r="C55" s="33"/>
      <c r="D55" s="33"/>
      <c r="E55" s="33"/>
      <c r="F55" s="33"/>
    </row>
    <row r="56" spans="1:6" ht="15" customHeight="1">
      <c r="A56" s="15" t="s">
        <v>556</v>
      </c>
      <c r="B56" s="5" t="s">
        <v>333</v>
      </c>
      <c r="C56" s="33"/>
      <c r="D56" s="33"/>
      <c r="E56" s="33"/>
      <c r="F56" s="33"/>
    </row>
    <row r="57" spans="1:6" ht="15" customHeight="1">
      <c r="A57" s="15" t="s">
        <v>557</v>
      </c>
      <c r="B57" s="5" t="s">
        <v>335</v>
      </c>
      <c r="C57" s="33"/>
      <c r="D57" s="33"/>
      <c r="E57" s="33"/>
      <c r="F57" s="33"/>
    </row>
    <row r="58" spans="1:6" ht="15" customHeight="1">
      <c r="A58" s="15" t="s">
        <v>337</v>
      </c>
      <c r="B58" s="5" t="s">
        <v>338</v>
      </c>
      <c r="C58" s="33"/>
      <c r="D58" s="33"/>
      <c r="E58" s="33"/>
      <c r="F58" s="33"/>
    </row>
    <row r="59" spans="1:6" ht="15" customHeight="1">
      <c r="A59" s="15" t="s">
        <v>558</v>
      </c>
      <c r="B59" s="5" t="s">
        <v>339</v>
      </c>
      <c r="C59" s="33"/>
      <c r="D59" s="33"/>
      <c r="E59" s="33"/>
      <c r="F59" s="33"/>
    </row>
    <row r="60" spans="1:6" ht="15" customHeight="1">
      <c r="A60" s="15" t="s">
        <v>341</v>
      </c>
      <c r="B60" s="5" t="s">
        <v>342</v>
      </c>
      <c r="C60" s="33"/>
      <c r="D60" s="33"/>
      <c r="E60" s="33"/>
      <c r="F60" s="33"/>
    </row>
    <row r="61" spans="1:6" ht="15" customHeight="1">
      <c r="A61" s="45" t="s">
        <v>578</v>
      </c>
      <c r="B61" s="59" t="s">
        <v>343</v>
      </c>
      <c r="C61" s="33"/>
      <c r="D61" s="33"/>
      <c r="E61" s="33"/>
      <c r="F61" s="33"/>
    </row>
    <row r="62" spans="1:6" ht="15" customHeight="1">
      <c r="A62" s="15" t="s">
        <v>349</v>
      </c>
      <c r="B62" s="5" t="s">
        <v>350</v>
      </c>
      <c r="C62" s="33"/>
      <c r="D62" s="33"/>
      <c r="E62" s="33"/>
      <c r="F62" s="33"/>
    </row>
    <row r="63" spans="1:6" ht="15" customHeight="1">
      <c r="A63" s="4" t="s">
        <v>561</v>
      </c>
      <c r="B63" s="5" t="s">
        <v>351</v>
      </c>
      <c r="C63" s="33"/>
      <c r="D63" s="33"/>
      <c r="E63" s="33"/>
      <c r="F63" s="33"/>
    </row>
    <row r="64" spans="1:6" ht="15" customHeight="1">
      <c r="A64" s="15" t="s">
        <v>562</v>
      </c>
      <c r="B64" s="5" t="s">
        <v>352</v>
      </c>
      <c r="C64" s="33"/>
      <c r="D64" s="33"/>
      <c r="E64" s="33"/>
      <c r="F64" s="33"/>
    </row>
    <row r="65" spans="1:6" ht="15">
      <c r="A65" s="45" t="s">
        <v>581</v>
      </c>
      <c r="B65" s="59" t="s">
        <v>353</v>
      </c>
      <c r="C65" s="33"/>
      <c r="D65" s="33"/>
      <c r="E65" s="33"/>
      <c r="F65" s="33"/>
    </row>
    <row r="66" spans="1:6" ht="15.75">
      <c r="A66" s="72" t="s">
        <v>36</v>
      </c>
      <c r="B66" s="76"/>
      <c r="C66" s="33"/>
      <c r="D66" s="33"/>
      <c r="E66" s="33"/>
      <c r="F66" s="33"/>
    </row>
    <row r="67" spans="1:6" ht="15.75">
      <c r="A67" s="56" t="s">
        <v>580</v>
      </c>
      <c r="B67" s="41" t="s">
        <v>354</v>
      </c>
      <c r="C67" s="33"/>
      <c r="D67" s="33"/>
      <c r="E67" s="33"/>
      <c r="F67" s="33"/>
    </row>
    <row r="68" spans="1:6" ht="15.75">
      <c r="A68" s="90" t="s">
        <v>37</v>
      </c>
      <c r="B68" s="89"/>
      <c r="C68" s="33"/>
      <c r="D68" s="33"/>
      <c r="E68" s="33"/>
      <c r="F68" s="33"/>
    </row>
    <row r="69" spans="1:6" ht="15.75">
      <c r="A69" s="90" t="s">
        <v>38</v>
      </c>
      <c r="B69" s="89"/>
      <c r="C69" s="33"/>
      <c r="D69" s="33"/>
      <c r="E69" s="33"/>
      <c r="F69" s="33"/>
    </row>
    <row r="70" spans="1:6" ht="15">
      <c r="A70" s="43" t="s">
        <v>563</v>
      </c>
      <c r="B70" s="4" t="s">
        <v>355</v>
      </c>
      <c r="C70" s="33"/>
      <c r="D70" s="33"/>
      <c r="E70" s="33"/>
      <c r="F70" s="33"/>
    </row>
    <row r="71" spans="1:6" ht="15">
      <c r="A71" s="15" t="s">
        <v>356</v>
      </c>
      <c r="B71" s="4" t="s">
        <v>357</v>
      </c>
      <c r="C71" s="33"/>
      <c r="D71" s="33"/>
      <c r="E71" s="33"/>
      <c r="F71" s="33"/>
    </row>
    <row r="72" spans="1:6" ht="15">
      <c r="A72" s="43" t="s">
        <v>564</v>
      </c>
      <c r="B72" s="4" t="s">
        <v>358</v>
      </c>
      <c r="C72" s="33"/>
      <c r="D72" s="33"/>
      <c r="E72" s="33"/>
      <c r="F72" s="33"/>
    </row>
    <row r="73" spans="1:6" ht="15">
      <c r="A73" s="18" t="s">
        <v>582</v>
      </c>
      <c r="B73" s="8" t="s">
        <v>359</v>
      </c>
      <c r="C73" s="33"/>
      <c r="D73" s="33"/>
      <c r="E73" s="33"/>
      <c r="F73" s="33"/>
    </row>
    <row r="74" spans="1:6" ht="15">
      <c r="A74" s="15" t="s">
        <v>565</v>
      </c>
      <c r="B74" s="4" t="s">
        <v>360</v>
      </c>
      <c r="C74" s="33"/>
      <c r="D74" s="33"/>
      <c r="E74" s="33"/>
      <c r="F74" s="33"/>
    </row>
    <row r="75" spans="1:6" ht="15">
      <c r="A75" s="43" t="s">
        <v>361</v>
      </c>
      <c r="B75" s="4" t="s">
        <v>362</v>
      </c>
      <c r="C75" s="33"/>
      <c r="D75" s="33"/>
      <c r="E75" s="33"/>
      <c r="F75" s="33"/>
    </row>
    <row r="76" spans="1:6" ht="15">
      <c r="A76" s="15" t="s">
        <v>566</v>
      </c>
      <c r="B76" s="4" t="s">
        <v>363</v>
      </c>
      <c r="C76" s="33"/>
      <c r="D76" s="33"/>
      <c r="E76" s="33"/>
      <c r="F76" s="33"/>
    </row>
    <row r="77" spans="1:6" ht="15">
      <c r="A77" s="43" t="s">
        <v>364</v>
      </c>
      <c r="B77" s="4" t="s">
        <v>365</v>
      </c>
      <c r="C77" s="33"/>
      <c r="D77" s="33"/>
      <c r="E77" s="33"/>
      <c r="F77" s="33"/>
    </row>
    <row r="78" spans="1:6" ht="15">
      <c r="A78" s="16" t="s">
        <v>583</v>
      </c>
      <c r="B78" s="8" t="s">
        <v>366</v>
      </c>
      <c r="C78" s="33"/>
      <c r="D78" s="33"/>
      <c r="E78" s="33"/>
      <c r="F78" s="33"/>
    </row>
    <row r="79" spans="1:6" ht="15">
      <c r="A79" s="4" t="s">
        <v>693</v>
      </c>
      <c r="B79" s="4" t="s">
        <v>367</v>
      </c>
      <c r="C79" s="33"/>
      <c r="D79" s="33"/>
      <c r="E79" s="33"/>
      <c r="F79" s="33"/>
    </row>
    <row r="80" spans="1:6" ht="15">
      <c r="A80" s="4" t="s">
        <v>694</v>
      </c>
      <c r="B80" s="4" t="s">
        <v>367</v>
      </c>
      <c r="C80" s="33"/>
      <c r="D80" s="33"/>
      <c r="E80" s="33"/>
      <c r="F80" s="33"/>
    </row>
    <row r="81" spans="1:6" ht="15">
      <c r="A81" s="4" t="s">
        <v>691</v>
      </c>
      <c r="B81" s="4" t="s">
        <v>368</v>
      </c>
      <c r="C81" s="33"/>
      <c r="D81" s="33"/>
      <c r="E81" s="33"/>
      <c r="F81" s="33"/>
    </row>
    <row r="82" spans="1:6" ht="15">
      <c r="A82" s="4" t="s">
        <v>692</v>
      </c>
      <c r="B82" s="4" t="s">
        <v>368</v>
      </c>
      <c r="C82" s="33"/>
      <c r="D82" s="33"/>
      <c r="E82" s="33"/>
      <c r="F82" s="33"/>
    </row>
    <row r="83" spans="1:6" ht="15">
      <c r="A83" s="8" t="s">
        <v>584</v>
      </c>
      <c r="B83" s="8" t="s">
        <v>369</v>
      </c>
      <c r="C83" s="33"/>
      <c r="D83" s="33"/>
      <c r="E83" s="33"/>
      <c r="F83" s="33"/>
    </row>
    <row r="84" spans="1:6" ht="15">
      <c r="A84" s="43" t="s">
        <v>370</v>
      </c>
      <c r="B84" s="4" t="s">
        <v>371</v>
      </c>
      <c r="C84" s="33"/>
      <c r="D84" s="33"/>
      <c r="E84" s="33"/>
      <c r="F84" s="33"/>
    </row>
    <row r="85" spans="1:6" ht="15">
      <c r="A85" s="43" t="s">
        <v>372</v>
      </c>
      <c r="B85" s="4" t="s">
        <v>373</v>
      </c>
      <c r="C85" s="33"/>
      <c r="D85" s="33"/>
      <c r="E85" s="33"/>
      <c r="F85" s="33"/>
    </row>
    <row r="86" spans="1:6" ht="15">
      <c r="A86" s="43" t="s">
        <v>374</v>
      </c>
      <c r="B86" s="4" t="s">
        <v>375</v>
      </c>
      <c r="C86" s="33"/>
      <c r="D86" s="33"/>
      <c r="E86" s="33"/>
      <c r="F86" s="33"/>
    </row>
    <row r="87" spans="1:6" ht="15">
      <c r="A87" s="43" t="s">
        <v>376</v>
      </c>
      <c r="B87" s="4" t="s">
        <v>377</v>
      </c>
      <c r="C87" s="33"/>
      <c r="D87" s="33"/>
      <c r="E87" s="33"/>
      <c r="F87" s="33"/>
    </row>
    <row r="88" spans="1:6" ht="15">
      <c r="A88" s="15" t="s">
        <v>567</v>
      </c>
      <c r="B88" s="4" t="s">
        <v>378</v>
      </c>
      <c r="C88" s="33"/>
      <c r="D88" s="33"/>
      <c r="E88" s="33"/>
      <c r="F88" s="33"/>
    </row>
    <row r="89" spans="1:6" ht="15">
      <c r="A89" s="18" t="s">
        <v>585</v>
      </c>
      <c r="B89" s="8" t="s">
        <v>380</v>
      </c>
      <c r="C89" s="33"/>
      <c r="D89" s="33"/>
      <c r="E89" s="33"/>
      <c r="F89" s="33"/>
    </row>
    <row r="90" spans="1:6" ht="15">
      <c r="A90" s="15" t="s">
        <v>381</v>
      </c>
      <c r="B90" s="4" t="s">
        <v>382</v>
      </c>
      <c r="C90" s="33"/>
      <c r="D90" s="33"/>
      <c r="E90" s="33"/>
      <c r="F90" s="33"/>
    </row>
    <row r="91" spans="1:6" ht="15">
      <c r="A91" s="15" t="s">
        <v>383</v>
      </c>
      <c r="B91" s="4" t="s">
        <v>384</v>
      </c>
      <c r="C91" s="33"/>
      <c r="D91" s="33"/>
      <c r="E91" s="33"/>
      <c r="F91" s="33"/>
    </row>
    <row r="92" spans="1:6" ht="15">
      <c r="A92" s="43" t="s">
        <v>385</v>
      </c>
      <c r="B92" s="4" t="s">
        <v>386</v>
      </c>
      <c r="C92" s="33"/>
      <c r="D92" s="33"/>
      <c r="E92" s="33"/>
      <c r="F92" s="33"/>
    </row>
    <row r="93" spans="1:6" ht="15">
      <c r="A93" s="43" t="s">
        <v>568</v>
      </c>
      <c r="B93" s="4" t="s">
        <v>387</v>
      </c>
      <c r="C93" s="33"/>
      <c r="D93" s="33"/>
      <c r="E93" s="33"/>
      <c r="F93" s="33"/>
    </row>
    <row r="94" spans="1:6" ht="15">
      <c r="A94" s="16" t="s">
        <v>586</v>
      </c>
      <c r="B94" s="8" t="s">
        <v>388</v>
      </c>
      <c r="C94" s="33"/>
      <c r="D94" s="33"/>
      <c r="E94" s="33"/>
      <c r="F94" s="33"/>
    </row>
    <row r="95" spans="1:6" ht="15">
      <c r="A95" s="18" t="s">
        <v>389</v>
      </c>
      <c r="B95" s="8" t="s">
        <v>390</v>
      </c>
      <c r="C95" s="33"/>
      <c r="D95" s="33"/>
      <c r="E95" s="33"/>
      <c r="F95" s="33"/>
    </row>
    <row r="96" spans="1:6" ht="15.75">
      <c r="A96" s="46" t="s">
        <v>587</v>
      </c>
      <c r="B96" s="47" t="s">
        <v>391</v>
      </c>
      <c r="C96" s="33"/>
      <c r="D96" s="33"/>
      <c r="E96" s="33"/>
      <c r="F96" s="33"/>
    </row>
    <row r="97" spans="1:6" ht="15.75">
      <c r="A97" s="50" t="s">
        <v>570</v>
      </c>
      <c r="B97" s="51"/>
      <c r="C97" s="33"/>
      <c r="D97" s="33"/>
      <c r="E97" s="33"/>
      <c r="F97" s="33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A172"/>
  <sheetViews>
    <sheetView view="pageBreakPreview" zoomScale="75" zoomScaleNormal="75" zoomScaleSheetLayoutView="75" zoomScalePageLayoutView="0" workbookViewId="0" topLeftCell="A112">
      <selection activeCell="A1" sqref="A1:G1"/>
    </sheetView>
  </sheetViews>
  <sheetFormatPr defaultColWidth="9.140625" defaultRowHeight="15"/>
  <cols>
    <col min="1" max="1" width="105.140625" style="99" customWidth="1"/>
    <col min="2" max="2" width="9.140625" style="99" customWidth="1"/>
    <col min="3" max="3" width="17.140625" style="132" customWidth="1"/>
    <col min="4" max="4" width="20.140625" style="132" customWidth="1"/>
    <col min="5" max="5" width="18.8515625" style="132" customWidth="1"/>
    <col min="6" max="8" width="15.57421875" style="132" customWidth="1"/>
    <col min="9" max="16384" width="9.140625" style="99" customWidth="1"/>
  </cols>
  <sheetData>
    <row r="1" spans="1:8" ht="15">
      <c r="A1" s="270" t="s">
        <v>749</v>
      </c>
      <c r="B1" s="270"/>
      <c r="C1" s="270"/>
      <c r="D1" s="270"/>
      <c r="E1" s="270"/>
      <c r="F1" s="270"/>
      <c r="G1" s="270"/>
      <c r="H1" s="98"/>
    </row>
    <row r="2" spans="1:8" ht="21" customHeight="1">
      <c r="A2" s="264" t="s">
        <v>31</v>
      </c>
      <c r="B2" s="268"/>
      <c r="C2" s="268"/>
      <c r="D2" s="268"/>
      <c r="E2" s="268"/>
      <c r="F2" s="268"/>
      <c r="G2" s="269"/>
      <c r="H2" s="184"/>
    </row>
    <row r="3" spans="1:8" ht="18.75" customHeight="1">
      <c r="A3" s="267" t="s">
        <v>634</v>
      </c>
      <c r="B3" s="268"/>
      <c r="C3" s="268"/>
      <c r="D3" s="268"/>
      <c r="E3" s="268"/>
      <c r="F3" s="268"/>
      <c r="G3" s="269"/>
      <c r="H3" s="184"/>
    </row>
    <row r="4" ht="18">
      <c r="A4" s="57"/>
    </row>
    <row r="5" ht="15">
      <c r="A5" s="99" t="s">
        <v>1</v>
      </c>
    </row>
    <row r="6" spans="1:8" ht="30">
      <c r="A6" s="125" t="s">
        <v>43</v>
      </c>
      <c r="B6" s="126" t="s">
        <v>44</v>
      </c>
      <c r="C6" s="133" t="s">
        <v>646</v>
      </c>
      <c r="D6" s="133" t="s">
        <v>647</v>
      </c>
      <c r="E6" s="133" t="s">
        <v>34</v>
      </c>
      <c r="F6" s="134" t="s">
        <v>16</v>
      </c>
      <c r="G6" s="134" t="s">
        <v>23</v>
      </c>
      <c r="H6" s="204"/>
    </row>
    <row r="7" spans="1:8" ht="24.75" customHeight="1">
      <c r="A7" s="135" t="s">
        <v>45</v>
      </c>
      <c r="B7" s="136" t="s">
        <v>46</v>
      </c>
      <c r="C7" s="121">
        <v>11898</v>
      </c>
      <c r="D7" s="121"/>
      <c r="E7" s="121"/>
      <c r="F7" s="121">
        <f aca="true" t="shared" si="0" ref="F7:G19">SUM(B7:D7)</f>
        <v>11898</v>
      </c>
      <c r="G7" s="121">
        <v>13602</v>
      </c>
      <c r="H7" s="155"/>
    </row>
    <row r="8" spans="1:8" ht="24.75" customHeight="1">
      <c r="A8" s="135" t="s">
        <v>47</v>
      </c>
      <c r="B8" s="137" t="s">
        <v>48</v>
      </c>
      <c r="C8" s="121"/>
      <c r="D8" s="121"/>
      <c r="E8" s="121"/>
      <c r="F8" s="121">
        <f t="shared" si="0"/>
        <v>0</v>
      </c>
      <c r="G8" s="121">
        <f t="shared" si="0"/>
        <v>0</v>
      </c>
      <c r="H8" s="155"/>
    </row>
    <row r="9" spans="1:8" ht="24.75" customHeight="1">
      <c r="A9" s="135" t="s">
        <v>49</v>
      </c>
      <c r="B9" s="137" t="s">
        <v>50</v>
      </c>
      <c r="C9" s="121"/>
      <c r="D9" s="121"/>
      <c r="E9" s="121"/>
      <c r="F9" s="121">
        <f t="shared" si="0"/>
        <v>0</v>
      </c>
      <c r="G9" s="121">
        <f t="shared" si="0"/>
        <v>0</v>
      </c>
      <c r="H9" s="155"/>
    </row>
    <row r="10" spans="1:8" ht="24.75" customHeight="1">
      <c r="A10" s="138" t="s">
        <v>51</v>
      </c>
      <c r="B10" s="137" t="s">
        <v>52</v>
      </c>
      <c r="C10" s="121"/>
      <c r="D10" s="121"/>
      <c r="E10" s="121"/>
      <c r="F10" s="121">
        <f t="shared" si="0"/>
        <v>0</v>
      </c>
      <c r="G10" s="121">
        <f t="shared" si="0"/>
        <v>0</v>
      </c>
      <c r="H10" s="155"/>
    </row>
    <row r="11" spans="1:8" ht="24.75" customHeight="1">
      <c r="A11" s="138" t="s">
        <v>53</v>
      </c>
      <c r="B11" s="137" t="s">
        <v>54</v>
      </c>
      <c r="C11" s="121"/>
      <c r="D11" s="121"/>
      <c r="E11" s="121"/>
      <c r="F11" s="121">
        <f t="shared" si="0"/>
        <v>0</v>
      </c>
      <c r="G11" s="121">
        <f t="shared" si="0"/>
        <v>0</v>
      </c>
      <c r="H11" s="155"/>
    </row>
    <row r="12" spans="1:8" ht="24.75" customHeight="1">
      <c r="A12" s="138" t="s">
        <v>55</v>
      </c>
      <c r="B12" s="137" t="s">
        <v>56</v>
      </c>
      <c r="C12" s="121"/>
      <c r="D12" s="121"/>
      <c r="E12" s="121"/>
      <c r="F12" s="121">
        <f t="shared" si="0"/>
        <v>0</v>
      </c>
      <c r="G12" s="121">
        <f t="shared" si="0"/>
        <v>0</v>
      </c>
      <c r="H12" s="155"/>
    </row>
    <row r="13" spans="1:8" ht="24.75" customHeight="1">
      <c r="A13" s="138" t="s">
        <v>57</v>
      </c>
      <c r="B13" s="137" t="s">
        <v>58</v>
      </c>
      <c r="C13" s="121">
        <v>438</v>
      </c>
      <c r="D13" s="121"/>
      <c r="E13" s="121"/>
      <c r="F13" s="121">
        <f t="shared" si="0"/>
        <v>438</v>
      </c>
      <c r="G13" s="121">
        <f t="shared" si="0"/>
        <v>438</v>
      </c>
      <c r="H13" s="155"/>
    </row>
    <row r="14" spans="1:8" ht="24.75" customHeight="1">
      <c r="A14" s="138" t="s">
        <v>59</v>
      </c>
      <c r="B14" s="137" t="s">
        <v>60</v>
      </c>
      <c r="C14" s="121"/>
      <c r="D14" s="121"/>
      <c r="E14" s="121"/>
      <c r="F14" s="121">
        <f t="shared" si="0"/>
        <v>0</v>
      </c>
      <c r="G14" s="121">
        <f t="shared" si="0"/>
        <v>0</v>
      </c>
      <c r="H14" s="155"/>
    </row>
    <row r="15" spans="1:8" ht="24.75" customHeight="1">
      <c r="A15" s="139" t="s">
        <v>61</v>
      </c>
      <c r="B15" s="137" t="s">
        <v>62</v>
      </c>
      <c r="C15" s="121">
        <v>240</v>
      </c>
      <c r="D15" s="121"/>
      <c r="E15" s="121"/>
      <c r="F15" s="121">
        <f t="shared" si="0"/>
        <v>240</v>
      </c>
      <c r="G15" s="121">
        <f t="shared" si="0"/>
        <v>240</v>
      </c>
      <c r="H15" s="155"/>
    </row>
    <row r="16" spans="1:8" ht="24.75" customHeight="1">
      <c r="A16" s="139" t="s">
        <v>63</v>
      </c>
      <c r="B16" s="137" t="s">
        <v>64</v>
      </c>
      <c r="C16" s="121">
        <v>809</v>
      </c>
      <c r="D16" s="121"/>
      <c r="E16" s="121"/>
      <c r="F16" s="121">
        <f t="shared" si="0"/>
        <v>809</v>
      </c>
      <c r="G16" s="121">
        <f t="shared" si="0"/>
        <v>809</v>
      </c>
      <c r="H16" s="155"/>
    </row>
    <row r="17" spans="1:8" ht="24.75" customHeight="1">
      <c r="A17" s="139" t="s">
        <v>65</v>
      </c>
      <c r="B17" s="137" t="s">
        <v>66</v>
      </c>
      <c r="C17" s="121"/>
      <c r="D17" s="121"/>
      <c r="E17" s="121"/>
      <c r="F17" s="121">
        <f t="shared" si="0"/>
        <v>0</v>
      </c>
      <c r="G17" s="121">
        <f t="shared" si="0"/>
        <v>0</v>
      </c>
      <c r="H17" s="155"/>
    </row>
    <row r="18" spans="1:8" ht="24.75" customHeight="1">
      <c r="A18" s="139" t="s">
        <v>67</v>
      </c>
      <c r="B18" s="137" t="s">
        <v>68</v>
      </c>
      <c r="C18" s="121"/>
      <c r="D18" s="121"/>
      <c r="E18" s="121"/>
      <c r="F18" s="121">
        <f t="shared" si="0"/>
        <v>0</v>
      </c>
      <c r="G18" s="121">
        <f t="shared" si="0"/>
        <v>0</v>
      </c>
      <c r="H18" s="155"/>
    </row>
    <row r="19" spans="1:8" ht="24.75" customHeight="1">
      <c r="A19" s="139" t="s">
        <v>495</v>
      </c>
      <c r="B19" s="137" t="s">
        <v>69</v>
      </c>
      <c r="C19" s="121"/>
      <c r="D19" s="121"/>
      <c r="E19" s="121"/>
      <c r="F19" s="121">
        <f t="shared" si="0"/>
        <v>0</v>
      </c>
      <c r="G19" s="121">
        <f t="shared" si="0"/>
        <v>0</v>
      </c>
      <c r="H19" s="155"/>
    </row>
    <row r="20" spans="1:8" ht="24.75" customHeight="1">
      <c r="A20" s="140" t="s">
        <v>393</v>
      </c>
      <c r="B20" s="141" t="s">
        <v>71</v>
      </c>
      <c r="C20" s="93">
        <f>SUM(C7:C19)</f>
        <v>13385</v>
      </c>
      <c r="D20" s="93">
        <f>SUM(D7:D19)</f>
        <v>0</v>
      </c>
      <c r="E20" s="93">
        <f>SUM(E7:E19)</f>
        <v>0</v>
      </c>
      <c r="F20" s="93">
        <f>SUM(B20:D20)</f>
        <v>13385</v>
      </c>
      <c r="G20" s="93">
        <f>SUM(G7:G19)</f>
        <v>15089</v>
      </c>
      <c r="H20" s="205"/>
    </row>
    <row r="21" spans="1:8" ht="24.75" customHeight="1">
      <c r="A21" s="139" t="s">
        <v>72</v>
      </c>
      <c r="B21" s="137" t="s">
        <v>73</v>
      </c>
      <c r="C21" s="121">
        <v>6240</v>
      </c>
      <c r="D21" s="121"/>
      <c r="E21" s="121"/>
      <c r="F21" s="121">
        <f aca="true" t="shared" si="1" ref="F21:G84">SUM(B21:D21)</f>
        <v>6240</v>
      </c>
      <c r="G21" s="121">
        <f t="shared" si="1"/>
        <v>6240</v>
      </c>
      <c r="H21" s="155"/>
    </row>
    <row r="22" spans="1:8" ht="24.75" customHeight="1">
      <c r="A22" s="139" t="s">
        <v>74</v>
      </c>
      <c r="B22" s="137" t="s">
        <v>75</v>
      </c>
      <c r="C22" s="121"/>
      <c r="D22" s="121"/>
      <c r="E22" s="121"/>
      <c r="F22" s="121">
        <f t="shared" si="1"/>
        <v>0</v>
      </c>
      <c r="G22" s="121">
        <v>60</v>
      </c>
      <c r="H22" s="155"/>
    </row>
    <row r="23" spans="1:8" ht="24.75" customHeight="1">
      <c r="A23" s="127" t="s">
        <v>76</v>
      </c>
      <c r="B23" s="137" t="s">
        <v>77</v>
      </c>
      <c r="C23" s="121">
        <v>4486</v>
      </c>
      <c r="D23" s="121"/>
      <c r="E23" s="121"/>
      <c r="F23" s="121">
        <f t="shared" si="1"/>
        <v>4486</v>
      </c>
      <c r="G23" s="121">
        <v>4869</v>
      </c>
      <c r="H23" s="155"/>
    </row>
    <row r="24" spans="1:8" ht="24.75" customHeight="1">
      <c r="A24" s="106" t="s">
        <v>394</v>
      </c>
      <c r="B24" s="141" t="s">
        <v>78</v>
      </c>
      <c r="C24" s="93">
        <f>SUM(C21:C23)</f>
        <v>10726</v>
      </c>
      <c r="D24" s="93">
        <f>SUM(D21:D23)</f>
        <v>0</v>
      </c>
      <c r="E24" s="93">
        <f>SUM(E21:E23)</f>
        <v>0</v>
      </c>
      <c r="F24" s="93">
        <f t="shared" si="1"/>
        <v>10726</v>
      </c>
      <c r="G24" s="93">
        <f>SUM(G21:G23)</f>
        <v>11169</v>
      </c>
      <c r="H24" s="205"/>
    </row>
    <row r="25" spans="1:8" ht="24.75" customHeight="1">
      <c r="A25" s="142" t="s">
        <v>525</v>
      </c>
      <c r="B25" s="143" t="s">
        <v>79</v>
      </c>
      <c r="C25" s="144">
        <f>C20+C24</f>
        <v>24111</v>
      </c>
      <c r="D25" s="144">
        <f>D20+D24</f>
        <v>0</v>
      </c>
      <c r="E25" s="144">
        <f>E20+E24</f>
        <v>0</v>
      </c>
      <c r="F25" s="144">
        <f t="shared" si="1"/>
        <v>24111</v>
      </c>
      <c r="G25" s="144">
        <f>G20+G24</f>
        <v>26258</v>
      </c>
      <c r="H25" s="206"/>
    </row>
    <row r="26" spans="1:8" ht="24.75" customHeight="1">
      <c r="A26" s="145" t="s">
        <v>496</v>
      </c>
      <c r="B26" s="143" t="s">
        <v>80</v>
      </c>
      <c r="C26" s="144">
        <v>6544</v>
      </c>
      <c r="D26" s="144"/>
      <c r="E26" s="144"/>
      <c r="F26" s="144">
        <f t="shared" si="1"/>
        <v>6544</v>
      </c>
      <c r="G26" s="144">
        <v>7085</v>
      </c>
      <c r="H26" s="206"/>
    </row>
    <row r="27" spans="1:8" ht="24.75" customHeight="1">
      <c r="A27" s="139" t="s">
        <v>81</v>
      </c>
      <c r="B27" s="137" t="s">
        <v>82</v>
      </c>
      <c r="C27" s="121"/>
      <c r="D27" s="121"/>
      <c r="E27" s="121"/>
      <c r="F27" s="121">
        <f t="shared" si="1"/>
        <v>0</v>
      </c>
      <c r="G27" s="121">
        <f t="shared" si="1"/>
        <v>0</v>
      </c>
      <c r="H27" s="155"/>
    </row>
    <row r="28" spans="1:8" ht="24.75" customHeight="1">
      <c r="A28" s="139" t="s">
        <v>83</v>
      </c>
      <c r="B28" s="137" t="s">
        <v>84</v>
      </c>
      <c r="C28" s="121">
        <v>2516</v>
      </c>
      <c r="D28" s="121"/>
      <c r="E28" s="121"/>
      <c r="F28" s="121">
        <f t="shared" si="1"/>
        <v>2516</v>
      </c>
      <c r="G28" s="121">
        <v>2578</v>
      </c>
      <c r="H28" s="155"/>
    </row>
    <row r="29" spans="1:8" ht="24.75" customHeight="1">
      <c r="A29" s="139" t="s">
        <v>85</v>
      </c>
      <c r="B29" s="137" t="s">
        <v>86</v>
      </c>
      <c r="C29" s="121">
        <v>0</v>
      </c>
      <c r="D29" s="121"/>
      <c r="E29" s="121"/>
      <c r="F29" s="121">
        <f t="shared" si="1"/>
        <v>0</v>
      </c>
      <c r="G29" s="121">
        <f t="shared" si="1"/>
        <v>0</v>
      </c>
      <c r="H29" s="155"/>
    </row>
    <row r="30" spans="1:8" ht="24.75" customHeight="1">
      <c r="A30" s="106" t="s">
        <v>404</v>
      </c>
      <c r="B30" s="141" t="s">
        <v>87</v>
      </c>
      <c r="C30" s="93">
        <f>SUM(C27:C29)</f>
        <v>2516</v>
      </c>
      <c r="D30" s="93">
        <f>SUM(D27:D29)</f>
        <v>0</v>
      </c>
      <c r="E30" s="93">
        <f>SUM(E27:E29)</f>
        <v>0</v>
      </c>
      <c r="F30" s="93">
        <f t="shared" si="1"/>
        <v>2516</v>
      </c>
      <c r="G30" s="93">
        <f>SUM(G27:G29)</f>
        <v>2578</v>
      </c>
      <c r="H30" s="205"/>
    </row>
    <row r="31" spans="1:8" ht="24.75" customHeight="1">
      <c r="A31" s="139" t="s">
        <v>88</v>
      </c>
      <c r="B31" s="137" t="s">
        <v>89</v>
      </c>
      <c r="C31" s="121">
        <v>50</v>
      </c>
      <c r="D31" s="121"/>
      <c r="E31" s="121"/>
      <c r="F31" s="121">
        <f t="shared" si="1"/>
        <v>50</v>
      </c>
      <c r="G31" s="121">
        <f t="shared" si="1"/>
        <v>50</v>
      </c>
      <c r="H31" s="155"/>
    </row>
    <row r="32" spans="1:8" ht="24.75" customHeight="1">
      <c r="A32" s="139" t="s">
        <v>90</v>
      </c>
      <c r="B32" s="137" t="s">
        <v>91</v>
      </c>
      <c r="C32" s="121">
        <v>1640</v>
      </c>
      <c r="D32" s="121"/>
      <c r="E32" s="121"/>
      <c r="F32" s="121">
        <f t="shared" si="1"/>
        <v>1640</v>
      </c>
      <c r="G32" s="121">
        <v>1668</v>
      </c>
      <c r="H32" s="155"/>
    </row>
    <row r="33" spans="1:8" ht="24.75" customHeight="1">
      <c r="A33" s="106" t="s">
        <v>526</v>
      </c>
      <c r="B33" s="141" t="s">
        <v>92</v>
      </c>
      <c r="C33" s="93">
        <f>SUM(C31:C32)</f>
        <v>1690</v>
      </c>
      <c r="D33" s="93">
        <f>SUM(D31:D32)</f>
        <v>0</v>
      </c>
      <c r="E33" s="93">
        <f>SUM(E31:E32)</f>
        <v>0</v>
      </c>
      <c r="F33" s="93">
        <f>SUM(B33:D33)</f>
        <v>1690</v>
      </c>
      <c r="G33" s="93">
        <f>SUM(G31:G32)</f>
        <v>1718</v>
      </c>
      <c r="H33" s="205"/>
    </row>
    <row r="34" spans="1:8" ht="24.75" customHeight="1">
      <c r="A34" s="139" t="s">
        <v>93</v>
      </c>
      <c r="B34" s="137" t="s">
        <v>94</v>
      </c>
      <c r="C34" s="121">
        <v>24159</v>
      </c>
      <c r="D34" s="121"/>
      <c r="E34" s="121"/>
      <c r="F34" s="121">
        <f t="shared" si="1"/>
        <v>24159</v>
      </c>
      <c r="G34" s="121">
        <v>26029</v>
      </c>
      <c r="H34" s="155"/>
    </row>
    <row r="35" spans="1:8" ht="24.75" customHeight="1">
      <c r="A35" s="139" t="s">
        <v>95</v>
      </c>
      <c r="B35" s="137" t="s">
        <v>96</v>
      </c>
      <c r="C35" s="121">
        <v>17875</v>
      </c>
      <c r="D35" s="121"/>
      <c r="E35" s="121"/>
      <c r="F35" s="121">
        <f t="shared" si="1"/>
        <v>17875</v>
      </c>
      <c r="G35" s="121">
        <f t="shared" si="1"/>
        <v>17875</v>
      </c>
      <c r="H35" s="155"/>
    </row>
    <row r="36" spans="1:8" ht="24.75" customHeight="1">
      <c r="A36" s="139" t="s">
        <v>497</v>
      </c>
      <c r="B36" s="137" t="s">
        <v>97</v>
      </c>
      <c r="C36" s="121">
        <v>500</v>
      </c>
      <c r="D36" s="121"/>
      <c r="E36" s="121"/>
      <c r="F36" s="121">
        <f t="shared" si="1"/>
        <v>500</v>
      </c>
      <c r="G36" s="121">
        <f t="shared" si="1"/>
        <v>500</v>
      </c>
      <c r="H36" s="155"/>
    </row>
    <row r="37" spans="1:8" ht="24.75" customHeight="1">
      <c r="A37" s="139" t="s">
        <v>99</v>
      </c>
      <c r="B37" s="137" t="s">
        <v>100</v>
      </c>
      <c r="C37" s="121">
        <v>2955</v>
      </c>
      <c r="D37" s="121"/>
      <c r="E37" s="121"/>
      <c r="F37" s="121">
        <f t="shared" si="1"/>
        <v>2955</v>
      </c>
      <c r="G37" s="121">
        <v>6636</v>
      </c>
      <c r="H37" s="155"/>
    </row>
    <row r="38" spans="1:8" ht="24.75" customHeight="1">
      <c r="A38" s="146" t="s">
        <v>498</v>
      </c>
      <c r="B38" s="137" t="s">
        <v>101</v>
      </c>
      <c r="C38" s="121">
        <v>3000</v>
      </c>
      <c r="D38" s="121"/>
      <c r="E38" s="121"/>
      <c r="F38" s="121">
        <f t="shared" si="1"/>
        <v>3000</v>
      </c>
      <c r="G38" s="121">
        <v>6000</v>
      </c>
      <c r="H38" s="155"/>
    </row>
    <row r="39" spans="1:8" ht="24.75" customHeight="1">
      <c r="A39" s="127" t="s">
        <v>103</v>
      </c>
      <c r="B39" s="137" t="s">
        <v>104</v>
      </c>
      <c r="C39" s="121">
        <v>1800</v>
      </c>
      <c r="D39" s="121"/>
      <c r="E39" s="121"/>
      <c r="F39" s="121">
        <f t="shared" si="1"/>
        <v>1800</v>
      </c>
      <c r="G39" s="121">
        <v>2232</v>
      </c>
      <c r="H39" s="155"/>
    </row>
    <row r="40" spans="1:8" ht="24.75" customHeight="1">
      <c r="A40" s="139" t="s">
        <v>499</v>
      </c>
      <c r="B40" s="137" t="s">
        <v>105</v>
      </c>
      <c r="C40" s="122">
        <v>15374</v>
      </c>
      <c r="D40" s="121"/>
      <c r="E40" s="121"/>
      <c r="F40" s="121">
        <f t="shared" si="1"/>
        <v>15374</v>
      </c>
      <c r="G40" s="121">
        <v>18654</v>
      </c>
      <c r="H40" s="155"/>
    </row>
    <row r="41" spans="1:8" ht="24.75" customHeight="1">
      <c r="A41" s="106" t="s">
        <v>409</v>
      </c>
      <c r="B41" s="141" t="s">
        <v>107</v>
      </c>
      <c r="C41" s="93">
        <f>SUM(C34:C40)</f>
        <v>65663</v>
      </c>
      <c r="D41" s="93">
        <f>SUM(D34:D40)</f>
        <v>0</v>
      </c>
      <c r="E41" s="93">
        <f>SUM(E34:E40)</f>
        <v>0</v>
      </c>
      <c r="F41" s="93">
        <f t="shared" si="1"/>
        <v>65663</v>
      </c>
      <c r="G41" s="93">
        <f>SUM(G34:G40)</f>
        <v>77926</v>
      </c>
      <c r="H41" s="205"/>
    </row>
    <row r="42" spans="1:8" ht="24.75" customHeight="1">
      <c r="A42" s="139" t="s">
        <v>108</v>
      </c>
      <c r="B42" s="137" t="s">
        <v>109</v>
      </c>
      <c r="C42" s="121">
        <v>30</v>
      </c>
      <c r="D42" s="121"/>
      <c r="E42" s="121"/>
      <c r="F42" s="121">
        <f t="shared" si="1"/>
        <v>30</v>
      </c>
      <c r="G42" s="121">
        <v>280</v>
      </c>
      <c r="H42" s="155"/>
    </row>
    <row r="43" spans="1:8" ht="24.75" customHeight="1">
      <c r="A43" s="139" t="s">
        <v>110</v>
      </c>
      <c r="B43" s="137" t="s">
        <v>111</v>
      </c>
      <c r="C43" s="121">
        <v>1648</v>
      </c>
      <c r="D43" s="121"/>
      <c r="E43" s="121"/>
      <c r="F43" s="121">
        <f t="shared" si="1"/>
        <v>1648</v>
      </c>
      <c r="G43" s="121">
        <v>7148</v>
      </c>
      <c r="H43" s="155"/>
    </row>
    <row r="44" spans="1:8" ht="24.75" customHeight="1">
      <c r="A44" s="106" t="s">
        <v>410</v>
      </c>
      <c r="B44" s="141" t="s">
        <v>112</v>
      </c>
      <c r="C44" s="93">
        <f>SUM(C42:C43)</f>
        <v>1678</v>
      </c>
      <c r="D44" s="93">
        <f>SUM(D42:D43)</f>
        <v>0</v>
      </c>
      <c r="E44" s="93">
        <f>SUM(E42:E43)</f>
        <v>0</v>
      </c>
      <c r="F44" s="93">
        <f t="shared" si="1"/>
        <v>1678</v>
      </c>
      <c r="G44" s="93">
        <f>SUM(G42:G43)</f>
        <v>7428</v>
      </c>
      <c r="H44" s="205"/>
    </row>
    <row r="45" spans="1:8" ht="24.75" customHeight="1">
      <c r="A45" s="139" t="s">
        <v>113</v>
      </c>
      <c r="B45" s="137" t="s">
        <v>114</v>
      </c>
      <c r="C45" s="121">
        <v>21437</v>
      </c>
      <c r="D45" s="121"/>
      <c r="E45" s="121"/>
      <c r="F45" s="121">
        <f t="shared" si="1"/>
        <v>21437</v>
      </c>
      <c r="G45" s="121">
        <v>21583</v>
      </c>
      <c r="H45" s="155"/>
    </row>
    <row r="46" spans="1:8" ht="24.75" customHeight="1">
      <c r="A46" s="139" t="s">
        <v>115</v>
      </c>
      <c r="B46" s="137" t="s">
        <v>116</v>
      </c>
      <c r="C46" s="121">
        <v>1000</v>
      </c>
      <c r="D46" s="121"/>
      <c r="E46" s="121"/>
      <c r="F46" s="121">
        <f t="shared" si="1"/>
        <v>1000</v>
      </c>
      <c r="G46" s="121">
        <f t="shared" si="1"/>
        <v>1000</v>
      </c>
      <c r="H46" s="155"/>
    </row>
    <row r="47" spans="1:8" ht="24.75" customHeight="1">
      <c r="A47" s="139" t="s">
        <v>500</v>
      </c>
      <c r="B47" s="137" t="s">
        <v>117</v>
      </c>
      <c r="C47" s="121">
        <v>500</v>
      </c>
      <c r="D47" s="121"/>
      <c r="E47" s="121"/>
      <c r="F47" s="121">
        <f t="shared" si="1"/>
        <v>500</v>
      </c>
      <c r="G47" s="121">
        <f t="shared" si="1"/>
        <v>500</v>
      </c>
      <c r="H47" s="155"/>
    </row>
    <row r="48" spans="1:8" ht="24.75" customHeight="1">
      <c r="A48" s="139" t="s">
        <v>501</v>
      </c>
      <c r="B48" s="137" t="s">
        <v>119</v>
      </c>
      <c r="C48" s="121"/>
      <c r="D48" s="121"/>
      <c r="E48" s="121"/>
      <c r="F48" s="121">
        <f t="shared" si="1"/>
        <v>0</v>
      </c>
      <c r="G48" s="121">
        <f t="shared" si="1"/>
        <v>0</v>
      </c>
      <c r="H48" s="155"/>
    </row>
    <row r="49" spans="1:8" ht="24.75" customHeight="1">
      <c r="A49" s="139" t="s">
        <v>123</v>
      </c>
      <c r="B49" s="137" t="s">
        <v>124</v>
      </c>
      <c r="C49" s="121">
        <v>7060</v>
      </c>
      <c r="D49" s="121"/>
      <c r="E49" s="121"/>
      <c r="F49" s="121">
        <f t="shared" si="1"/>
        <v>7060</v>
      </c>
      <c r="G49" s="121">
        <v>3560</v>
      </c>
      <c r="H49" s="155"/>
    </row>
    <row r="50" spans="1:8" ht="24.75" customHeight="1">
      <c r="A50" s="106" t="s">
        <v>413</v>
      </c>
      <c r="B50" s="141" t="s">
        <v>125</v>
      </c>
      <c r="C50" s="93">
        <f>SUM(C45:C49)</f>
        <v>29997</v>
      </c>
      <c r="D50" s="93">
        <f>SUM(D45:D49)</f>
        <v>0</v>
      </c>
      <c r="E50" s="93">
        <f>SUM(E45:E49)</f>
        <v>0</v>
      </c>
      <c r="F50" s="93">
        <f t="shared" si="1"/>
        <v>29997</v>
      </c>
      <c r="G50" s="93">
        <f>SUM(G45:G49)</f>
        <v>26643</v>
      </c>
      <c r="H50" s="205"/>
    </row>
    <row r="51" spans="1:8" ht="24.75" customHeight="1">
      <c r="A51" s="145" t="s">
        <v>414</v>
      </c>
      <c r="B51" s="143" t="s">
        <v>126</v>
      </c>
      <c r="C51" s="144">
        <f>C30+C33+C41+C44+C50</f>
        <v>101544</v>
      </c>
      <c r="D51" s="144">
        <f>D30+D33+D41+D44+D50</f>
        <v>0</v>
      </c>
      <c r="E51" s="144">
        <f>E30+E33+E41+E44+E50</f>
        <v>0</v>
      </c>
      <c r="F51" s="144">
        <f t="shared" si="1"/>
        <v>101544</v>
      </c>
      <c r="G51" s="144">
        <f>G30+G33+G41+G44+G50</f>
        <v>116293</v>
      </c>
      <c r="H51" s="206"/>
    </row>
    <row r="52" spans="1:8" ht="24.75" customHeight="1">
      <c r="A52" s="15" t="s">
        <v>127</v>
      </c>
      <c r="B52" s="137" t="s">
        <v>128</v>
      </c>
      <c r="C52" s="121"/>
      <c r="D52" s="121"/>
      <c r="E52" s="121"/>
      <c r="F52" s="121">
        <f t="shared" si="1"/>
        <v>0</v>
      </c>
      <c r="G52" s="121">
        <f t="shared" si="1"/>
        <v>0</v>
      </c>
      <c r="H52" s="155"/>
    </row>
    <row r="53" spans="1:8" ht="24.75" customHeight="1">
      <c r="A53" s="15" t="s">
        <v>431</v>
      </c>
      <c r="B53" s="137" t="s">
        <v>129</v>
      </c>
      <c r="C53" s="121"/>
      <c r="D53" s="121"/>
      <c r="E53" s="121"/>
      <c r="F53" s="121">
        <f t="shared" si="1"/>
        <v>0</v>
      </c>
      <c r="G53" s="121">
        <f t="shared" si="1"/>
        <v>0</v>
      </c>
      <c r="H53" s="155"/>
    </row>
    <row r="54" spans="1:8" ht="24.75" customHeight="1">
      <c r="A54" s="20" t="s">
        <v>502</v>
      </c>
      <c r="B54" s="137" t="s">
        <v>130</v>
      </c>
      <c r="C54" s="121"/>
      <c r="D54" s="121"/>
      <c r="E54" s="121"/>
      <c r="F54" s="121">
        <f t="shared" si="1"/>
        <v>0</v>
      </c>
      <c r="G54" s="121">
        <f t="shared" si="1"/>
        <v>0</v>
      </c>
      <c r="H54" s="155"/>
    </row>
    <row r="55" spans="1:8" ht="24.75" customHeight="1">
      <c r="A55" s="20" t="s">
        <v>503</v>
      </c>
      <c r="B55" s="137" t="s">
        <v>131</v>
      </c>
      <c r="C55" s="121"/>
      <c r="D55" s="121">
        <v>100</v>
      </c>
      <c r="E55" s="121"/>
      <c r="F55" s="121">
        <f t="shared" si="1"/>
        <v>100</v>
      </c>
      <c r="G55" s="121">
        <f t="shared" si="1"/>
        <v>100</v>
      </c>
      <c r="H55" s="155"/>
    </row>
    <row r="56" spans="1:8" ht="24.75" customHeight="1">
      <c r="A56" s="20" t="s">
        <v>504</v>
      </c>
      <c r="B56" s="137" t="s">
        <v>132</v>
      </c>
      <c r="C56" s="121"/>
      <c r="D56" s="121"/>
      <c r="E56" s="121"/>
      <c r="F56" s="121">
        <f t="shared" si="1"/>
        <v>0</v>
      </c>
      <c r="G56" s="121">
        <f t="shared" si="1"/>
        <v>0</v>
      </c>
      <c r="H56" s="155"/>
    </row>
    <row r="57" spans="1:8" ht="24.75" customHeight="1">
      <c r="A57" s="15" t="s">
        <v>505</v>
      </c>
      <c r="B57" s="137" t="s">
        <v>133</v>
      </c>
      <c r="C57" s="121"/>
      <c r="D57" s="121"/>
      <c r="E57" s="121"/>
      <c r="F57" s="121">
        <f t="shared" si="1"/>
        <v>0</v>
      </c>
      <c r="G57" s="121">
        <v>300</v>
      </c>
      <c r="H57" s="155"/>
    </row>
    <row r="58" spans="1:8" ht="24.75" customHeight="1">
      <c r="A58" s="15" t="s">
        <v>506</v>
      </c>
      <c r="B58" s="137" t="s">
        <v>134</v>
      </c>
      <c r="C58" s="121"/>
      <c r="D58" s="121"/>
      <c r="E58" s="121"/>
      <c r="F58" s="121">
        <f t="shared" si="1"/>
        <v>0</v>
      </c>
      <c r="G58" s="121">
        <f t="shared" si="1"/>
        <v>0</v>
      </c>
      <c r="H58" s="155"/>
    </row>
    <row r="59" spans="1:8" ht="24.75" customHeight="1">
      <c r="A59" s="15" t="s">
        <v>507</v>
      </c>
      <c r="B59" s="137" t="s">
        <v>135</v>
      </c>
      <c r="C59" s="121">
        <v>284</v>
      </c>
      <c r="D59" s="121">
        <v>5310</v>
      </c>
      <c r="E59" s="121"/>
      <c r="F59" s="121">
        <f t="shared" si="1"/>
        <v>5594</v>
      </c>
      <c r="G59" s="121">
        <v>7468</v>
      </c>
      <c r="H59" s="155"/>
    </row>
    <row r="60" spans="1:8" ht="24.75" customHeight="1">
      <c r="A60" s="58" t="s">
        <v>464</v>
      </c>
      <c r="B60" s="61" t="s">
        <v>136</v>
      </c>
      <c r="C60" s="93">
        <f>SUM(C52:C59)</f>
        <v>284</v>
      </c>
      <c r="D60" s="93">
        <f>SUM(D52:D59)</f>
        <v>5410</v>
      </c>
      <c r="E60" s="93">
        <f>SUM(E52:E59)</f>
        <v>0</v>
      </c>
      <c r="F60" s="93">
        <f t="shared" si="1"/>
        <v>5694</v>
      </c>
      <c r="G60" s="93">
        <f>SUM(G52:G59)</f>
        <v>7868</v>
      </c>
      <c r="H60" s="205"/>
    </row>
    <row r="61" spans="1:8" ht="24.75" customHeight="1">
      <c r="A61" s="14" t="s">
        <v>508</v>
      </c>
      <c r="B61" s="137" t="s">
        <v>137</v>
      </c>
      <c r="C61" s="121"/>
      <c r="D61" s="121"/>
      <c r="E61" s="121"/>
      <c r="F61" s="121">
        <f t="shared" si="1"/>
        <v>0</v>
      </c>
      <c r="G61" s="121">
        <f t="shared" si="1"/>
        <v>0</v>
      </c>
      <c r="H61" s="155"/>
    </row>
    <row r="62" spans="1:8" ht="24.75" customHeight="1">
      <c r="A62" s="14" t="s">
        <v>139</v>
      </c>
      <c r="B62" s="137" t="s">
        <v>140</v>
      </c>
      <c r="C62" s="121"/>
      <c r="D62" s="121"/>
      <c r="E62" s="121"/>
      <c r="F62" s="121">
        <f t="shared" si="1"/>
        <v>0</v>
      </c>
      <c r="G62" s="121">
        <v>719</v>
      </c>
      <c r="H62" s="155"/>
    </row>
    <row r="63" spans="1:8" ht="24.75" customHeight="1">
      <c r="A63" s="14" t="s">
        <v>141</v>
      </c>
      <c r="B63" s="137" t="s">
        <v>142</v>
      </c>
      <c r="C63" s="121"/>
      <c r="D63" s="121"/>
      <c r="E63" s="121"/>
      <c r="F63" s="121">
        <f t="shared" si="1"/>
        <v>0</v>
      </c>
      <c r="G63" s="121">
        <f t="shared" si="1"/>
        <v>0</v>
      </c>
      <c r="H63" s="155"/>
    </row>
    <row r="64" spans="1:8" ht="24.75" customHeight="1">
      <c r="A64" s="14" t="s">
        <v>466</v>
      </c>
      <c r="B64" s="137" t="s">
        <v>143</v>
      </c>
      <c r="C64" s="121"/>
      <c r="D64" s="121"/>
      <c r="E64" s="121"/>
      <c r="F64" s="121">
        <f t="shared" si="1"/>
        <v>0</v>
      </c>
      <c r="G64" s="121">
        <f t="shared" si="1"/>
        <v>0</v>
      </c>
      <c r="H64" s="155"/>
    </row>
    <row r="65" spans="1:8" ht="24.75" customHeight="1">
      <c r="A65" s="14" t="s">
        <v>509</v>
      </c>
      <c r="B65" s="137" t="s">
        <v>144</v>
      </c>
      <c r="C65" s="121"/>
      <c r="D65" s="121"/>
      <c r="E65" s="121"/>
      <c r="F65" s="121">
        <f t="shared" si="1"/>
        <v>0</v>
      </c>
      <c r="G65" s="121">
        <f t="shared" si="1"/>
        <v>0</v>
      </c>
      <c r="H65" s="155"/>
    </row>
    <row r="66" spans="1:8" ht="24.75" customHeight="1">
      <c r="A66" s="14" t="s">
        <v>468</v>
      </c>
      <c r="B66" s="137" t="s">
        <v>145</v>
      </c>
      <c r="C66" s="121">
        <v>75362</v>
      </c>
      <c r="D66" s="121"/>
      <c r="E66" s="121"/>
      <c r="F66" s="121">
        <f t="shared" si="1"/>
        <v>75362</v>
      </c>
      <c r="G66" s="121">
        <v>70439</v>
      </c>
      <c r="H66" s="155"/>
    </row>
    <row r="67" spans="1:8" ht="24.75" customHeight="1">
      <c r="A67" s="14" t="s">
        <v>510</v>
      </c>
      <c r="B67" s="137" t="s">
        <v>146</v>
      </c>
      <c r="C67" s="121"/>
      <c r="D67" s="121"/>
      <c r="E67" s="121"/>
      <c r="F67" s="121">
        <f t="shared" si="1"/>
        <v>0</v>
      </c>
      <c r="G67" s="121">
        <f t="shared" si="1"/>
        <v>0</v>
      </c>
      <c r="H67" s="155"/>
    </row>
    <row r="68" spans="1:8" ht="24.75" customHeight="1">
      <c r="A68" s="14" t="s">
        <v>511</v>
      </c>
      <c r="B68" s="137" t="s">
        <v>148</v>
      </c>
      <c r="C68" s="121">
        <v>6000</v>
      </c>
      <c r="D68" s="121"/>
      <c r="E68" s="121"/>
      <c r="F68" s="121">
        <f t="shared" si="1"/>
        <v>6000</v>
      </c>
      <c r="G68" s="121">
        <f t="shared" si="1"/>
        <v>6000</v>
      </c>
      <c r="H68" s="155"/>
    </row>
    <row r="69" spans="1:8" ht="24.75" customHeight="1">
      <c r="A69" s="14" t="s">
        <v>149</v>
      </c>
      <c r="B69" s="137" t="s">
        <v>150</v>
      </c>
      <c r="C69" s="121"/>
      <c r="D69" s="121"/>
      <c r="E69" s="121"/>
      <c r="F69" s="121">
        <f t="shared" si="1"/>
        <v>0</v>
      </c>
      <c r="G69" s="121">
        <f t="shared" si="1"/>
        <v>0</v>
      </c>
      <c r="H69" s="155"/>
    </row>
    <row r="70" spans="1:8" ht="24.75" customHeight="1">
      <c r="A70" s="26" t="s">
        <v>151</v>
      </c>
      <c r="B70" s="137" t="s">
        <v>152</v>
      </c>
      <c r="C70" s="121"/>
      <c r="D70" s="121"/>
      <c r="E70" s="121"/>
      <c r="F70" s="121">
        <f t="shared" si="1"/>
        <v>0</v>
      </c>
      <c r="G70" s="121">
        <f t="shared" si="1"/>
        <v>0</v>
      </c>
      <c r="H70" s="155"/>
    </row>
    <row r="71" spans="1:8" ht="24.75" customHeight="1">
      <c r="A71" s="14" t="s">
        <v>512</v>
      </c>
      <c r="B71" s="137" t="s">
        <v>153</v>
      </c>
      <c r="C71" s="121">
        <v>24500</v>
      </c>
      <c r="D71" s="121">
        <v>5000</v>
      </c>
      <c r="E71" s="121"/>
      <c r="F71" s="121">
        <f t="shared" si="1"/>
        <v>29500</v>
      </c>
      <c r="G71" s="121">
        <v>48138</v>
      </c>
      <c r="H71" s="155"/>
    </row>
    <row r="72" spans="1:8" ht="24.75" customHeight="1">
      <c r="A72" s="26" t="s">
        <v>697</v>
      </c>
      <c r="B72" s="137" t="s">
        <v>154</v>
      </c>
      <c r="C72" s="199">
        <v>13717</v>
      </c>
      <c r="D72" s="121"/>
      <c r="E72" s="121"/>
      <c r="F72" s="121">
        <f t="shared" si="1"/>
        <v>13717</v>
      </c>
      <c r="G72" s="199">
        <v>125569</v>
      </c>
      <c r="H72" s="155"/>
    </row>
    <row r="73" spans="1:8" ht="24.75" customHeight="1">
      <c r="A73" s="26" t="s">
        <v>698</v>
      </c>
      <c r="B73" s="137" t="s">
        <v>154</v>
      </c>
      <c r="C73" s="121"/>
      <c r="D73" s="121"/>
      <c r="E73" s="121"/>
      <c r="F73" s="121">
        <f t="shared" si="1"/>
        <v>0</v>
      </c>
      <c r="G73" s="121">
        <v>12713</v>
      </c>
      <c r="H73" s="155"/>
    </row>
    <row r="74" spans="1:8" ht="24.75" customHeight="1">
      <c r="A74" s="58" t="s">
        <v>472</v>
      </c>
      <c r="B74" s="61" t="s">
        <v>155</v>
      </c>
      <c r="C74" s="144">
        <f>SUM(C61:C73)</f>
        <v>119579</v>
      </c>
      <c r="D74" s="144">
        <f>SUM(D61:D73)</f>
        <v>5000</v>
      </c>
      <c r="E74" s="93">
        <f>SUM(E61:E73)</f>
        <v>0</v>
      </c>
      <c r="F74" s="121">
        <f t="shared" si="1"/>
        <v>124579</v>
      </c>
      <c r="G74" s="121">
        <f>SUM(G61:G73)</f>
        <v>263578</v>
      </c>
      <c r="H74" s="155"/>
    </row>
    <row r="75" spans="1:8" ht="24.75" customHeight="1">
      <c r="A75" s="174" t="s">
        <v>32</v>
      </c>
      <c r="B75" s="175"/>
      <c r="C75" s="176">
        <f>C74+C60+C51+C26+C25</f>
        <v>252062</v>
      </c>
      <c r="D75" s="176">
        <f>D74+D60+D51+D26+D25</f>
        <v>10410</v>
      </c>
      <c r="E75" s="176">
        <f>E74+E60+E51+E26+E25</f>
        <v>0</v>
      </c>
      <c r="F75" s="176">
        <f t="shared" si="1"/>
        <v>262472</v>
      </c>
      <c r="G75" s="176">
        <f>G25+G26+G51+G60+G74</f>
        <v>421082</v>
      </c>
      <c r="H75" s="200"/>
    </row>
    <row r="76" spans="1:8" ht="24.75" customHeight="1">
      <c r="A76" s="147" t="s">
        <v>156</v>
      </c>
      <c r="B76" s="137" t="s">
        <v>157</v>
      </c>
      <c r="C76" s="121"/>
      <c r="D76" s="121">
        <v>13307</v>
      </c>
      <c r="E76" s="121"/>
      <c r="F76" s="121">
        <f t="shared" si="1"/>
        <v>13307</v>
      </c>
      <c r="G76" s="121">
        <v>22026</v>
      </c>
      <c r="H76" s="155"/>
    </row>
    <row r="77" spans="1:8" ht="24.75" customHeight="1">
      <c r="A77" s="147" t="s">
        <v>513</v>
      </c>
      <c r="B77" s="137" t="s">
        <v>158</v>
      </c>
      <c r="C77" s="121"/>
      <c r="D77" s="121"/>
      <c r="E77" s="121"/>
      <c r="F77" s="121">
        <f t="shared" si="1"/>
        <v>0</v>
      </c>
      <c r="G77" s="121">
        <v>258</v>
      </c>
      <c r="H77" s="155"/>
    </row>
    <row r="78" spans="1:8" ht="24.75" customHeight="1">
      <c r="A78" s="147" t="s">
        <v>160</v>
      </c>
      <c r="B78" s="137" t="s">
        <v>161</v>
      </c>
      <c r="C78" s="121"/>
      <c r="D78" s="121">
        <v>1575</v>
      </c>
      <c r="E78" s="121"/>
      <c r="F78" s="121">
        <f t="shared" si="1"/>
        <v>1575</v>
      </c>
      <c r="G78" s="121">
        <f t="shared" si="1"/>
        <v>1575</v>
      </c>
      <c r="H78" s="155"/>
    </row>
    <row r="79" spans="1:8" ht="24.75" customHeight="1">
      <c r="A79" s="147" t="s">
        <v>162</v>
      </c>
      <c r="B79" s="137" t="s">
        <v>163</v>
      </c>
      <c r="C79" s="121"/>
      <c r="D79" s="199">
        <v>58159</v>
      </c>
      <c r="E79" s="121"/>
      <c r="F79" s="121">
        <f t="shared" si="1"/>
        <v>58159</v>
      </c>
      <c r="G79" s="121">
        <v>60511</v>
      </c>
      <c r="H79" s="155"/>
    </row>
    <row r="80" spans="1:8" ht="24.75" customHeight="1">
      <c r="A80" s="127" t="s">
        <v>164</v>
      </c>
      <c r="B80" s="137" t="s">
        <v>165</v>
      </c>
      <c r="C80" s="121"/>
      <c r="D80" s="121"/>
      <c r="E80" s="121"/>
      <c r="F80" s="121">
        <f t="shared" si="1"/>
        <v>0</v>
      </c>
      <c r="G80" s="121">
        <f t="shared" si="1"/>
        <v>0</v>
      </c>
      <c r="H80" s="155"/>
    </row>
    <row r="81" spans="1:8" ht="24.75" customHeight="1">
      <c r="A81" s="127" t="s">
        <v>166</v>
      </c>
      <c r="B81" s="137" t="s">
        <v>167</v>
      </c>
      <c r="C81" s="121"/>
      <c r="D81" s="121"/>
      <c r="E81" s="121"/>
      <c r="F81" s="121">
        <f t="shared" si="1"/>
        <v>0</v>
      </c>
      <c r="G81" s="121">
        <f t="shared" si="1"/>
        <v>0</v>
      </c>
      <c r="H81" s="155"/>
    </row>
    <row r="82" spans="1:8" ht="24.75" customHeight="1">
      <c r="A82" s="127" t="s">
        <v>168</v>
      </c>
      <c r="B82" s="137" t="s">
        <v>169</v>
      </c>
      <c r="C82" s="121"/>
      <c r="D82" s="199">
        <v>19721</v>
      </c>
      <c r="E82" s="121"/>
      <c r="F82" s="121">
        <f t="shared" si="1"/>
        <v>19721</v>
      </c>
      <c r="G82" s="121">
        <v>22481</v>
      </c>
      <c r="H82" s="155"/>
    </row>
    <row r="83" spans="1:8" ht="24.75" customHeight="1">
      <c r="A83" s="148" t="s">
        <v>474</v>
      </c>
      <c r="B83" s="143" t="s">
        <v>170</v>
      </c>
      <c r="C83" s="144">
        <f>SUM(C76:C82)</f>
        <v>0</v>
      </c>
      <c r="D83" s="144">
        <f>SUM(D76:D82)</f>
        <v>92762</v>
      </c>
      <c r="E83" s="144">
        <f>SUM(E76:E82)</f>
        <v>0</v>
      </c>
      <c r="F83" s="144">
        <f t="shared" si="1"/>
        <v>92762</v>
      </c>
      <c r="G83" s="144">
        <f>SUM(G76:G82)</f>
        <v>106851</v>
      </c>
      <c r="H83" s="206"/>
    </row>
    <row r="84" spans="1:8" ht="24.75" customHeight="1">
      <c r="A84" s="15" t="s">
        <v>171</v>
      </c>
      <c r="B84" s="137" t="s">
        <v>172</v>
      </c>
      <c r="C84" s="121"/>
      <c r="D84" s="121">
        <v>1102</v>
      </c>
      <c r="E84" s="121"/>
      <c r="F84" s="121">
        <f t="shared" si="1"/>
        <v>1102</v>
      </c>
      <c r="G84" s="121">
        <v>7902</v>
      </c>
      <c r="H84" s="155"/>
    </row>
    <row r="85" spans="1:8" ht="24.75" customHeight="1">
      <c r="A85" s="15" t="s">
        <v>173</v>
      </c>
      <c r="B85" s="137" t="s">
        <v>174</v>
      </c>
      <c r="C85" s="121"/>
      <c r="D85" s="121"/>
      <c r="E85" s="121"/>
      <c r="F85" s="121">
        <f aca="true" t="shared" si="2" ref="F85:G123">SUM(B85:D85)</f>
        <v>0</v>
      </c>
      <c r="G85" s="121">
        <f t="shared" si="2"/>
        <v>0</v>
      </c>
      <c r="H85" s="155"/>
    </row>
    <row r="86" spans="1:8" ht="24.75" customHeight="1">
      <c r="A86" s="15" t="s">
        <v>175</v>
      </c>
      <c r="B86" s="137" t="s">
        <v>176</v>
      </c>
      <c r="C86" s="121"/>
      <c r="D86" s="121"/>
      <c r="E86" s="121"/>
      <c r="F86" s="121">
        <f t="shared" si="2"/>
        <v>0</v>
      </c>
      <c r="G86" s="121">
        <f t="shared" si="2"/>
        <v>0</v>
      </c>
      <c r="H86" s="155"/>
    </row>
    <row r="87" spans="1:8" ht="24.75" customHeight="1">
      <c r="A87" s="15" t="s">
        <v>177</v>
      </c>
      <c r="B87" s="137" t="s">
        <v>178</v>
      </c>
      <c r="C87" s="121"/>
      <c r="D87" s="121">
        <v>298</v>
      </c>
      <c r="E87" s="121"/>
      <c r="F87" s="121">
        <f t="shared" si="2"/>
        <v>298</v>
      </c>
      <c r="G87" s="121">
        <f t="shared" si="2"/>
        <v>298</v>
      </c>
      <c r="H87" s="155"/>
    </row>
    <row r="88" spans="1:8" ht="24.75" customHeight="1">
      <c r="A88" s="58" t="s">
        <v>475</v>
      </c>
      <c r="B88" s="61" t="s">
        <v>179</v>
      </c>
      <c r="C88" s="93">
        <f>SUM(C84:C87)</f>
        <v>0</v>
      </c>
      <c r="D88" s="93">
        <f>SUM(D84:D87)</f>
        <v>1400</v>
      </c>
      <c r="E88" s="93">
        <f>SUM(E84:E87)</f>
        <v>0</v>
      </c>
      <c r="F88" s="93">
        <f t="shared" si="2"/>
        <v>1400</v>
      </c>
      <c r="G88" s="93">
        <f>SUM(G84:G87)</f>
        <v>8200</v>
      </c>
      <c r="H88" s="205"/>
    </row>
    <row r="89" spans="1:8" ht="24.75" customHeight="1">
      <c r="A89" s="15" t="s">
        <v>180</v>
      </c>
      <c r="B89" s="137" t="s">
        <v>181</v>
      </c>
      <c r="C89" s="121"/>
      <c r="D89" s="121"/>
      <c r="E89" s="121"/>
      <c r="F89" s="121">
        <f t="shared" si="2"/>
        <v>0</v>
      </c>
      <c r="G89" s="121">
        <f t="shared" si="2"/>
        <v>0</v>
      </c>
      <c r="H89" s="155"/>
    </row>
    <row r="90" spans="1:8" ht="24.75" customHeight="1">
      <c r="A90" s="15" t="s">
        <v>514</v>
      </c>
      <c r="B90" s="137" t="s">
        <v>182</v>
      </c>
      <c r="C90" s="121"/>
      <c r="D90" s="121"/>
      <c r="E90" s="121"/>
      <c r="F90" s="121">
        <f t="shared" si="2"/>
        <v>0</v>
      </c>
      <c r="G90" s="121">
        <f t="shared" si="2"/>
        <v>0</v>
      </c>
      <c r="H90" s="155"/>
    </row>
    <row r="91" spans="1:8" ht="24.75" customHeight="1">
      <c r="A91" s="15" t="s">
        <v>515</v>
      </c>
      <c r="B91" s="137" t="s">
        <v>183</v>
      </c>
      <c r="C91" s="121"/>
      <c r="D91" s="121"/>
      <c r="E91" s="121"/>
      <c r="F91" s="121">
        <f t="shared" si="2"/>
        <v>0</v>
      </c>
      <c r="G91" s="121">
        <f t="shared" si="2"/>
        <v>0</v>
      </c>
      <c r="H91" s="155"/>
    </row>
    <row r="92" spans="1:8" ht="24.75" customHeight="1">
      <c r="A92" s="15" t="s">
        <v>516</v>
      </c>
      <c r="B92" s="137" t="s">
        <v>184</v>
      </c>
      <c r="C92" s="121"/>
      <c r="D92" s="121"/>
      <c r="E92" s="121"/>
      <c r="F92" s="121">
        <f t="shared" si="2"/>
        <v>0</v>
      </c>
      <c r="G92" s="121">
        <v>1180</v>
      </c>
      <c r="H92" s="155"/>
    </row>
    <row r="93" spans="1:8" ht="24.75" customHeight="1">
      <c r="A93" s="15" t="s">
        <v>517</v>
      </c>
      <c r="B93" s="137" t="s">
        <v>185</v>
      </c>
      <c r="C93" s="121"/>
      <c r="D93" s="121"/>
      <c r="E93" s="121"/>
      <c r="F93" s="121">
        <f t="shared" si="2"/>
        <v>0</v>
      </c>
      <c r="G93" s="121">
        <f t="shared" si="2"/>
        <v>0</v>
      </c>
      <c r="H93" s="155"/>
    </row>
    <row r="94" spans="1:8" ht="24.75" customHeight="1">
      <c r="A94" s="15" t="s">
        <v>518</v>
      </c>
      <c r="B94" s="137" t="s">
        <v>186</v>
      </c>
      <c r="C94" s="121"/>
      <c r="D94" s="121"/>
      <c r="E94" s="121"/>
      <c r="F94" s="121">
        <f t="shared" si="2"/>
        <v>0</v>
      </c>
      <c r="G94" s="121">
        <f t="shared" si="2"/>
        <v>0</v>
      </c>
      <c r="H94" s="155"/>
    </row>
    <row r="95" spans="1:8" ht="24.75" customHeight="1">
      <c r="A95" s="15" t="s">
        <v>187</v>
      </c>
      <c r="B95" s="137" t="s">
        <v>188</v>
      </c>
      <c r="C95" s="121"/>
      <c r="D95" s="121"/>
      <c r="E95" s="121"/>
      <c r="F95" s="121">
        <f t="shared" si="2"/>
        <v>0</v>
      </c>
      <c r="G95" s="121">
        <f t="shared" si="2"/>
        <v>0</v>
      </c>
      <c r="H95" s="155"/>
    </row>
    <row r="96" spans="1:8" ht="24.75" customHeight="1">
      <c r="A96" s="15" t="s">
        <v>519</v>
      </c>
      <c r="B96" s="137" t="s">
        <v>189</v>
      </c>
      <c r="C96" s="121"/>
      <c r="D96" s="121">
        <v>19900</v>
      </c>
      <c r="E96" s="121"/>
      <c r="F96" s="121">
        <f t="shared" si="2"/>
        <v>19900</v>
      </c>
      <c r="G96" s="121">
        <f t="shared" si="2"/>
        <v>19900</v>
      </c>
      <c r="H96" s="155"/>
    </row>
    <row r="97" spans="1:8" ht="24.75" customHeight="1">
      <c r="A97" s="58" t="s">
        <v>476</v>
      </c>
      <c r="B97" s="61" t="s">
        <v>190</v>
      </c>
      <c r="C97" s="93">
        <f>SUM(C89:C96)</f>
        <v>0</v>
      </c>
      <c r="D97" s="93">
        <f>SUM(D89:D96)</f>
        <v>19900</v>
      </c>
      <c r="E97" s="121"/>
      <c r="F97" s="93">
        <f>SUM(B97:D97)</f>
        <v>19900</v>
      </c>
      <c r="G97" s="93">
        <f>SUM(G89:G96)</f>
        <v>21080</v>
      </c>
      <c r="H97" s="205"/>
    </row>
    <row r="98" spans="1:8" ht="24.75" customHeight="1">
      <c r="A98" s="72" t="s">
        <v>33</v>
      </c>
      <c r="B98" s="83"/>
      <c r="C98" s="178">
        <f>C83+C88+C97</f>
        <v>0</v>
      </c>
      <c r="D98" s="220">
        <f>D83+D88+D97</f>
        <v>114062</v>
      </c>
      <c r="E98" s="220">
        <f>E83+E88+E97</f>
        <v>0</v>
      </c>
      <c r="F98" s="220">
        <f>F83+F88+F97</f>
        <v>114062</v>
      </c>
      <c r="G98" s="220">
        <f>G83+G88+G97</f>
        <v>136131</v>
      </c>
      <c r="H98" s="201"/>
    </row>
    <row r="99" spans="1:8" ht="24.75" customHeight="1">
      <c r="A99" s="149" t="s">
        <v>527</v>
      </c>
      <c r="B99" s="150" t="s">
        <v>191</v>
      </c>
      <c r="C99" s="179">
        <f>C25+C26+C51+C60+C74+C83+C88+C97</f>
        <v>252062</v>
      </c>
      <c r="D99" s="179">
        <f>D25+D26+D51+D60+D74+D83+D88+D97</f>
        <v>124472</v>
      </c>
      <c r="E99" s="179">
        <f>E25+E26+E51+E60+E74+E83+E88+E97</f>
        <v>0</v>
      </c>
      <c r="F99" s="179">
        <f t="shared" si="2"/>
        <v>376534</v>
      </c>
      <c r="G99" s="179">
        <f>G75+G98</f>
        <v>557213</v>
      </c>
      <c r="H99" s="202"/>
    </row>
    <row r="100" spans="1:27" ht="24.75" customHeight="1">
      <c r="A100" s="15" t="s">
        <v>520</v>
      </c>
      <c r="B100" s="139" t="s">
        <v>192</v>
      </c>
      <c r="C100" s="94"/>
      <c r="D100" s="94"/>
      <c r="E100" s="94"/>
      <c r="F100" s="121">
        <f t="shared" si="2"/>
        <v>0</v>
      </c>
      <c r="G100" s="121">
        <f t="shared" si="2"/>
        <v>0</v>
      </c>
      <c r="H100" s="155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51"/>
      <c r="AA100" s="151"/>
    </row>
    <row r="101" spans="1:27" ht="24.75" customHeight="1">
      <c r="A101" s="15" t="s">
        <v>195</v>
      </c>
      <c r="B101" s="139" t="s">
        <v>196</v>
      </c>
      <c r="C101" s="94"/>
      <c r="D101" s="94"/>
      <c r="E101" s="94"/>
      <c r="F101" s="121">
        <f t="shared" si="2"/>
        <v>0</v>
      </c>
      <c r="G101" s="121">
        <f t="shared" si="2"/>
        <v>0</v>
      </c>
      <c r="H101" s="155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51"/>
      <c r="AA101" s="151"/>
    </row>
    <row r="102" spans="1:27" ht="24.75" customHeight="1">
      <c r="A102" s="15" t="s">
        <v>521</v>
      </c>
      <c r="B102" s="139" t="s">
        <v>197</v>
      </c>
      <c r="C102" s="94"/>
      <c r="D102" s="94"/>
      <c r="E102" s="94"/>
      <c r="F102" s="121">
        <f t="shared" si="2"/>
        <v>0</v>
      </c>
      <c r="G102" s="121">
        <f t="shared" si="2"/>
        <v>0</v>
      </c>
      <c r="H102" s="155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51"/>
      <c r="AA102" s="151"/>
    </row>
    <row r="103" spans="1:27" ht="24.75" customHeight="1">
      <c r="A103" s="18" t="s">
        <v>483</v>
      </c>
      <c r="B103" s="106" t="s">
        <v>199</v>
      </c>
      <c r="C103" s="95">
        <f>SUM(C100:C102)</f>
        <v>0</v>
      </c>
      <c r="D103" s="95">
        <f>SUM(D100:D102)</f>
        <v>0</v>
      </c>
      <c r="E103" s="95">
        <f>SUM(E100:E102)</f>
        <v>0</v>
      </c>
      <c r="F103" s="121">
        <f t="shared" si="2"/>
        <v>0</v>
      </c>
      <c r="G103" s="121">
        <f t="shared" si="2"/>
        <v>0</v>
      </c>
      <c r="H103" s="155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1"/>
      <c r="AA103" s="151"/>
    </row>
    <row r="104" spans="1:27" ht="24.75" customHeight="1">
      <c r="A104" s="43" t="s">
        <v>522</v>
      </c>
      <c r="B104" s="139" t="s">
        <v>200</v>
      </c>
      <c r="C104" s="96"/>
      <c r="D104" s="96"/>
      <c r="E104" s="96"/>
      <c r="F104" s="121">
        <f t="shared" si="2"/>
        <v>0</v>
      </c>
      <c r="G104" s="121">
        <f t="shared" si="2"/>
        <v>0</v>
      </c>
      <c r="H104" s="155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1"/>
      <c r="AA104" s="151"/>
    </row>
    <row r="105" spans="1:27" ht="24.75" customHeight="1">
      <c r="A105" s="43" t="s">
        <v>489</v>
      </c>
      <c r="B105" s="139" t="s">
        <v>203</v>
      </c>
      <c r="C105" s="96"/>
      <c r="D105" s="96"/>
      <c r="E105" s="96"/>
      <c r="F105" s="121">
        <f t="shared" si="2"/>
        <v>0</v>
      </c>
      <c r="G105" s="121">
        <f t="shared" si="2"/>
        <v>0</v>
      </c>
      <c r="H105" s="155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1"/>
      <c r="AA105" s="151"/>
    </row>
    <row r="106" spans="1:27" ht="24.75" customHeight="1">
      <c r="A106" s="15" t="s">
        <v>204</v>
      </c>
      <c r="B106" s="139" t="s">
        <v>205</v>
      </c>
      <c r="C106" s="94"/>
      <c r="D106" s="94"/>
      <c r="E106" s="94"/>
      <c r="F106" s="121">
        <f t="shared" si="2"/>
        <v>0</v>
      </c>
      <c r="G106" s="121">
        <f t="shared" si="2"/>
        <v>0</v>
      </c>
      <c r="H106" s="155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51"/>
      <c r="AA106" s="151"/>
    </row>
    <row r="107" spans="1:27" ht="24.75" customHeight="1">
      <c r="A107" s="15" t="s">
        <v>523</v>
      </c>
      <c r="B107" s="139" t="s">
        <v>206</v>
      </c>
      <c r="C107" s="94"/>
      <c r="D107" s="94"/>
      <c r="E107" s="94"/>
      <c r="F107" s="121">
        <f t="shared" si="2"/>
        <v>0</v>
      </c>
      <c r="G107" s="121">
        <f t="shared" si="2"/>
        <v>0</v>
      </c>
      <c r="H107" s="155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51"/>
      <c r="AA107" s="151"/>
    </row>
    <row r="108" spans="1:27" ht="24.75" customHeight="1">
      <c r="A108" s="16" t="s">
        <v>486</v>
      </c>
      <c r="B108" s="106" t="s">
        <v>207</v>
      </c>
      <c r="C108" s="97">
        <f>SUM(C104:C107)</f>
        <v>0</v>
      </c>
      <c r="D108" s="97">
        <f>SUM(D104:D107)</f>
        <v>0</v>
      </c>
      <c r="E108" s="97">
        <f>SUM(E104:E107)</f>
        <v>0</v>
      </c>
      <c r="F108" s="121">
        <f t="shared" si="2"/>
        <v>0</v>
      </c>
      <c r="G108" s="121">
        <f t="shared" si="2"/>
        <v>0</v>
      </c>
      <c r="H108" s="155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1"/>
      <c r="AA108" s="151"/>
    </row>
    <row r="109" spans="1:27" ht="24.75" customHeight="1">
      <c r="A109" s="43" t="s">
        <v>208</v>
      </c>
      <c r="B109" s="139" t="s">
        <v>209</v>
      </c>
      <c r="C109" s="96"/>
      <c r="D109" s="96"/>
      <c r="E109" s="96"/>
      <c r="F109" s="121">
        <f t="shared" si="2"/>
        <v>0</v>
      </c>
      <c r="G109" s="121">
        <f t="shared" si="2"/>
        <v>0</v>
      </c>
      <c r="H109" s="155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1"/>
      <c r="AA109" s="151"/>
    </row>
    <row r="110" spans="1:27" ht="24.75" customHeight="1">
      <c r="A110" s="43" t="s">
        <v>210</v>
      </c>
      <c r="B110" s="139" t="s">
        <v>211</v>
      </c>
      <c r="C110" s="96"/>
      <c r="D110" s="96"/>
      <c r="E110" s="96"/>
      <c r="F110" s="121">
        <f t="shared" si="2"/>
        <v>0</v>
      </c>
      <c r="G110" s="121">
        <v>8164</v>
      </c>
      <c r="H110" s="155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1"/>
      <c r="AA110" s="151"/>
    </row>
    <row r="111" spans="1:27" ht="24.75" customHeight="1">
      <c r="A111" s="16" t="s">
        <v>212</v>
      </c>
      <c r="B111" s="106" t="s">
        <v>213</v>
      </c>
      <c r="C111" s="96">
        <v>118022</v>
      </c>
      <c r="D111" s="96"/>
      <c r="E111" s="96"/>
      <c r="F111" s="121">
        <f t="shared" si="2"/>
        <v>118022</v>
      </c>
      <c r="G111" s="199">
        <v>127795</v>
      </c>
      <c r="H111" s="155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1"/>
      <c r="AA111" s="151"/>
    </row>
    <row r="112" spans="1:27" ht="24.75" customHeight="1">
      <c r="A112" s="43" t="s">
        <v>214</v>
      </c>
      <c r="B112" s="139" t="s">
        <v>215</v>
      </c>
      <c r="C112" s="96"/>
      <c r="D112" s="96"/>
      <c r="E112" s="96"/>
      <c r="F112" s="121">
        <f t="shared" si="2"/>
        <v>0</v>
      </c>
      <c r="G112" s="121">
        <f t="shared" si="2"/>
        <v>0</v>
      </c>
      <c r="H112" s="155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1"/>
      <c r="AA112" s="151"/>
    </row>
    <row r="113" spans="1:27" ht="24.75" customHeight="1">
      <c r="A113" s="43" t="s">
        <v>216</v>
      </c>
      <c r="B113" s="139" t="s">
        <v>217</v>
      </c>
      <c r="C113" s="96"/>
      <c r="D113" s="96"/>
      <c r="E113" s="96"/>
      <c r="F113" s="121">
        <f t="shared" si="2"/>
        <v>0</v>
      </c>
      <c r="G113" s="121">
        <f t="shared" si="2"/>
        <v>0</v>
      </c>
      <c r="H113" s="155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1"/>
      <c r="AA113" s="151"/>
    </row>
    <row r="114" spans="1:27" ht="24.75" customHeight="1">
      <c r="A114" s="43" t="s">
        <v>218</v>
      </c>
      <c r="B114" s="139" t="s">
        <v>219</v>
      </c>
      <c r="C114" s="96"/>
      <c r="D114" s="96"/>
      <c r="E114" s="96"/>
      <c r="F114" s="121">
        <f t="shared" si="2"/>
        <v>0</v>
      </c>
      <c r="G114" s="121">
        <f t="shared" si="2"/>
        <v>0</v>
      </c>
      <c r="H114" s="155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1"/>
      <c r="AA114" s="151"/>
    </row>
    <row r="115" spans="1:27" s="101" customFormat="1" ht="24.75" customHeight="1">
      <c r="A115" s="44" t="s">
        <v>487</v>
      </c>
      <c r="B115" s="45" t="s">
        <v>220</v>
      </c>
      <c r="C115" s="97">
        <f>C114+C113+C112+C111+C110+C109+C108+C103</f>
        <v>118022</v>
      </c>
      <c r="D115" s="97">
        <f>D114+D113+D112+D111+D110+D109+D108+D103</f>
        <v>0</v>
      </c>
      <c r="E115" s="97">
        <f>E114+E113+E112+E111+E110+E109+E108+E103</f>
        <v>0</v>
      </c>
      <c r="F115" s="93">
        <f t="shared" si="2"/>
        <v>118022</v>
      </c>
      <c r="G115" s="93">
        <f>SUM(G100:G114)</f>
        <v>135959</v>
      </c>
      <c r="H115" s="205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96"/>
      <c r="AA115" s="196"/>
    </row>
    <row r="116" spans="1:27" ht="24.75" customHeight="1">
      <c r="A116" s="43" t="s">
        <v>221</v>
      </c>
      <c r="B116" s="139" t="s">
        <v>222</v>
      </c>
      <c r="C116" s="96"/>
      <c r="D116" s="96"/>
      <c r="E116" s="96"/>
      <c r="F116" s="121">
        <f t="shared" si="2"/>
        <v>0</v>
      </c>
      <c r="G116" s="121">
        <f t="shared" si="2"/>
        <v>0</v>
      </c>
      <c r="H116" s="155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1"/>
      <c r="AA116" s="151"/>
    </row>
    <row r="117" spans="1:27" ht="24.75" customHeight="1">
      <c r="A117" s="15" t="s">
        <v>223</v>
      </c>
      <c r="B117" s="139" t="s">
        <v>224</v>
      </c>
      <c r="C117" s="94"/>
      <c r="D117" s="94"/>
      <c r="E117" s="94"/>
      <c r="F117" s="121">
        <f t="shared" si="2"/>
        <v>0</v>
      </c>
      <c r="G117" s="121">
        <f t="shared" si="2"/>
        <v>0</v>
      </c>
      <c r="H117" s="155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51"/>
      <c r="AA117" s="151"/>
    </row>
    <row r="118" spans="1:27" ht="24.75" customHeight="1">
      <c r="A118" s="43" t="s">
        <v>524</v>
      </c>
      <c r="B118" s="139" t="s">
        <v>225</v>
      </c>
      <c r="C118" s="96"/>
      <c r="D118" s="96"/>
      <c r="E118" s="96"/>
      <c r="F118" s="121">
        <f t="shared" si="2"/>
        <v>0</v>
      </c>
      <c r="G118" s="121">
        <f t="shared" si="2"/>
        <v>0</v>
      </c>
      <c r="H118" s="155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1"/>
      <c r="AA118" s="151"/>
    </row>
    <row r="119" spans="1:27" ht="24.75" customHeight="1">
      <c r="A119" s="43" t="s">
        <v>492</v>
      </c>
      <c r="B119" s="139" t="s">
        <v>226</v>
      </c>
      <c r="C119" s="96"/>
      <c r="D119" s="96"/>
      <c r="E119" s="96"/>
      <c r="F119" s="121">
        <f t="shared" si="2"/>
        <v>0</v>
      </c>
      <c r="G119" s="121">
        <f t="shared" si="2"/>
        <v>0</v>
      </c>
      <c r="H119" s="155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1"/>
      <c r="AA119" s="151"/>
    </row>
    <row r="120" spans="1:27" ht="24.75" customHeight="1">
      <c r="A120" s="44" t="s">
        <v>493</v>
      </c>
      <c r="B120" s="45" t="s">
        <v>230</v>
      </c>
      <c r="C120" s="97"/>
      <c r="D120" s="97"/>
      <c r="E120" s="97"/>
      <c r="F120" s="121">
        <f t="shared" si="2"/>
        <v>0</v>
      </c>
      <c r="G120" s="121">
        <f t="shared" si="2"/>
        <v>0</v>
      </c>
      <c r="H120" s="155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1"/>
      <c r="AA120" s="151"/>
    </row>
    <row r="121" spans="1:27" ht="24.75" customHeight="1">
      <c r="A121" s="15" t="s">
        <v>231</v>
      </c>
      <c r="B121" s="139" t="s">
        <v>232</v>
      </c>
      <c r="C121" s="94"/>
      <c r="D121" s="94"/>
      <c r="E121" s="94"/>
      <c r="F121" s="121">
        <f t="shared" si="2"/>
        <v>0</v>
      </c>
      <c r="G121" s="121">
        <f t="shared" si="2"/>
        <v>0</v>
      </c>
      <c r="H121" s="155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51"/>
      <c r="AA121" s="151"/>
    </row>
    <row r="122" spans="1:27" s="101" customFormat="1" ht="24.75" customHeight="1">
      <c r="A122" s="46" t="s">
        <v>533</v>
      </c>
      <c r="B122" s="47" t="s">
        <v>233</v>
      </c>
      <c r="C122" s="180">
        <f>C120+C115</f>
        <v>118022</v>
      </c>
      <c r="D122" s="180">
        <f>D120+D115</f>
        <v>0</v>
      </c>
      <c r="E122" s="180">
        <f>E120+E115</f>
        <v>0</v>
      </c>
      <c r="F122" s="179">
        <f t="shared" si="2"/>
        <v>118022</v>
      </c>
      <c r="G122" s="179">
        <f>G115+G120</f>
        <v>135959</v>
      </c>
      <c r="H122" s="202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96"/>
      <c r="AA122" s="196"/>
    </row>
    <row r="123" spans="1:27" ht="24.75" customHeight="1">
      <c r="A123" s="50" t="s">
        <v>569</v>
      </c>
      <c r="B123" s="51"/>
      <c r="C123" s="182">
        <f>C99+C122</f>
        <v>370084</v>
      </c>
      <c r="D123" s="182">
        <f>D99+D122</f>
        <v>124472</v>
      </c>
      <c r="E123" s="182">
        <f>E99+E122</f>
        <v>0</v>
      </c>
      <c r="F123" s="182">
        <f t="shared" si="2"/>
        <v>494556</v>
      </c>
      <c r="G123" s="182">
        <f>G99+G122</f>
        <v>693172</v>
      </c>
      <c r="H123" s="203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  <c r="AA123" s="151"/>
    </row>
    <row r="124" spans="2:27" ht="24.75" customHeight="1">
      <c r="B124" s="151"/>
      <c r="C124" s="155"/>
      <c r="D124" s="155"/>
      <c r="E124" s="155"/>
      <c r="F124" s="155"/>
      <c r="G124" s="155"/>
      <c r="H124" s="155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  <c r="AA124" s="151"/>
    </row>
    <row r="125" spans="2:27" ht="24.75" customHeight="1">
      <c r="B125" s="151"/>
      <c r="C125" s="155"/>
      <c r="D125" s="155"/>
      <c r="E125" s="155"/>
      <c r="F125" s="155"/>
      <c r="G125" s="155"/>
      <c r="H125" s="155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  <c r="AA125" s="151"/>
    </row>
    <row r="126" spans="2:27" ht="24.75" customHeight="1">
      <c r="B126" s="151"/>
      <c r="C126" s="155"/>
      <c r="D126" s="155"/>
      <c r="E126" s="155"/>
      <c r="F126" s="155"/>
      <c r="G126" s="155"/>
      <c r="H126" s="155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  <c r="AA126" s="151"/>
    </row>
    <row r="127" spans="2:27" ht="24.75" customHeight="1">
      <c r="B127" s="151"/>
      <c r="C127" s="155"/>
      <c r="D127" s="155"/>
      <c r="E127" s="155"/>
      <c r="F127" s="155"/>
      <c r="G127" s="155"/>
      <c r="H127" s="155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  <c r="AA127" s="151"/>
    </row>
    <row r="128" spans="2:27" ht="24.75" customHeight="1">
      <c r="B128" s="151"/>
      <c r="C128" s="155"/>
      <c r="D128" s="155"/>
      <c r="E128" s="155"/>
      <c r="F128" s="155"/>
      <c r="G128" s="155"/>
      <c r="H128" s="155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</row>
    <row r="129" spans="2:27" ht="24.75" customHeight="1">
      <c r="B129" s="151"/>
      <c r="C129" s="155"/>
      <c r="D129" s="155"/>
      <c r="E129" s="155"/>
      <c r="F129" s="155"/>
      <c r="G129" s="155"/>
      <c r="H129" s="155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  <c r="AA129" s="151"/>
    </row>
    <row r="130" spans="2:27" ht="24.75" customHeight="1">
      <c r="B130" s="151"/>
      <c r="C130" s="155"/>
      <c r="D130" s="155"/>
      <c r="E130" s="155"/>
      <c r="F130" s="155"/>
      <c r="G130" s="155"/>
      <c r="H130" s="155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</row>
    <row r="131" spans="2:27" ht="24.75" customHeight="1">
      <c r="B131" s="151"/>
      <c r="C131" s="155"/>
      <c r="D131" s="155"/>
      <c r="E131" s="155"/>
      <c r="F131" s="155"/>
      <c r="G131" s="155"/>
      <c r="H131" s="155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</row>
    <row r="132" spans="2:27" ht="24.75" customHeight="1">
      <c r="B132" s="151"/>
      <c r="C132" s="155"/>
      <c r="D132" s="155"/>
      <c r="E132" s="155"/>
      <c r="F132" s="155"/>
      <c r="G132" s="155"/>
      <c r="H132" s="155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  <c r="AA132" s="151"/>
    </row>
    <row r="133" spans="2:27" ht="24.75" customHeight="1">
      <c r="B133" s="151"/>
      <c r="C133" s="155"/>
      <c r="D133" s="155"/>
      <c r="E133" s="155"/>
      <c r="F133" s="155"/>
      <c r="G133" s="155"/>
      <c r="H133" s="155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  <c r="AA133" s="151"/>
    </row>
    <row r="134" spans="2:27" ht="24.75" customHeight="1">
      <c r="B134" s="151"/>
      <c r="C134" s="155"/>
      <c r="D134" s="155"/>
      <c r="E134" s="155"/>
      <c r="F134" s="155"/>
      <c r="G134" s="155"/>
      <c r="H134" s="155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  <c r="AA134" s="151"/>
    </row>
    <row r="135" spans="2:27" ht="24.75" customHeight="1">
      <c r="B135" s="151"/>
      <c r="C135" s="155"/>
      <c r="D135" s="155"/>
      <c r="E135" s="155"/>
      <c r="F135" s="155"/>
      <c r="G135" s="155"/>
      <c r="H135" s="155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</row>
    <row r="136" spans="2:27" ht="24.75" customHeight="1">
      <c r="B136" s="151"/>
      <c r="C136" s="155"/>
      <c r="D136" s="155"/>
      <c r="E136" s="155"/>
      <c r="F136" s="155"/>
      <c r="G136" s="155"/>
      <c r="H136" s="155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  <c r="AA136" s="151"/>
    </row>
    <row r="137" spans="2:27" ht="24.75" customHeight="1">
      <c r="B137" s="151"/>
      <c r="C137" s="155"/>
      <c r="D137" s="155"/>
      <c r="E137" s="155"/>
      <c r="F137" s="155"/>
      <c r="G137" s="155"/>
      <c r="H137" s="155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  <c r="AA137" s="151"/>
    </row>
    <row r="138" spans="2:27" ht="24.75" customHeight="1">
      <c r="B138" s="151"/>
      <c r="C138" s="155"/>
      <c r="D138" s="155"/>
      <c r="E138" s="155"/>
      <c r="F138" s="155"/>
      <c r="G138" s="155"/>
      <c r="H138" s="155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  <c r="AA138" s="151"/>
    </row>
    <row r="139" spans="2:27" ht="24.75" customHeight="1">
      <c r="B139" s="151"/>
      <c r="C139" s="155"/>
      <c r="D139" s="155"/>
      <c r="E139" s="155"/>
      <c r="F139" s="155"/>
      <c r="G139" s="155"/>
      <c r="H139" s="155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  <c r="AA139" s="151"/>
    </row>
    <row r="140" spans="2:27" ht="24.75" customHeight="1">
      <c r="B140" s="151"/>
      <c r="C140" s="155"/>
      <c r="D140" s="155"/>
      <c r="E140" s="155"/>
      <c r="F140" s="155"/>
      <c r="G140" s="155"/>
      <c r="H140" s="155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51"/>
    </row>
    <row r="141" spans="2:27" ht="24.75" customHeight="1">
      <c r="B141" s="151"/>
      <c r="C141" s="155"/>
      <c r="D141" s="155"/>
      <c r="E141" s="155"/>
      <c r="F141" s="155"/>
      <c r="G141" s="155"/>
      <c r="H141" s="155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  <c r="AA141" s="151"/>
    </row>
    <row r="142" spans="2:27" ht="24.75" customHeight="1">
      <c r="B142" s="151"/>
      <c r="C142" s="155"/>
      <c r="D142" s="155"/>
      <c r="E142" s="155"/>
      <c r="F142" s="155"/>
      <c r="G142" s="155"/>
      <c r="H142" s="155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151"/>
    </row>
    <row r="143" spans="2:27" ht="24.75" customHeight="1">
      <c r="B143" s="151"/>
      <c r="C143" s="155"/>
      <c r="D143" s="155"/>
      <c r="E143" s="155"/>
      <c r="F143" s="155"/>
      <c r="G143" s="155"/>
      <c r="H143" s="155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151"/>
    </row>
    <row r="144" spans="2:27" ht="24.75" customHeight="1">
      <c r="B144" s="151"/>
      <c r="C144" s="155"/>
      <c r="D144" s="155"/>
      <c r="E144" s="155"/>
      <c r="F144" s="155"/>
      <c r="G144" s="155"/>
      <c r="H144" s="155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</row>
    <row r="145" spans="2:27" ht="24.75" customHeight="1">
      <c r="B145" s="151"/>
      <c r="C145" s="155"/>
      <c r="D145" s="155"/>
      <c r="E145" s="155"/>
      <c r="F145" s="155"/>
      <c r="G145" s="155"/>
      <c r="H145" s="155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  <c r="AA145" s="151"/>
    </row>
    <row r="146" spans="2:27" ht="24.75" customHeight="1">
      <c r="B146" s="151"/>
      <c r="C146" s="155"/>
      <c r="D146" s="155"/>
      <c r="E146" s="155"/>
      <c r="F146" s="155"/>
      <c r="G146" s="155"/>
      <c r="H146" s="155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</row>
    <row r="147" spans="2:27" ht="24.75" customHeight="1">
      <c r="B147" s="151"/>
      <c r="C147" s="155"/>
      <c r="D147" s="155"/>
      <c r="E147" s="155"/>
      <c r="F147" s="155"/>
      <c r="G147" s="155"/>
      <c r="H147" s="155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  <c r="AA147" s="151"/>
    </row>
    <row r="148" spans="2:27" ht="24.75" customHeight="1">
      <c r="B148" s="151"/>
      <c r="C148" s="155"/>
      <c r="D148" s="155"/>
      <c r="E148" s="155"/>
      <c r="F148" s="155"/>
      <c r="G148" s="155"/>
      <c r="H148" s="155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  <c r="AA148" s="151"/>
    </row>
    <row r="149" spans="2:27" ht="24.75" customHeight="1">
      <c r="B149" s="151"/>
      <c r="C149" s="155"/>
      <c r="D149" s="155"/>
      <c r="E149" s="155"/>
      <c r="F149" s="155"/>
      <c r="G149" s="155"/>
      <c r="H149" s="155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  <c r="X149" s="151"/>
      <c r="Y149" s="151"/>
      <c r="Z149" s="151"/>
      <c r="AA149" s="151"/>
    </row>
    <row r="150" spans="2:27" ht="24.75" customHeight="1">
      <c r="B150" s="151"/>
      <c r="C150" s="155"/>
      <c r="D150" s="155"/>
      <c r="E150" s="155"/>
      <c r="F150" s="155"/>
      <c r="G150" s="155"/>
      <c r="H150" s="155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  <c r="AA150" s="151"/>
    </row>
    <row r="151" spans="2:27" ht="24.75" customHeight="1">
      <c r="B151" s="151"/>
      <c r="C151" s="155"/>
      <c r="D151" s="155"/>
      <c r="E151" s="155"/>
      <c r="F151" s="155"/>
      <c r="G151" s="155"/>
      <c r="H151" s="155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  <c r="AA151" s="151"/>
    </row>
    <row r="152" spans="2:27" ht="24.75" customHeight="1">
      <c r="B152" s="151"/>
      <c r="C152" s="155"/>
      <c r="D152" s="155"/>
      <c r="E152" s="155"/>
      <c r="F152" s="155"/>
      <c r="G152" s="155"/>
      <c r="H152" s="155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  <c r="AA152" s="151"/>
    </row>
    <row r="153" spans="2:27" ht="24.75" customHeight="1">
      <c r="B153" s="151"/>
      <c r="C153" s="155"/>
      <c r="D153" s="155"/>
      <c r="E153" s="155"/>
      <c r="F153" s="155"/>
      <c r="G153" s="155"/>
      <c r="H153" s="155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  <c r="X153" s="151"/>
      <c r="Y153" s="151"/>
      <c r="Z153" s="151"/>
      <c r="AA153" s="151"/>
    </row>
    <row r="154" spans="2:27" ht="24.75" customHeight="1">
      <c r="B154" s="151"/>
      <c r="C154" s="155"/>
      <c r="D154" s="155"/>
      <c r="E154" s="155"/>
      <c r="F154" s="155"/>
      <c r="G154" s="155"/>
      <c r="H154" s="155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  <c r="AA154" s="151"/>
    </row>
    <row r="155" spans="2:27" ht="24.75" customHeight="1">
      <c r="B155" s="151"/>
      <c r="C155" s="155"/>
      <c r="D155" s="155"/>
      <c r="E155" s="155"/>
      <c r="F155" s="155"/>
      <c r="G155" s="155"/>
      <c r="H155" s="155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  <c r="Y155" s="151"/>
      <c r="Z155" s="151"/>
      <c r="AA155" s="151"/>
    </row>
    <row r="156" spans="2:27" ht="24.75" customHeight="1">
      <c r="B156" s="151"/>
      <c r="C156" s="155"/>
      <c r="D156" s="155"/>
      <c r="E156" s="155"/>
      <c r="F156" s="155"/>
      <c r="G156" s="155"/>
      <c r="H156" s="155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  <c r="AA156" s="151"/>
    </row>
    <row r="157" spans="2:27" ht="24.75" customHeight="1">
      <c r="B157" s="151"/>
      <c r="C157" s="155"/>
      <c r="D157" s="155"/>
      <c r="E157" s="155"/>
      <c r="F157" s="155"/>
      <c r="G157" s="155"/>
      <c r="H157" s="155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  <c r="AA157" s="151"/>
    </row>
    <row r="158" spans="2:27" ht="24.75" customHeight="1">
      <c r="B158" s="151"/>
      <c r="C158" s="155"/>
      <c r="D158" s="155"/>
      <c r="E158" s="155"/>
      <c r="F158" s="155"/>
      <c r="G158" s="155"/>
      <c r="H158" s="155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  <c r="AA158" s="151"/>
    </row>
    <row r="159" spans="2:27" ht="24.75" customHeight="1">
      <c r="B159" s="151"/>
      <c r="C159" s="155"/>
      <c r="D159" s="155"/>
      <c r="E159" s="155"/>
      <c r="F159" s="155"/>
      <c r="G159" s="155"/>
      <c r="H159" s="155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  <c r="X159" s="151"/>
      <c r="Y159" s="151"/>
      <c r="Z159" s="151"/>
      <c r="AA159" s="151"/>
    </row>
    <row r="160" spans="2:27" ht="24.75" customHeight="1">
      <c r="B160" s="151"/>
      <c r="C160" s="155"/>
      <c r="D160" s="155"/>
      <c r="E160" s="155"/>
      <c r="F160" s="155"/>
      <c r="G160" s="155"/>
      <c r="H160" s="155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  <c r="AA160" s="151"/>
    </row>
    <row r="161" spans="2:27" ht="24.75" customHeight="1">
      <c r="B161" s="151"/>
      <c r="C161" s="155"/>
      <c r="D161" s="155"/>
      <c r="E161" s="155"/>
      <c r="F161" s="155"/>
      <c r="G161" s="155"/>
      <c r="H161" s="155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  <c r="AA161" s="151"/>
    </row>
    <row r="162" spans="2:27" ht="24.75" customHeight="1">
      <c r="B162" s="151"/>
      <c r="C162" s="155"/>
      <c r="D162" s="155"/>
      <c r="E162" s="155"/>
      <c r="F162" s="155"/>
      <c r="G162" s="155"/>
      <c r="H162" s="155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</row>
    <row r="163" spans="2:27" ht="24.75" customHeight="1">
      <c r="B163" s="151"/>
      <c r="C163" s="155"/>
      <c r="D163" s="155"/>
      <c r="E163" s="155"/>
      <c r="F163" s="155"/>
      <c r="G163" s="155"/>
      <c r="H163" s="155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  <c r="AA163" s="151"/>
    </row>
    <row r="164" spans="2:27" ht="24.75" customHeight="1">
      <c r="B164" s="151"/>
      <c r="C164" s="155"/>
      <c r="D164" s="155"/>
      <c r="E164" s="155"/>
      <c r="F164" s="155"/>
      <c r="G164" s="155"/>
      <c r="H164" s="155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  <c r="AA164" s="151"/>
    </row>
    <row r="165" spans="2:27" ht="24.75" customHeight="1">
      <c r="B165" s="151"/>
      <c r="C165" s="155"/>
      <c r="D165" s="155"/>
      <c r="E165" s="155"/>
      <c r="F165" s="155"/>
      <c r="G165" s="155"/>
      <c r="H165" s="155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151"/>
      <c r="AA165" s="151"/>
    </row>
    <row r="166" spans="2:27" ht="24.75" customHeight="1">
      <c r="B166" s="151"/>
      <c r="C166" s="155"/>
      <c r="D166" s="155"/>
      <c r="E166" s="155"/>
      <c r="F166" s="155"/>
      <c r="G166" s="155"/>
      <c r="H166" s="155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  <c r="AA166" s="151"/>
    </row>
    <row r="167" spans="2:27" ht="24.75" customHeight="1">
      <c r="B167" s="151"/>
      <c r="C167" s="155"/>
      <c r="D167" s="155"/>
      <c r="E167" s="155"/>
      <c r="F167" s="155"/>
      <c r="G167" s="155"/>
      <c r="H167" s="155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  <c r="AA167" s="151"/>
    </row>
    <row r="168" spans="2:27" ht="24.75" customHeight="1">
      <c r="B168" s="151"/>
      <c r="C168" s="155"/>
      <c r="D168" s="155"/>
      <c r="E168" s="155"/>
      <c r="F168" s="155"/>
      <c r="G168" s="155"/>
      <c r="H168" s="155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  <c r="AA168" s="151"/>
    </row>
    <row r="169" spans="2:27" ht="24.75" customHeight="1">
      <c r="B169" s="151"/>
      <c r="C169" s="155"/>
      <c r="D169" s="155"/>
      <c r="E169" s="155"/>
      <c r="F169" s="155"/>
      <c r="G169" s="155"/>
      <c r="H169" s="155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/>
      <c r="AA169" s="151"/>
    </row>
    <row r="170" spans="2:27" ht="24.75" customHeight="1">
      <c r="B170" s="151"/>
      <c r="C170" s="155"/>
      <c r="D170" s="155"/>
      <c r="E170" s="155"/>
      <c r="F170" s="155"/>
      <c r="G170" s="155"/>
      <c r="H170" s="155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  <c r="AA170" s="151"/>
    </row>
    <row r="171" spans="2:27" ht="24.75" customHeight="1">
      <c r="B171" s="151"/>
      <c r="C171" s="155"/>
      <c r="D171" s="155"/>
      <c r="E171" s="155"/>
      <c r="F171" s="155"/>
      <c r="G171" s="155"/>
      <c r="H171" s="155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  <c r="AA171" s="151"/>
    </row>
    <row r="172" spans="2:27" ht="24.75" customHeight="1">
      <c r="B172" s="151"/>
      <c r="C172" s="155"/>
      <c r="D172" s="155"/>
      <c r="E172" s="155"/>
      <c r="F172" s="155"/>
      <c r="G172" s="155"/>
      <c r="H172" s="155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</row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19.5" customHeight="1"/>
    <row r="199" ht="19.5" customHeight="1"/>
    <row r="200" ht="19.5" customHeight="1"/>
    <row r="201" ht="19.5" customHeight="1"/>
  </sheetData>
  <sheetProtection/>
  <mergeCells count="3">
    <mergeCell ref="A2:G2"/>
    <mergeCell ref="A3:G3"/>
    <mergeCell ref="A1:G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3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77.00390625" style="0" customWidth="1"/>
    <col min="3" max="3" width="15.421875" style="0" customWidth="1"/>
    <col min="4" max="4" width="12.140625" style="0" customWidth="1"/>
    <col min="5" max="5" width="10.00390625" style="0" customWidth="1"/>
    <col min="6" max="6" width="16.8515625" style="0" customWidth="1"/>
    <col min="7" max="7" width="12.28125" style="0" customWidth="1"/>
  </cols>
  <sheetData>
    <row r="1" spans="1:6" ht="15">
      <c r="A1" s="270" t="s">
        <v>750</v>
      </c>
      <c r="B1" s="270"/>
      <c r="C1" s="270"/>
      <c r="D1" s="270"/>
      <c r="E1" s="270"/>
      <c r="F1" s="270"/>
    </row>
    <row r="2" spans="1:6" ht="15">
      <c r="A2" s="264" t="s">
        <v>31</v>
      </c>
      <c r="B2" s="268"/>
      <c r="C2" s="268"/>
      <c r="D2" s="268"/>
      <c r="E2" s="268"/>
      <c r="F2" s="269"/>
    </row>
    <row r="3" spans="1:6" ht="15">
      <c r="A3" s="267" t="s">
        <v>634</v>
      </c>
      <c r="B3" s="268"/>
      <c r="C3" s="268"/>
      <c r="D3" s="268"/>
      <c r="E3" s="268"/>
      <c r="F3" s="269"/>
    </row>
    <row r="4" spans="1:6" ht="18">
      <c r="A4" s="57"/>
      <c r="B4" s="99"/>
      <c r="C4" s="132"/>
      <c r="D4" s="132"/>
      <c r="E4" s="132"/>
      <c r="F4" s="132"/>
    </row>
    <row r="5" spans="1:6" ht="15">
      <c r="A5" s="99" t="s">
        <v>729</v>
      </c>
      <c r="B5" s="99"/>
      <c r="C5" s="132"/>
      <c r="D5" s="132"/>
      <c r="E5" s="132"/>
      <c r="F5" s="132"/>
    </row>
    <row r="6" spans="1:7" ht="24.75" customHeight="1">
      <c r="A6" s="1" t="s">
        <v>43</v>
      </c>
      <c r="B6" s="2" t="s">
        <v>44</v>
      </c>
      <c r="C6" s="133" t="s">
        <v>646</v>
      </c>
      <c r="D6" s="133" t="s">
        <v>647</v>
      </c>
      <c r="E6" s="133" t="s">
        <v>34</v>
      </c>
      <c r="F6" s="134" t="s">
        <v>16</v>
      </c>
      <c r="G6" s="33" t="s">
        <v>24</v>
      </c>
    </row>
    <row r="7" spans="1:7" ht="24.75" customHeight="1">
      <c r="A7" s="34" t="s">
        <v>45</v>
      </c>
      <c r="B7" s="35" t="s">
        <v>46</v>
      </c>
      <c r="C7" s="121">
        <v>54616</v>
      </c>
      <c r="D7" s="121"/>
      <c r="E7" s="121"/>
      <c r="F7" s="121">
        <f aca="true" t="shared" si="0" ref="F7:F70">SUM(C7:E7)</f>
        <v>54616</v>
      </c>
      <c r="G7" s="33">
        <v>54616</v>
      </c>
    </row>
    <row r="8" spans="1:7" ht="24.75" customHeight="1">
      <c r="A8" s="34" t="s">
        <v>47</v>
      </c>
      <c r="B8" s="36" t="s">
        <v>48</v>
      </c>
      <c r="C8" s="121"/>
      <c r="D8" s="121"/>
      <c r="E8" s="121"/>
      <c r="F8" s="121">
        <f t="shared" si="0"/>
        <v>0</v>
      </c>
      <c r="G8" s="33"/>
    </row>
    <row r="9" spans="1:7" ht="24.75" customHeight="1">
      <c r="A9" s="34" t="s">
        <v>49</v>
      </c>
      <c r="B9" s="36" t="s">
        <v>50</v>
      </c>
      <c r="C9" s="121"/>
      <c r="D9" s="121"/>
      <c r="E9" s="121"/>
      <c r="F9" s="121">
        <f t="shared" si="0"/>
        <v>0</v>
      </c>
      <c r="G9" s="33"/>
    </row>
    <row r="10" spans="1:7" ht="24.75" customHeight="1">
      <c r="A10" s="37" t="s">
        <v>51</v>
      </c>
      <c r="B10" s="36" t="s">
        <v>52</v>
      </c>
      <c r="C10" s="121">
        <v>550</v>
      </c>
      <c r="D10" s="121"/>
      <c r="E10" s="121"/>
      <c r="F10" s="121">
        <f t="shared" si="0"/>
        <v>550</v>
      </c>
      <c r="G10" s="33">
        <v>943</v>
      </c>
    </row>
    <row r="11" spans="1:7" ht="24.75" customHeight="1">
      <c r="A11" s="37" t="s">
        <v>53</v>
      </c>
      <c r="B11" s="36" t="s">
        <v>54</v>
      </c>
      <c r="C11" s="121">
        <v>2872</v>
      </c>
      <c r="D11" s="121"/>
      <c r="E11" s="121"/>
      <c r="F11" s="121">
        <f t="shared" si="0"/>
        <v>2872</v>
      </c>
      <c r="G11" s="33">
        <v>2872</v>
      </c>
    </row>
    <row r="12" spans="1:7" ht="24.75" customHeight="1">
      <c r="A12" s="37" t="s">
        <v>55</v>
      </c>
      <c r="B12" s="36" t="s">
        <v>56</v>
      </c>
      <c r="C12" s="121">
        <v>690</v>
      </c>
      <c r="D12" s="121"/>
      <c r="E12" s="121"/>
      <c r="F12" s="121">
        <f t="shared" si="0"/>
        <v>690</v>
      </c>
      <c r="G12" s="33">
        <v>690</v>
      </c>
    </row>
    <row r="13" spans="1:7" ht="24.75" customHeight="1">
      <c r="A13" s="37" t="s">
        <v>57</v>
      </c>
      <c r="B13" s="36" t="s">
        <v>58</v>
      </c>
      <c r="C13" s="121">
        <v>3093</v>
      </c>
      <c r="D13" s="121"/>
      <c r="E13" s="121"/>
      <c r="F13" s="121">
        <f t="shared" si="0"/>
        <v>3093</v>
      </c>
      <c r="G13" s="33">
        <v>3205</v>
      </c>
    </row>
    <row r="14" spans="1:7" ht="24.75" customHeight="1">
      <c r="A14" s="37" t="s">
        <v>59</v>
      </c>
      <c r="B14" s="36" t="s">
        <v>60</v>
      </c>
      <c r="C14" s="121"/>
      <c r="D14" s="121"/>
      <c r="E14" s="121"/>
      <c r="F14" s="121">
        <f t="shared" si="0"/>
        <v>0</v>
      </c>
      <c r="G14" s="33"/>
    </row>
    <row r="15" spans="1:7" ht="24.75" customHeight="1">
      <c r="A15" s="4" t="s">
        <v>61</v>
      </c>
      <c r="B15" s="36" t="s">
        <v>62</v>
      </c>
      <c r="C15" s="121">
        <v>800</v>
      </c>
      <c r="D15" s="121"/>
      <c r="E15" s="121"/>
      <c r="F15" s="121">
        <f t="shared" si="0"/>
        <v>800</v>
      </c>
      <c r="G15" s="33">
        <v>800</v>
      </c>
    </row>
    <row r="16" spans="1:7" ht="24.75" customHeight="1">
      <c r="A16" s="4" t="s">
        <v>63</v>
      </c>
      <c r="B16" s="36" t="s">
        <v>64</v>
      </c>
      <c r="C16" s="121">
        <v>600</v>
      </c>
      <c r="D16" s="121"/>
      <c r="E16" s="121"/>
      <c r="F16" s="121">
        <f t="shared" si="0"/>
        <v>600</v>
      </c>
      <c r="G16" s="33">
        <v>300</v>
      </c>
    </row>
    <row r="17" spans="1:7" ht="24.75" customHeight="1">
      <c r="A17" s="4" t="s">
        <v>65</v>
      </c>
      <c r="B17" s="36" t="s">
        <v>66</v>
      </c>
      <c r="C17" s="121"/>
      <c r="D17" s="121"/>
      <c r="E17" s="121"/>
      <c r="F17" s="121">
        <f t="shared" si="0"/>
        <v>0</v>
      </c>
      <c r="G17" s="33"/>
    </row>
    <row r="18" spans="1:7" ht="24.75" customHeight="1">
      <c r="A18" s="4" t="s">
        <v>67</v>
      </c>
      <c r="B18" s="36" t="s">
        <v>68</v>
      </c>
      <c r="C18" s="121">
        <v>160</v>
      </c>
      <c r="D18" s="121"/>
      <c r="E18" s="121"/>
      <c r="F18" s="121">
        <f t="shared" si="0"/>
        <v>160</v>
      </c>
      <c r="G18" s="33">
        <v>160</v>
      </c>
    </row>
    <row r="19" spans="1:7" ht="24.75" customHeight="1">
      <c r="A19" s="4" t="s">
        <v>495</v>
      </c>
      <c r="B19" s="36" t="s">
        <v>69</v>
      </c>
      <c r="C19" s="121">
        <v>2000</v>
      </c>
      <c r="D19" s="121"/>
      <c r="E19" s="121"/>
      <c r="F19" s="121">
        <f t="shared" si="0"/>
        <v>2000</v>
      </c>
      <c r="G19" s="33">
        <v>2000</v>
      </c>
    </row>
    <row r="20" spans="1:7" ht="24.75" customHeight="1">
      <c r="A20" s="38" t="s">
        <v>393</v>
      </c>
      <c r="B20" s="39" t="s">
        <v>71</v>
      </c>
      <c r="C20" s="93">
        <f>SUM(C7:C19)</f>
        <v>65381</v>
      </c>
      <c r="D20" s="93">
        <f>SUM(D7:D19)</f>
        <v>0</v>
      </c>
      <c r="E20" s="93">
        <f>SUM(E7:E19)</f>
        <v>0</v>
      </c>
      <c r="F20" s="93">
        <f t="shared" si="0"/>
        <v>65381</v>
      </c>
      <c r="G20" s="237">
        <f>SUM(G7:G19)</f>
        <v>65586</v>
      </c>
    </row>
    <row r="21" spans="1:7" ht="24.75" customHeight="1">
      <c r="A21" s="4" t="s">
        <v>72</v>
      </c>
      <c r="B21" s="36" t="s">
        <v>73</v>
      </c>
      <c r="C21" s="121"/>
      <c r="D21" s="121"/>
      <c r="E21" s="121"/>
      <c r="F21" s="121">
        <f t="shared" si="0"/>
        <v>0</v>
      </c>
      <c r="G21" s="33"/>
    </row>
    <row r="22" spans="1:7" ht="24.75" customHeight="1">
      <c r="A22" s="4" t="s">
        <v>74</v>
      </c>
      <c r="B22" s="36" t="s">
        <v>75</v>
      </c>
      <c r="C22" s="121"/>
      <c r="D22" s="121"/>
      <c r="E22" s="121"/>
      <c r="F22" s="121">
        <f t="shared" si="0"/>
        <v>0</v>
      </c>
      <c r="G22" s="33">
        <v>510</v>
      </c>
    </row>
    <row r="23" spans="1:7" ht="24.75" customHeight="1">
      <c r="A23" s="5" t="s">
        <v>76</v>
      </c>
      <c r="B23" s="36" t="s">
        <v>77</v>
      </c>
      <c r="C23" s="121"/>
      <c r="D23" s="121"/>
      <c r="E23" s="121"/>
      <c r="F23" s="121">
        <f t="shared" si="0"/>
        <v>0</v>
      </c>
      <c r="G23" s="33">
        <v>121</v>
      </c>
    </row>
    <row r="24" spans="1:7" ht="24.75" customHeight="1">
      <c r="A24" s="8" t="s">
        <v>394</v>
      </c>
      <c r="B24" s="39" t="s">
        <v>78</v>
      </c>
      <c r="C24" s="93">
        <f>SUM(C21:C23)</f>
        <v>0</v>
      </c>
      <c r="D24" s="93">
        <f>SUM(D21:D23)</f>
        <v>0</v>
      </c>
      <c r="E24" s="93">
        <f>SUM(E21:E23)</f>
        <v>0</v>
      </c>
      <c r="F24" s="93">
        <f t="shared" si="0"/>
        <v>0</v>
      </c>
      <c r="G24" s="33">
        <v>631</v>
      </c>
    </row>
    <row r="25" spans="1:7" ht="24.75" customHeight="1">
      <c r="A25" s="60" t="s">
        <v>525</v>
      </c>
      <c r="B25" s="61" t="s">
        <v>79</v>
      </c>
      <c r="C25" s="93">
        <f>C20+C24</f>
        <v>65381</v>
      </c>
      <c r="D25" s="93">
        <f>D20+D24</f>
        <v>0</v>
      </c>
      <c r="E25" s="93">
        <f>E20+E24</f>
        <v>0</v>
      </c>
      <c r="F25" s="93">
        <f t="shared" si="0"/>
        <v>65381</v>
      </c>
      <c r="G25" s="237">
        <f>G20+G24</f>
        <v>66217</v>
      </c>
    </row>
    <row r="26" spans="1:7" ht="24.75" customHeight="1">
      <c r="A26" s="45" t="s">
        <v>496</v>
      </c>
      <c r="B26" s="61" t="s">
        <v>80</v>
      </c>
      <c r="C26" s="93">
        <v>17911</v>
      </c>
      <c r="D26" s="93"/>
      <c r="E26" s="93"/>
      <c r="F26" s="93">
        <f t="shared" si="0"/>
        <v>17911</v>
      </c>
      <c r="G26" s="237">
        <v>18203</v>
      </c>
    </row>
    <row r="27" spans="1:7" ht="24.75" customHeight="1">
      <c r="A27" s="4" t="s">
        <v>81</v>
      </c>
      <c r="B27" s="36" t="s">
        <v>82</v>
      </c>
      <c r="C27" s="121">
        <v>1900</v>
      </c>
      <c r="D27" s="121"/>
      <c r="E27" s="121"/>
      <c r="F27" s="121">
        <f t="shared" si="0"/>
        <v>1900</v>
      </c>
      <c r="G27" s="33">
        <v>1900</v>
      </c>
    </row>
    <row r="28" spans="1:7" ht="24.75" customHeight="1">
      <c r="A28" s="4" t="s">
        <v>83</v>
      </c>
      <c r="B28" s="36" t="s">
        <v>84</v>
      </c>
      <c r="C28" s="121">
        <v>520</v>
      </c>
      <c r="D28" s="121"/>
      <c r="E28" s="121"/>
      <c r="F28" s="121">
        <f t="shared" si="0"/>
        <v>520</v>
      </c>
      <c r="G28" s="33">
        <v>1575</v>
      </c>
    </row>
    <row r="29" spans="1:7" ht="24.75" customHeight="1">
      <c r="A29" s="4" t="s">
        <v>85</v>
      </c>
      <c r="B29" s="36" t="s">
        <v>86</v>
      </c>
      <c r="C29" s="121">
        <v>300</v>
      </c>
      <c r="D29" s="121"/>
      <c r="E29" s="121"/>
      <c r="F29" s="121">
        <f t="shared" si="0"/>
        <v>300</v>
      </c>
      <c r="G29" s="33">
        <v>300</v>
      </c>
    </row>
    <row r="30" spans="1:7" ht="24.75" customHeight="1">
      <c r="A30" s="8" t="s">
        <v>404</v>
      </c>
      <c r="B30" s="39" t="s">
        <v>87</v>
      </c>
      <c r="C30" s="93">
        <f>SUM(C27:C29)</f>
        <v>2720</v>
      </c>
      <c r="D30" s="93">
        <f>SUM(D27:D29)</f>
        <v>0</v>
      </c>
      <c r="E30" s="93">
        <f>SUM(E27:E29)</f>
        <v>0</v>
      </c>
      <c r="F30" s="93">
        <f t="shared" si="0"/>
        <v>2720</v>
      </c>
      <c r="G30" s="237">
        <f>SUM(G27:G29)</f>
        <v>3775</v>
      </c>
    </row>
    <row r="31" spans="1:7" ht="24.75" customHeight="1">
      <c r="A31" s="4" t="s">
        <v>88</v>
      </c>
      <c r="B31" s="36" t="s">
        <v>89</v>
      </c>
      <c r="C31" s="121"/>
      <c r="D31" s="121"/>
      <c r="E31" s="121"/>
      <c r="F31" s="121">
        <f t="shared" si="0"/>
        <v>0</v>
      </c>
      <c r="G31" s="33">
        <v>1300</v>
      </c>
    </row>
    <row r="32" spans="1:7" ht="24.75" customHeight="1">
      <c r="A32" s="4" t="s">
        <v>90</v>
      </c>
      <c r="B32" s="36" t="s">
        <v>91</v>
      </c>
      <c r="C32" s="121">
        <v>2400</v>
      </c>
      <c r="D32" s="121"/>
      <c r="E32" s="121"/>
      <c r="F32" s="121">
        <f t="shared" si="0"/>
        <v>2400</v>
      </c>
      <c r="G32" s="33">
        <v>1100</v>
      </c>
    </row>
    <row r="33" spans="1:7" ht="24.75" customHeight="1">
      <c r="A33" s="8" t="s">
        <v>526</v>
      </c>
      <c r="B33" s="39" t="s">
        <v>92</v>
      </c>
      <c r="C33" s="93">
        <f>SUM(C31:C32)</f>
        <v>2400</v>
      </c>
      <c r="D33" s="93">
        <f>SUM(D31:D32)</f>
        <v>0</v>
      </c>
      <c r="E33" s="93">
        <f>SUM(E31:E32)</f>
        <v>0</v>
      </c>
      <c r="F33" s="93">
        <f t="shared" si="0"/>
        <v>2400</v>
      </c>
      <c r="G33" s="237">
        <f>SUM(G31:G32)</f>
        <v>2400</v>
      </c>
    </row>
    <row r="34" spans="1:7" ht="24.75" customHeight="1">
      <c r="A34" s="4" t="s">
        <v>93</v>
      </c>
      <c r="B34" s="36" t="s">
        <v>94</v>
      </c>
      <c r="C34" s="121">
        <v>2700</v>
      </c>
      <c r="D34" s="121"/>
      <c r="E34" s="121"/>
      <c r="F34" s="121">
        <f t="shared" si="0"/>
        <v>2700</v>
      </c>
      <c r="G34" s="33">
        <v>3200</v>
      </c>
    </row>
    <row r="35" spans="1:7" ht="24.75" customHeight="1">
      <c r="A35" s="4" t="s">
        <v>95</v>
      </c>
      <c r="B35" s="36" t="s">
        <v>96</v>
      </c>
      <c r="C35" s="121"/>
      <c r="D35" s="121"/>
      <c r="E35" s="121"/>
      <c r="F35" s="121">
        <f t="shared" si="0"/>
        <v>0</v>
      </c>
      <c r="G35" s="33"/>
    </row>
    <row r="36" spans="1:7" ht="24.75" customHeight="1">
      <c r="A36" s="4" t="s">
        <v>497</v>
      </c>
      <c r="B36" s="36" t="s">
        <v>97</v>
      </c>
      <c r="C36" s="121"/>
      <c r="D36" s="121"/>
      <c r="E36" s="121"/>
      <c r="F36" s="121">
        <f t="shared" si="0"/>
        <v>0</v>
      </c>
      <c r="G36" s="33">
        <v>700</v>
      </c>
    </row>
    <row r="37" spans="1:7" ht="24.75" customHeight="1">
      <c r="A37" s="4" t="s">
        <v>99</v>
      </c>
      <c r="B37" s="36" t="s">
        <v>100</v>
      </c>
      <c r="C37" s="121">
        <v>2400</v>
      </c>
      <c r="D37" s="121"/>
      <c r="E37" s="121"/>
      <c r="F37" s="121">
        <f t="shared" si="0"/>
        <v>2400</v>
      </c>
      <c r="G37" s="33">
        <v>1400</v>
      </c>
    </row>
    <row r="38" spans="1:7" ht="24.75" customHeight="1">
      <c r="A38" s="12" t="s">
        <v>498</v>
      </c>
      <c r="B38" s="36" t="s">
        <v>101</v>
      </c>
      <c r="C38" s="121"/>
      <c r="D38" s="121"/>
      <c r="E38" s="121"/>
      <c r="F38" s="121">
        <f t="shared" si="0"/>
        <v>0</v>
      </c>
      <c r="G38" s="33"/>
    </row>
    <row r="39" spans="1:7" ht="24.75" customHeight="1">
      <c r="A39" s="5" t="s">
        <v>103</v>
      </c>
      <c r="B39" s="36" t="s">
        <v>104</v>
      </c>
      <c r="C39" s="121">
        <v>400</v>
      </c>
      <c r="D39" s="121">
        <v>2684</v>
      </c>
      <c r="E39" s="121"/>
      <c r="F39" s="121">
        <f t="shared" si="0"/>
        <v>3084</v>
      </c>
      <c r="G39" s="33">
        <v>3276</v>
      </c>
    </row>
    <row r="40" spans="1:7" ht="24.75" customHeight="1">
      <c r="A40" s="4" t="s">
        <v>499</v>
      </c>
      <c r="B40" s="36" t="s">
        <v>105</v>
      </c>
      <c r="C40" s="122">
        <v>1200</v>
      </c>
      <c r="D40" s="121"/>
      <c r="E40" s="121"/>
      <c r="F40" s="121">
        <f t="shared" si="0"/>
        <v>1200</v>
      </c>
      <c r="G40" s="33">
        <v>1306</v>
      </c>
    </row>
    <row r="41" spans="1:7" ht="24.75" customHeight="1">
      <c r="A41" s="8" t="s">
        <v>409</v>
      </c>
      <c r="B41" s="39" t="s">
        <v>107</v>
      </c>
      <c r="C41" s="93">
        <f>SUM(C34:C40)</f>
        <v>6700</v>
      </c>
      <c r="D41" s="93">
        <f>SUM(D34:D40)</f>
        <v>2684</v>
      </c>
      <c r="E41" s="93">
        <f>SUM(E34:E40)</f>
        <v>0</v>
      </c>
      <c r="F41" s="93">
        <f t="shared" si="0"/>
        <v>9384</v>
      </c>
      <c r="G41" s="237">
        <f>SUM(G34:G40)</f>
        <v>9882</v>
      </c>
    </row>
    <row r="42" spans="1:7" ht="24.75" customHeight="1">
      <c r="A42" s="4" t="s">
        <v>108</v>
      </c>
      <c r="B42" s="36" t="s">
        <v>109</v>
      </c>
      <c r="C42" s="121">
        <v>500</v>
      </c>
      <c r="D42" s="121"/>
      <c r="E42" s="121"/>
      <c r="F42" s="121">
        <f t="shared" si="0"/>
        <v>500</v>
      </c>
      <c r="G42" s="33">
        <v>500</v>
      </c>
    </row>
    <row r="43" spans="1:7" ht="24.75" customHeight="1">
      <c r="A43" s="4" t="s">
        <v>110</v>
      </c>
      <c r="B43" s="36" t="s">
        <v>111</v>
      </c>
      <c r="C43" s="121"/>
      <c r="D43" s="121"/>
      <c r="E43" s="121"/>
      <c r="F43" s="121">
        <f t="shared" si="0"/>
        <v>0</v>
      </c>
      <c r="G43" s="33">
        <v>410</v>
      </c>
    </row>
    <row r="44" spans="1:7" ht="24.75" customHeight="1">
      <c r="A44" s="8" t="s">
        <v>410</v>
      </c>
      <c r="B44" s="39" t="s">
        <v>112</v>
      </c>
      <c r="C44" s="93">
        <f>SUM(C42:C43)</f>
        <v>500</v>
      </c>
      <c r="D44" s="93">
        <f>SUM(D42:D43)</f>
        <v>0</v>
      </c>
      <c r="E44" s="93">
        <f>SUM(E42:E43)</f>
        <v>0</v>
      </c>
      <c r="F44" s="93">
        <f t="shared" si="0"/>
        <v>500</v>
      </c>
      <c r="G44" s="237">
        <f>SUM(G42:G43)</f>
        <v>910</v>
      </c>
    </row>
    <row r="45" spans="1:7" ht="24.75" customHeight="1">
      <c r="A45" s="4" t="s">
        <v>113</v>
      </c>
      <c r="B45" s="36" t="s">
        <v>114</v>
      </c>
      <c r="C45" s="121">
        <v>3430</v>
      </c>
      <c r="D45" s="121"/>
      <c r="E45" s="121"/>
      <c r="F45" s="121">
        <f t="shared" si="0"/>
        <v>3430</v>
      </c>
      <c r="G45" s="33">
        <v>3758</v>
      </c>
    </row>
    <row r="46" spans="1:7" ht="24.75" customHeight="1">
      <c r="A46" s="4" t="s">
        <v>115</v>
      </c>
      <c r="B46" s="36" t="s">
        <v>116</v>
      </c>
      <c r="C46" s="121">
        <v>553</v>
      </c>
      <c r="D46" s="121">
        <v>725</v>
      </c>
      <c r="E46" s="121"/>
      <c r="F46" s="121">
        <f t="shared" si="0"/>
        <v>1278</v>
      </c>
      <c r="G46" s="33">
        <v>1278</v>
      </c>
    </row>
    <row r="47" spans="1:7" ht="24.75" customHeight="1">
      <c r="A47" s="4" t="s">
        <v>500</v>
      </c>
      <c r="B47" s="36" t="s">
        <v>117</v>
      </c>
      <c r="C47" s="121"/>
      <c r="D47" s="121"/>
      <c r="E47" s="121"/>
      <c r="F47" s="121">
        <f t="shared" si="0"/>
        <v>0</v>
      </c>
      <c r="G47" s="33"/>
    </row>
    <row r="48" spans="1:7" ht="24.75" customHeight="1">
      <c r="A48" s="4" t="s">
        <v>501</v>
      </c>
      <c r="B48" s="36" t="s">
        <v>119</v>
      </c>
      <c r="C48" s="121"/>
      <c r="D48" s="121"/>
      <c r="E48" s="121"/>
      <c r="F48" s="121">
        <f t="shared" si="0"/>
        <v>0</v>
      </c>
      <c r="G48" s="33"/>
    </row>
    <row r="49" spans="1:7" ht="24.75" customHeight="1">
      <c r="A49" s="4" t="s">
        <v>123</v>
      </c>
      <c r="B49" s="36" t="s">
        <v>124</v>
      </c>
      <c r="C49" s="121">
        <v>1438</v>
      </c>
      <c r="D49" s="121"/>
      <c r="E49" s="121"/>
      <c r="F49" s="121">
        <f t="shared" si="0"/>
        <v>1438</v>
      </c>
      <c r="G49" s="33">
        <v>637</v>
      </c>
    </row>
    <row r="50" spans="1:7" ht="24.75" customHeight="1">
      <c r="A50" s="8" t="s">
        <v>413</v>
      </c>
      <c r="B50" s="39" t="s">
        <v>125</v>
      </c>
      <c r="C50" s="93">
        <f>SUM(C45:C49)</f>
        <v>5421</v>
      </c>
      <c r="D50" s="93">
        <f>SUM(D45:D49)</f>
        <v>725</v>
      </c>
      <c r="E50" s="93">
        <f>SUM(E45:E49)</f>
        <v>0</v>
      </c>
      <c r="F50" s="93">
        <f t="shared" si="0"/>
        <v>6146</v>
      </c>
      <c r="G50" s="237">
        <f>SUM(G45:G49)</f>
        <v>5673</v>
      </c>
    </row>
    <row r="51" spans="1:7" ht="24.75" customHeight="1">
      <c r="A51" s="45" t="s">
        <v>414</v>
      </c>
      <c r="B51" s="61" t="s">
        <v>126</v>
      </c>
      <c r="C51" s="93">
        <f>C30+C33+C41+C44+C50</f>
        <v>17741</v>
      </c>
      <c r="D51" s="93">
        <f>D30+D33+D41+D44+D50</f>
        <v>3409</v>
      </c>
      <c r="E51" s="93">
        <f>E30+E33+E41+E44+E50</f>
        <v>0</v>
      </c>
      <c r="F51" s="93">
        <f t="shared" si="0"/>
        <v>21150</v>
      </c>
      <c r="G51" s="237">
        <f>G30+G33+G41+G44+G50</f>
        <v>22640</v>
      </c>
    </row>
    <row r="52" spans="1:7" ht="24.75" customHeight="1">
      <c r="A52" s="15" t="s">
        <v>127</v>
      </c>
      <c r="B52" s="36" t="s">
        <v>128</v>
      </c>
      <c r="C52" s="121"/>
      <c r="D52" s="121"/>
      <c r="E52" s="121"/>
      <c r="F52" s="121">
        <f t="shared" si="0"/>
        <v>0</v>
      </c>
      <c r="G52" s="33"/>
    </row>
    <row r="53" spans="1:7" ht="24.75" customHeight="1">
      <c r="A53" s="15" t="s">
        <v>431</v>
      </c>
      <c r="B53" s="36" t="s">
        <v>129</v>
      </c>
      <c r="C53" s="121"/>
      <c r="D53" s="121"/>
      <c r="E53" s="121"/>
      <c r="F53" s="121">
        <f t="shared" si="0"/>
        <v>0</v>
      </c>
      <c r="G53" s="33"/>
    </row>
    <row r="54" spans="1:7" ht="24.75" customHeight="1">
      <c r="A54" s="20" t="s">
        <v>502</v>
      </c>
      <c r="B54" s="36" t="s">
        <v>130</v>
      </c>
      <c r="C54" s="121"/>
      <c r="D54" s="121"/>
      <c r="E54" s="121"/>
      <c r="F54" s="121">
        <f t="shared" si="0"/>
        <v>0</v>
      </c>
      <c r="G54" s="33"/>
    </row>
    <row r="55" spans="1:7" ht="24.75" customHeight="1">
      <c r="A55" s="20" t="s">
        <v>503</v>
      </c>
      <c r="B55" s="36" t="s">
        <v>131</v>
      </c>
      <c r="C55" s="121"/>
      <c r="D55" s="121"/>
      <c r="E55" s="121"/>
      <c r="F55" s="121">
        <f t="shared" si="0"/>
        <v>0</v>
      </c>
      <c r="G55" s="33"/>
    </row>
    <row r="56" spans="1:7" ht="24.75" customHeight="1">
      <c r="A56" s="20" t="s">
        <v>504</v>
      </c>
      <c r="B56" s="36" t="s">
        <v>132</v>
      </c>
      <c r="C56" s="121"/>
      <c r="D56" s="121"/>
      <c r="E56" s="121"/>
      <c r="F56" s="121">
        <f t="shared" si="0"/>
        <v>0</v>
      </c>
      <c r="G56" s="33"/>
    </row>
    <row r="57" spans="1:7" ht="24.75" customHeight="1">
      <c r="A57" s="15" t="s">
        <v>505</v>
      </c>
      <c r="B57" s="36" t="s">
        <v>133</v>
      </c>
      <c r="C57" s="121"/>
      <c r="D57" s="121"/>
      <c r="E57" s="121"/>
      <c r="F57" s="121">
        <f t="shared" si="0"/>
        <v>0</v>
      </c>
      <c r="G57" s="33"/>
    </row>
    <row r="58" spans="1:7" ht="24.75" customHeight="1">
      <c r="A58" s="15" t="s">
        <v>506</v>
      </c>
      <c r="B58" s="36" t="s">
        <v>134</v>
      </c>
      <c r="C58" s="121"/>
      <c r="D58" s="121"/>
      <c r="E58" s="121"/>
      <c r="F58" s="121">
        <f t="shared" si="0"/>
        <v>0</v>
      </c>
      <c r="G58" s="33"/>
    </row>
    <row r="59" spans="1:7" ht="24.75" customHeight="1">
      <c r="A59" s="15" t="s">
        <v>507</v>
      </c>
      <c r="B59" s="36" t="s">
        <v>135</v>
      </c>
      <c r="C59" s="121"/>
      <c r="D59" s="121"/>
      <c r="E59" s="121"/>
      <c r="F59" s="121">
        <f t="shared" si="0"/>
        <v>0</v>
      </c>
      <c r="G59" s="33"/>
    </row>
    <row r="60" spans="1:7" ht="24.75" customHeight="1">
      <c r="A60" s="58" t="s">
        <v>464</v>
      </c>
      <c r="B60" s="61" t="s">
        <v>136</v>
      </c>
      <c r="C60" s="93">
        <f>SUM(C52:C59)</f>
        <v>0</v>
      </c>
      <c r="D60" s="93">
        <f>SUM(D52:D59)</f>
        <v>0</v>
      </c>
      <c r="E60" s="93">
        <f>SUM(E52:E59)</f>
        <v>0</v>
      </c>
      <c r="F60" s="93">
        <f t="shared" si="0"/>
        <v>0</v>
      </c>
      <c r="G60" s="33">
        <f>SUM(G52:G59)</f>
        <v>0</v>
      </c>
    </row>
    <row r="61" spans="1:7" ht="24.75" customHeight="1">
      <c r="A61" s="14" t="s">
        <v>508</v>
      </c>
      <c r="B61" s="36" t="s">
        <v>137</v>
      </c>
      <c r="C61" s="121"/>
      <c r="D61" s="121"/>
      <c r="E61" s="121"/>
      <c r="F61" s="121">
        <f t="shared" si="0"/>
        <v>0</v>
      </c>
      <c r="G61" s="33"/>
    </row>
    <row r="62" spans="1:7" ht="24.75" customHeight="1">
      <c r="A62" s="14" t="s">
        <v>139</v>
      </c>
      <c r="B62" s="36" t="s">
        <v>140</v>
      </c>
      <c r="C62" s="121"/>
      <c r="D62" s="121"/>
      <c r="E62" s="121"/>
      <c r="F62" s="121">
        <f t="shared" si="0"/>
        <v>0</v>
      </c>
      <c r="G62" s="33"/>
    </row>
    <row r="63" spans="1:7" ht="24.75" customHeight="1">
      <c r="A63" s="14" t="s">
        <v>141</v>
      </c>
      <c r="B63" s="36" t="s">
        <v>142</v>
      </c>
      <c r="C63" s="121"/>
      <c r="D63" s="121"/>
      <c r="E63" s="121"/>
      <c r="F63" s="121">
        <f t="shared" si="0"/>
        <v>0</v>
      </c>
      <c r="G63" s="33"/>
    </row>
    <row r="64" spans="1:7" ht="24.75" customHeight="1">
      <c r="A64" s="14" t="s">
        <v>466</v>
      </c>
      <c r="B64" s="36" t="s">
        <v>143</v>
      </c>
      <c r="C64" s="121"/>
      <c r="D64" s="121"/>
      <c r="E64" s="121"/>
      <c r="F64" s="121">
        <f t="shared" si="0"/>
        <v>0</v>
      </c>
      <c r="G64" s="33"/>
    </row>
    <row r="65" spans="1:7" ht="24.75" customHeight="1">
      <c r="A65" s="14" t="s">
        <v>509</v>
      </c>
      <c r="B65" s="36" t="s">
        <v>144</v>
      </c>
      <c r="C65" s="121"/>
      <c r="D65" s="121"/>
      <c r="E65" s="121"/>
      <c r="F65" s="121">
        <f t="shared" si="0"/>
        <v>0</v>
      </c>
      <c r="G65" s="33"/>
    </row>
    <row r="66" spans="1:7" ht="24.75" customHeight="1">
      <c r="A66" s="14" t="s">
        <v>468</v>
      </c>
      <c r="B66" s="36" t="s">
        <v>145</v>
      </c>
      <c r="C66" s="121"/>
      <c r="D66" s="121"/>
      <c r="E66" s="121"/>
      <c r="F66" s="121">
        <f t="shared" si="0"/>
        <v>0</v>
      </c>
      <c r="G66" s="33"/>
    </row>
    <row r="67" spans="1:7" ht="24.75" customHeight="1">
      <c r="A67" s="14" t="s">
        <v>510</v>
      </c>
      <c r="B67" s="36" t="s">
        <v>146</v>
      </c>
      <c r="C67" s="121"/>
      <c r="D67" s="121"/>
      <c r="E67" s="121"/>
      <c r="F67" s="121">
        <f t="shared" si="0"/>
        <v>0</v>
      </c>
      <c r="G67" s="33"/>
    </row>
    <row r="68" spans="1:7" ht="24.75" customHeight="1">
      <c r="A68" s="14" t="s">
        <v>511</v>
      </c>
      <c r="B68" s="36" t="s">
        <v>148</v>
      </c>
      <c r="C68" s="121"/>
      <c r="D68" s="121"/>
      <c r="E68" s="121"/>
      <c r="F68" s="121">
        <f t="shared" si="0"/>
        <v>0</v>
      </c>
      <c r="G68" s="33"/>
    </row>
    <row r="69" spans="1:7" ht="24.75" customHeight="1">
      <c r="A69" s="14" t="s">
        <v>149</v>
      </c>
      <c r="B69" s="36" t="s">
        <v>150</v>
      </c>
      <c r="C69" s="121"/>
      <c r="D69" s="121"/>
      <c r="E69" s="121"/>
      <c r="F69" s="121">
        <f t="shared" si="0"/>
        <v>0</v>
      </c>
      <c r="G69" s="33"/>
    </row>
    <row r="70" spans="1:7" ht="24.75" customHeight="1">
      <c r="A70" s="26" t="s">
        <v>151</v>
      </c>
      <c r="B70" s="36" t="s">
        <v>152</v>
      </c>
      <c r="C70" s="121"/>
      <c r="D70" s="121"/>
      <c r="E70" s="121"/>
      <c r="F70" s="121">
        <f t="shared" si="0"/>
        <v>0</v>
      </c>
      <c r="G70" s="33"/>
    </row>
    <row r="71" spans="1:7" ht="24.75" customHeight="1">
      <c r="A71" s="14" t="s">
        <v>512</v>
      </c>
      <c r="B71" s="36" t="s">
        <v>153</v>
      </c>
      <c r="C71" s="121"/>
      <c r="D71" s="121"/>
      <c r="E71" s="121"/>
      <c r="F71" s="121">
        <f aca="true" t="shared" si="1" ref="F71:F123">SUM(C71:E71)</f>
        <v>0</v>
      </c>
      <c r="G71" s="33"/>
    </row>
    <row r="72" spans="1:7" ht="24.75" customHeight="1">
      <c r="A72" s="26" t="s">
        <v>697</v>
      </c>
      <c r="B72" s="36" t="s">
        <v>154</v>
      </c>
      <c r="C72" s="121"/>
      <c r="D72" s="121"/>
      <c r="E72" s="121"/>
      <c r="F72" s="121">
        <f t="shared" si="1"/>
        <v>0</v>
      </c>
      <c r="G72" s="33"/>
    </row>
    <row r="73" spans="1:7" ht="24.75" customHeight="1">
      <c r="A73" s="26" t="s">
        <v>698</v>
      </c>
      <c r="B73" s="36" t="s">
        <v>154</v>
      </c>
      <c r="C73" s="121"/>
      <c r="D73" s="121"/>
      <c r="E73" s="121"/>
      <c r="F73" s="121">
        <f t="shared" si="1"/>
        <v>0</v>
      </c>
      <c r="G73" s="33"/>
    </row>
    <row r="74" spans="1:7" ht="24.75" customHeight="1">
      <c r="A74" s="58" t="s">
        <v>472</v>
      </c>
      <c r="B74" s="61" t="s">
        <v>155</v>
      </c>
      <c r="C74" s="93">
        <f>SUM(C61:C73)</f>
        <v>0</v>
      </c>
      <c r="D74" s="93">
        <f>SUM(D61:D73)</f>
        <v>0</v>
      </c>
      <c r="E74" s="93">
        <f>SUM(E61:E73)</f>
        <v>0</v>
      </c>
      <c r="F74" s="121">
        <f t="shared" si="1"/>
        <v>0</v>
      </c>
      <c r="G74" s="33">
        <f>SUM(G61:G73)</f>
        <v>0</v>
      </c>
    </row>
    <row r="75" spans="1:7" ht="24.75" customHeight="1">
      <c r="A75" s="174" t="s">
        <v>32</v>
      </c>
      <c r="B75" s="175"/>
      <c r="C75" s="176">
        <f>C74+C60+C51+C26+C25</f>
        <v>101033</v>
      </c>
      <c r="D75" s="176">
        <f>D74+D60+D51+D26+D25</f>
        <v>3409</v>
      </c>
      <c r="E75" s="176">
        <f>E74+E60+E51+E26+E25</f>
        <v>0</v>
      </c>
      <c r="F75" s="239">
        <f t="shared" si="1"/>
        <v>104442</v>
      </c>
      <c r="G75" s="238">
        <f>G74+G60+G51+G26+G25</f>
        <v>107060</v>
      </c>
    </row>
    <row r="76" spans="1:7" ht="24.75" customHeight="1">
      <c r="A76" s="40" t="s">
        <v>156</v>
      </c>
      <c r="B76" s="36" t="s">
        <v>157</v>
      </c>
      <c r="C76" s="121"/>
      <c r="D76" s="121"/>
      <c r="E76" s="121"/>
      <c r="F76" s="121">
        <f t="shared" si="1"/>
        <v>0</v>
      </c>
      <c r="G76" s="33"/>
    </row>
    <row r="77" spans="1:7" ht="24.75" customHeight="1">
      <c r="A77" s="40" t="s">
        <v>513</v>
      </c>
      <c r="B77" s="36" t="s">
        <v>158</v>
      </c>
      <c r="C77" s="121"/>
      <c r="D77" s="121"/>
      <c r="E77" s="121"/>
      <c r="F77" s="121">
        <f t="shared" si="1"/>
        <v>0</v>
      </c>
      <c r="G77" s="33"/>
    </row>
    <row r="78" spans="1:7" ht="24.75" customHeight="1">
      <c r="A78" s="40" t="s">
        <v>160</v>
      </c>
      <c r="B78" s="36" t="s">
        <v>161</v>
      </c>
      <c r="C78" s="121"/>
      <c r="D78" s="121"/>
      <c r="E78" s="121"/>
      <c r="F78" s="121">
        <f t="shared" si="1"/>
        <v>0</v>
      </c>
      <c r="G78" s="33">
        <v>315</v>
      </c>
    </row>
    <row r="79" spans="1:7" ht="24.75" customHeight="1">
      <c r="A79" s="40" t="s">
        <v>162</v>
      </c>
      <c r="B79" s="36" t="s">
        <v>163</v>
      </c>
      <c r="C79" s="121"/>
      <c r="D79" s="121"/>
      <c r="E79" s="121"/>
      <c r="F79" s="121">
        <f t="shared" si="1"/>
        <v>0</v>
      </c>
      <c r="G79" s="33">
        <v>186</v>
      </c>
    </row>
    <row r="80" spans="1:7" ht="24.75" customHeight="1">
      <c r="A80" s="5" t="s">
        <v>164</v>
      </c>
      <c r="B80" s="36" t="s">
        <v>165</v>
      </c>
      <c r="C80" s="121"/>
      <c r="D80" s="121"/>
      <c r="E80" s="121"/>
      <c r="F80" s="121">
        <f t="shared" si="1"/>
        <v>0</v>
      </c>
      <c r="G80" s="33"/>
    </row>
    <row r="81" spans="1:7" ht="24.75" customHeight="1">
      <c r="A81" s="5" t="s">
        <v>166</v>
      </c>
      <c r="B81" s="36" t="s">
        <v>167</v>
      </c>
      <c r="C81" s="121"/>
      <c r="D81" s="121"/>
      <c r="E81" s="121"/>
      <c r="F81" s="121">
        <f t="shared" si="1"/>
        <v>0</v>
      </c>
      <c r="G81" s="33"/>
    </row>
    <row r="82" spans="1:7" ht="24.75" customHeight="1">
      <c r="A82" s="5" t="s">
        <v>168</v>
      </c>
      <c r="B82" s="36" t="s">
        <v>169</v>
      </c>
      <c r="C82" s="121"/>
      <c r="D82" s="121"/>
      <c r="E82" s="121"/>
      <c r="F82" s="121">
        <f t="shared" si="1"/>
        <v>0</v>
      </c>
      <c r="G82" s="33">
        <v>110</v>
      </c>
    </row>
    <row r="83" spans="1:7" ht="24.75" customHeight="1">
      <c r="A83" s="59" t="s">
        <v>474</v>
      </c>
      <c r="B83" s="61" t="s">
        <v>170</v>
      </c>
      <c r="C83" s="93">
        <f>SUM(C76:C82)</f>
        <v>0</v>
      </c>
      <c r="D83" s="93">
        <f>SUM(D76:D82)</f>
        <v>0</v>
      </c>
      <c r="E83" s="93">
        <f>SUM(E76:E82)</f>
        <v>0</v>
      </c>
      <c r="F83" s="93">
        <f t="shared" si="1"/>
        <v>0</v>
      </c>
      <c r="G83" s="237">
        <f>SUM(G76:G82)</f>
        <v>611</v>
      </c>
    </row>
    <row r="84" spans="1:7" ht="24.75" customHeight="1">
      <c r="A84" s="15" t="s">
        <v>171</v>
      </c>
      <c r="B84" s="36" t="s">
        <v>172</v>
      </c>
      <c r="C84" s="121"/>
      <c r="D84" s="121"/>
      <c r="E84" s="121"/>
      <c r="F84" s="121">
        <f t="shared" si="1"/>
        <v>0</v>
      </c>
      <c r="G84" s="33"/>
    </row>
    <row r="85" spans="1:7" ht="24.75" customHeight="1">
      <c r="A85" s="15" t="s">
        <v>173</v>
      </c>
      <c r="B85" s="36" t="s">
        <v>174</v>
      </c>
      <c r="C85" s="121"/>
      <c r="D85" s="121"/>
      <c r="E85" s="121"/>
      <c r="F85" s="121">
        <f t="shared" si="1"/>
        <v>0</v>
      </c>
      <c r="G85" s="33"/>
    </row>
    <row r="86" spans="1:7" ht="24.75" customHeight="1">
      <c r="A86" s="15" t="s">
        <v>175</v>
      </c>
      <c r="B86" s="36" t="s">
        <v>176</v>
      </c>
      <c r="C86" s="121"/>
      <c r="D86" s="121"/>
      <c r="E86" s="121"/>
      <c r="F86" s="121">
        <f t="shared" si="1"/>
        <v>0</v>
      </c>
      <c r="G86" s="33"/>
    </row>
    <row r="87" spans="1:7" ht="24.75" customHeight="1">
      <c r="A87" s="15" t="s">
        <v>177</v>
      </c>
      <c r="B87" s="36" t="s">
        <v>178</v>
      </c>
      <c r="C87" s="121"/>
      <c r="D87" s="121"/>
      <c r="E87" s="121"/>
      <c r="F87" s="121">
        <f t="shared" si="1"/>
        <v>0</v>
      </c>
      <c r="G87" s="33"/>
    </row>
    <row r="88" spans="1:7" ht="24.75" customHeight="1">
      <c r="A88" s="58" t="s">
        <v>475</v>
      </c>
      <c r="B88" s="61" t="s">
        <v>179</v>
      </c>
      <c r="C88" s="93">
        <f>SUM(C84:C87)</f>
        <v>0</v>
      </c>
      <c r="D88" s="93">
        <f>SUM(D84:D87)</f>
        <v>0</v>
      </c>
      <c r="E88" s="93">
        <f>SUM(E84:E87)</f>
        <v>0</v>
      </c>
      <c r="F88" s="93">
        <f t="shared" si="1"/>
        <v>0</v>
      </c>
      <c r="G88" s="33"/>
    </row>
    <row r="89" spans="1:7" ht="24.75" customHeight="1">
      <c r="A89" s="15" t="s">
        <v>180</v>
      </c>
      <c r="B89" s="36" t="s">
        <v>181</v>
      </c>
      <c r="C89" s="121"/>
      <c r="D89" s="121"/>
      <c r="E89" s="121"/>
      <c r="F89" s="121">
        <f t="shared" si="1"/>
        <v>0</v>
      </c>
      <c r="G89" s="33"/>
    </row>
    <row r="90" spans="1:7" ht="24.75" customHeight="1">
      <c r="A90" s="15" t="s">
        <v>514</v>
      </c>
      <c r="B90" s="36" t="s">
        <v>182</v>
      </c>
      <c r="C90" s="121"/>
      <c r="D90" s="121"/>
      <c r="E90" s="121"/>
      <c r="F90" s="121">
        <f t="shared" si="1"/>
        <v>0</v>
      </c>
      <c r="G90" s="33"/>
    </row>
    <row r="91" spans="1:7" ht="24.75" customHeight="1">
      <c r="A91" s="15" t="s">
        <v>515</v>
      </c>
      <c r="B91" s="36" t="s">
        <v>183</v>
      </c>
      <c r="C91" s="121"/>
      <c r="D91" s="121"/>
      <c r="E91" s="121"/>
      <c r="F91" s="121">
        <f t="shared" si="1"/>
        <v>0</v>
      </c>
      <c r="G91" s="33"/>
    </row>
    <row r="92" spans="1:7" ht="24.75" customHeight="1">
      <c r="A92" s="15" t="s">
        <v>516</v>
      </c>
      <c r="B92" s="36" t="s">
        <v>184</v>
      </c>
      <c r="C92" s="121"/>
      <c r="D92" s="121"/>
      <c r="E92" s="121"/>
      <c r="F92" s="121">
        <f t="shared" si="1"/>
        <v>0</v>
      </c>
      <c r="G92" s="33"/>
    </row>
    <row r="93" spans="1:7" ht="24.75" customHeight="1">
      <c r="A93" s="15" t="s">
        <v>517</v>
      </c>
      <c r="B93" s="36" t="s">
        <v>185</v>
      </c>
      <c r="C93" s="121"/>
      <c r="D93" s="121"/>
      <c r="E93" s="121"/>
      <c r="F93" s="121">
        <f t="shared" si="1"/>
        <v>0</v>
      </c>
      <c r="G93" s="33"/>
    </row>
    <row r="94" spans="1:7" ht="24.75" customHeight="1">
      <c r="A94" s="15" t="s">
        <v>518</v>
      </c>
      <c r="B94" s="36" t="s">
        <v>186</v>
      </c>
      <c r="C94" s="121"/>
      <c r="D94" s="121"/>
      <c r="E94" s="121"/>
      <c r="F94" s="121">
        <f t="shared" si="1"/>
        <v>0</v>
      </c>
      <c r="G94" s="33"/>
    </row>
    <row r="95" spans="1:7" ht="24.75" customHeight="1">
      <c r="A95" s="15" t="s">
        <v>187</v>
      </c>
      <c r="B95" s="36" t="s">
        <v>188</v>
      </c>
      <c r="C95" s="121"/>
      <c r="D95" s="121"/>
      <c r="E95" s="121"/>
      <c r="F95" s="121">
        <f t="shared" si="1"/>
        <v>0</v>
      </c>
      <c r="G95" s="33"/>
    </row>
    <row r="96" spans="1:7" ht="24.75" customHeight="1">
      <c r="A96" s="15" t="s">
        <v>519</v>
      </c>
      <c r="B96" s="36" t="s">
        <v>189</v>
      </c>
      <c r="C96" s="121"/>
      <c r="D96" s="121"/>
      <c r="E96" s="121"/>
      <c r="F96" s="121">
        <f t="shared" si="1"/>
        <v>0</v>
      </c>
      <c r="G96" s="33"/>
    </row>
    <row r="97" spans="1:7" ht="24.75" customHeight="1">
      <c r="A97" s="58" t="s">
        <v>476</v>
      </c>
      <c r="B97" s="61" t="s">
        <v>190</v>
      </c>
      <c r="C97" s="93">
        <f>SUM(C89:C96)</f>
        <v>0</v>
      </c>
      <c r="D97" s="121"/>
      <c r="E97" s="121"/>
      <c r="F97" s="121">
        <f t="shared" si="1"/>
        <v>0</v>
      </c>
      <c r="G97" s="33"/>
    </row>
    <row r="98" spans="1:7" ht="24.75" customHeight="1">
      <c r="A98" s="72" t="s">
        <v>33</v>
      </c>
      <c r="B98" s="83"/>
      <c r="C98" s="178"/>
      <c r="D98" s="178"/>
      <c r="E98" s="178"/>
      <c r="F98" s="178">
        <f t="shared" si="1"/>
        <v>0</v>
      </c>
      <c r="G98" s="240"/>
    </row>
    <row r="99" spans="1:7" ht="24.75" customHeight="1">
      <c r="A99" s="41" t="s">
        <v>527</v>
      </c>
      <c r="B99" s="42" t="s">
        <v>191</v>
      </c>
      <c r="C99" s="179">
        <f>C25+C26+C51+C60+C74+C83+C88+C97</f>
        <v>101033</v>
      </c>
      <c r="D99" s="179">
        <f>D25+D26+D51+D60+D74+D83+D88+D97</f>
        <v>3409</v>
      </c>
      <c r="E99" s="179">
        <f>E25+E26+E51+E60+E74+E83+E88+E97</f>
        <v>0</v>
      </c>
      <c r="F99" s="179">
        <f t="shared" si="1"/>
        <v>104442</v>
      </c>
      <c r="G99" s="241">
        <f>G97+G88+G83+G75</f>
        <v>107671</v>
      </c>
    </row>
    <row r="100" spans="1:7" ht="24.75" customHeight="1">
      <c r="A100" s="15" t="s">
        <v>520</v>
      </c>
      <c r="B100" s="4" t="s">
        <v>192</v>
      </c>
      <c r="C100" s="94"/>
      <c r="D100" s="94"/>
      <c r="E100" s="94"/>
      <c r="F100" s="121">
        <f t="shared" si="1"/>
        <v>0</v>
      </c>
      <c r="G100" s="33"/>
    </row>
    <row r="101" spans="1:7" ht="24.75" customHeight="1">
      <c r="A101" s="15" t="s">
        <v>195</v>
      </c>
      <c r="B101" s="4" t="s">
        <v>196</v>
      </c>
      <c r="C101" s="94"/>
      <c r="D101" s="94"/>
      <c r="E101" s="94"/>
      <c r="F101" s="121">
        <f t="shared" si="1"/>
        <v>0</v>
      </c>
      <c r="G101" s="33"/>
    </row>
    <row r="102" spans="1:7" ht="24.75" customHeight="1">
      <c r="A102" s="15" t="s">
        <v>521</v>
      </c>
      <c r="B102" s="4" t="s">
        <v>197</v>
      </c>
      <c r="C102" s="94"/>
      <c r="D102" s="94"/>
      <c r="E102" s="94"/>
      <c r="F102" s="121">
        <f t="shared" si="1"/>
        <v>0</v>
      </c>
      <c r="G102" s="33"/>
    </row>
    <row r="103" spans="1:7" ht="24.75" customHeight="1">
      <c r="A103" s="18" t="s">
        <v>483</v>
      </c>
      <c r="B103" s="8" t="s">
        <v>199</v>
      </c>
      <c r="C103" s="95"/>
      <c r="D103" s="95"/>
      <c r="E103" s="95"/>
      <c r="F103" s="121">
        <f t="shared" si="1"/>
        <v>0</v>
      </c>
      <c r="G103" s="33"/>
    </row>
    <row r="104" spans="1:7" ht="24.75" customHeight="1">
      <c r="A104" s="43" t="s">
        <v>522</v>
      </c>
      <c r="B104" s="4" t="s">
        <v>200</v>
      </c>
      <c r="C104" s="96"/>
      <c r="D104" s="96"/>
      <c r="E104" s="96"/>
      <c r="F104" s="121">
        <f t="shared" si="1"/>
        <v>0</v>
      </c>
      <c r="G104" s="33"/>
    </row>
    <row r="105" spans="1:7" ht="24.75" customHeight="1">
      <c r="A105" s="43" t="s">
        <v>489</v>
      </c>
      <c r="B105" s="4" t="s">
        <v>203</v>
      </c>
      <c r="C105" s="96"/>
      <c r="D105" s="96"/>
      <c r="E105" s="96"/>
      <c r="F105" s="121">
        <f t="shared" si="1"/>
        <v>0</v>
      </c>
      <c r="G105" s="33"/>
    </row>
    <row r="106" spans="1:7" ht="24.75" customHeight="1">
      <c r="A106" s="15" t="s">
        <v>204</v>
      </c>
      <c r="B106" s="4" t="s">
        <v>205</v>
      </c>
      <c r="C106" s="94"/>
      <c r="D106" s="94"/>
      <c r="E106" s="94"/>
      <c r="F106" s="121">
        <f t="shared" si="1"/>
        <v>0</v>
      </c>
      <c r="G106" s="33"/>
    </row>
    <row r="107" spans="1:7" ht="24.75" customHeight="1">
      <c r="A107" s="15" t="s">
        <v>523</v>
      </c>
      <c r="B107" s="4" t="s">
        <v>206</v>
      </c>
      <c r="C107" s="94"/>
      <c r="D107" s="94"/>
      <c r="E107" s="94"/>
      <c r="F107" s="121">
        <f t="shared" si="1"/>
        <v>0</v>
      </c>
      <c r="G107" s="33"/>
    </row>
    <row r="108" spans="1:7" ht="24.75" customHeight="1">
      <c r="A108" s="16" t="s">
        <v>486</v>
      </c>
      <c r="B108" s="8" t="s">
        <v>207</v>
      </c>
      <c r="C108" s="97"/>
      <c r="D108" s="97"/>
      <c r="E108" s="97"/>
      <c r="F108" s="121">
        <f t="shared" si="1"/>
        <v>0</v>
      </c>
      <c r="G108" s="33"/>
    </row>
    <row r="109" spans="1:7" ht="24.75" customHeight="1">
      <c r="A109" s="43" t="s">
        <v>208</v>
      </c>
      <c r="B109" s="4" t="s">
        <v>209</v>
      </c>
      <c r="C109" s="96"/>
      <c r="D109" s="96"/>
      <c r="E109" s="96"/>
      <c r="F109" s="121">
        <f t="shared" si="1"/>
        <v>0</v>
      </c>
      <c r="G109" s="33"/>
    </row>
    <row r="110" spans="1:7" ht="24.75" customHeight="1">
      <c r="A110" s="43" t="s">
        <v>210</v>
      </c>
      <c r="B110" s="4" t="s">
        <v>211</v>
      </c>
      <c r="C110" s="96"/>
      <c r="D110" s="96"/>
      <c r="E110" s="96"/>
      <c r="F110" s="121">
        <f t="shared" si="1"/>
        <v>0</v>
      </c>
      <c r="G110" s="33"/>
    </row>
    <row r="111" spans="1:7" ht="24.75" customHeight="1">
      <c r="A111" s="16" t="s">
        <v>212</v>
      </c>
      <c r="B111" s="8" t="s">
        <v>213</v>
      </c>
      <c r="C111" s="96"/>
      <c r="D111" s="96"/>
      <c r="E111" s="96"/>
      <c r="F111" s="121">
        <f t="shared" si="1"/>
        <v>0</v>
      </c>
      <c r="G111" s="33"/>
    </row>
    <row r="112" spans="1:7" ht="24.75" customHeight="1">
      <c r="A112" s="43" t="s">
        <v>214</v>
      </c>
      <c r="B112" s="4" t="s">
        <v>215</v>
      </c>
      <c r="C112" s="96"/>
      <c r="D112" s="96"/>
      <c r="E112" s="96"/>
      <c r="F112" s="121">
        <f t="shared" si="1"/>
        <v>0</v>
      </c>
      <c r="G112" s="33"/>
    </row>
    <row r="113" spans="1:7" ht="24.75" customHeight="1">
      <c r="A113" s="43" t="s">
        <v>216</v>
      </c>
      <c r="B113" s="4" t="s">
        <v>217</v>
      </c>
      <c r="C113" s="96"/>
      <c r="D113" s="96"/>
      <c r="E113" s="96"/>
      <c r="F113" s="121">
        <f t="shared" si="1"/>
        <v>0</v>
      </c>
      <c r="G113" s="33"/>
    </row>
    <row r="114" spans="1:7" ht="24.75" customHeight="1">
      <c r="A114" s="43" t="s">
        <v>218</v>
      </c>
      <c r="B114" s="4" t="s">
        <v>219</v>
      </c>
      <c r="C114" s="96"/>
      <c r="D114" s="96"/>
      <c r="E114" s="96"/>
      <c r="F114" s="121">
        <f t="shared" si="1"/>
        <v>0</v>
      </c>
      <c r="G114" s="33"/>
    </row>
    <row r="115" spans="1:7" ht="24.75" customHeight="1">
      <c r="A115" s="44" t="s">
        <v>487</v>
      </c>
      <c r="B115" s="45" t="s">
        <v>220</v>
      </c>
      <c r="C115" s="97"/>
      <c r="D115" s="97"/>
      <c r="E115" s="97"/>
      <c r="F115" s="121">
        <f t="shared" si="1"/>
        <v>0</v>
      </c>
      <c r="G115" s="33"/>
    </row>
    <row r="116" spans="1:7" ht="24.75" customHeight="1">
      <c r="A116" s="43" t="s">
        <v>221</v>
      </c>
      <c r="B116" s="4" t="s">
        <v>222</v>
      </c>
      <c r="C116" s="96"/>
      <c r="D116" s="96"/>
      <c r="E116" s="96"/>
      <c r="F116" s="121">
        <f t="shared" si="1"/>
        <v>0</v>
      </c>
      <c r="G116" s="33"/>
    </row>
    <row r="117" spans="1:7" ht="24.75" customHeight="1">
      <c r="A117" s="15" t="s">
        <v>223</v>
      </c>
      <c r="B117" s="4" t="s">
        <v>224</v>
      </c>
      <c r="C117" s="94"/>
      <c r="D117" s="94"/>
      <c r="E117" s="94"/>
      <c r="F117" s="121">
        <f t="shared" si="1"/>
        <v>0</v>
      </c>
      <c r="G117" s="33"/>
    </row>
    <row r="118" spans="1:7" ht="24.75" customHeight="1">
      <c r="A118" s="43" t="s">
        <v>524</v>
      </c>
      <c r="B118" s="4" t="s">
        <v>225</v>
      </c>
      <c r="C118" s="96"/>
      <c r="D118" s="96"/>
      <c r="E118" s="96"/>
      <c r="F118" s="121">
        <f t="shared" si="1"/>
        <v>0</v>
      </c>
      <c r="G118" s="33"/>
    </row>
    <row r="119" spans="1:7" ht="24.75" customHeight="1">
      <c r="A119" s="43" t="s">
        <v>492</v>
      </c>
      <c r="B119" s="4" t="s">
        <v>226</v>
      </c>
      <c r="C119" s="96"/>
      <c r="D119" s="96"/>
      <c r="E119" s="96"/>
      <c r="F119" s="121">
        <f t="shared" si="1"/>
        <v>0</v>
      </c>
      <c r="G119" s="33"/>
    </row>
    <row r="120" spans="1:7" ht="24.75" customHeight="1">
      <c r="A120" s="44" t="s">
        <v>493</v>
      </c>
      <c r="B120" s="45" t="s">
        <v>230</v>
      </c>
      <c r="C120" s="97"/>
      <c r="D120" s="97"/>
      <c r="E120" s="97"/>
      <c r="F120" s="121">
        <f t="shared" si="1"/>
        <v>0</v>
      </c>
      <c r="G120" s="33"/>
    </row>
    <row r="121" spans="1:7" ht="24.75" customHeight="1">
      <c r="A121" s="15" t="s">
        <v>231</v>
      </c>
      <c r="B121" s="4" t="s">
        <v>232</v>
      </c>
      <c r="C121" s="94"/>
      <c r="D121" s="94"/>
      <c r="E121" s="94"/>
      <c r="F121" s="121">
        <f t="shared" si="1"/>
        <v>0</v>
      </c>
      <c r="G121" s="33"/>
    </row>
    <row r="122" spans="1:7" ht="24.75" customHeight="1">
      <c r="A122" s="46" t="s">
        <v>533</v>
      </c>
      <c r="B122" s="47" t="s">
        <v>233</v>
      </c>
      <c r="C122" s="180">
        <f>C120+C115</f>
        <v>0</v>
      </c>
      <c r="D122" s="180">
        <f>D120+D115</f>
        <v>0</v>
      </c>
      <c r="E122" s="180">
        <f>E120+E115</f>
        <v>0</v>
      </c>
      <c r="F122" s="181">
        <f t="shared" si="1"/>
        <v>0</v>
      </c>
      <c r="G122" s="236"/>
    </row>
    <row r="123" spans="1:7" ht="24.75" customHeight="1">
      <c r="A123" s="173" t="s">
        <v>569</v>
      </c>
      <c r="B123" s="51"/>
      <c r="C123" s="182">
        <f>C99+C122</f>
        <v>101033</v>
      </c>
      <c r="D123" s="182">
        <f>D99+D122</f>
        <v>3409</v>
      </c>
      <c r="E123" s="182">
        <f>E99+E122</f>
        <v>0</v>
      </c>
      <c r="F123" s="182">
        <f t="shared" si="1"/>
        <v>104442</v>
      </c>
      <c r="G123" s="242">
        <f>G122+G99</f>
        <v>107671</v>
      </c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172"/>
  <sheetViews>
    <sheetView view="pageBreakPreview" zoomScale="75" zoomScaleNormal="75" zoomScaleSheetLayoutView="75" zoomScalePageLayoutView="0" workbookViewId="0" topLeftCell="A1">
      <selection activeCell="A1" sqref="A1:G1"/>
    </sheetView>
  </sheetViews>
  <sheetFormatPr defaultColWidth="9.140625" defaultRowHeight="15"/>
  <cols>
    <col min="1" max="1" width="105.140625" style="99" customWidth="1"/>
    <col min="2" max="2" width="9.140625" style="99" customWidth="1"/>
    <col min="3" max="3" width="17.140625" style="132" customWidth="1"/>
    <col min="4" max="4" width="20.140625" style="132" customWidth="1"/>
    <col min="5" max="5" width="18.8515625" style="132" customWidth="1"/>
    <col min="6" max="7" width="15.57421875" style="132" customWidth="1"/>
    <col min="8" max="16384" width="9.140625" style="99" customWidth="1"/>
  </cols>
  <sheetData>
    <row r="1" spans="1:7" ht="15">
      <c r="A1" s="270" t="s">
        <v>748</v>
      </c>
      <c r="B1" s="270"/>
      <c r="C1" s="270"/>
      <c r="D1" s="270"/>
      <c r="E1" s="270"/>
      <c r="F1" s="270"/>
      <c r="G1" s="270"/>
    </row>
    <row r="2" spans="1:7" ht="21" customHeight="1">
      <c r="A2" s="264" t="s">
        <v>31</v>
      </c>
      <c r="B2" s="264"/>
      <c r="C2" s="264"/>
      <c r="D2" s="264"/>
      <c r="E2" s="264"/>
      <c r="F2" s="264"/>
      <c r="G2" s="264"/>
    </row>
    <row r="3" spans="1:7" ht="18.75" customHeight="1">
      <c r="A3" s="267" t="s">
        <v>634</v>
      </c>
      <c r="B3" s="268"/>
      <c r="C3" s="268"/>
      <c r="D3" s="268"/>
      <c r="E3" s="268"/>
      <c r="F3" s="268"/>
      <c r="G3" s="269"/>
    </row>
    <row r="4" ht="18">
      <c r="A4" s="57"/>
    </row>
    <row r="5" ht="15">
      <c r="A5" s="99" t="s">
        <v>41</v>
      </c>
    </row>
    <row r="6" spans="1:7" ht="30">
      <c r="A6" s="1" t="s">
        <v>43</v>
      </c>
      <c r="B6" s="2" t="s">
        <v>44</v>
      </c>
      <c r="C6" s="133" t="s">
        <v>646</v>
      </c>
      <c r="D6" s="133" t="s">
        <v>647</v>
      </c>
      <c r="E6" s="133" t="s">
        <v>34</v>
      </c>
      <c r="F6" s="134" t="s">
        <v>16</v>
      </c>
      <c r="G6" s="134" t="s">
        <v>23</v>
      </c>
    </row>
    <row r="7" spans="1:7" ht="15">
      <c r="A7" s="34" t="s">
        <v>45</v>
      </c>
      <c r="B7" s="35" t="s">
        <v>46</v>
      </c>
      <c r="C7" s="121">
        <v>10668</v>
      </c>
      <c r="D7" s="121"/>
      <c r="E7" s="121"/>
      <c r="F7" s="121">
        <f aca="true" t="shared" si="0" ref="F7:G38">SUM(B7:D7)</f>
        <v>10668</v>
      </c>
      <c r="G7" s="121">
        <f t="shared" si="0"/>
        <v>10668</v>
      </c>
    </row>
    <row r="8" spans="1:7" ht="15">
      <c r="A8" s="34" t="s">
        <v>47</v>
      </c>
      <c r="B8" s="36" t="s">
        <v>48</v>
      </c>
      <c r="C8" s="121"/>
      <c r="D8" s="121"/>
      <c r="E8" s="121"/>
      <c r="F8" s="121">
        <f t="shared" si="0"/>
        <v>0</v>
      </c>
      <c r="G8" s="121">
        <f t="shared" si="0"/>
        <v>0</v>
      </c>
    </row>
    <row r="9" spans="1:7" ht="15">
      <c r="A9" s="34" t="s">
        <v>49</v>
      </c>
      <c r="B9" s="36" t="s">
        <v>50</v>
      </c>
      <c r="C9" s="121"/>
      <c r="D9" s="121"/>
      <c r="E9" s="121"/>
      <c r="F9" s="121">
        <f t="shared" si="0"/>
        <v>0</v>
      </c>
      <c r="G9" s="121">
        <f t="shared" si="0"/>
        <v>0</v>
      </c>
    </row>
    <row r="10" spans="1:7" ht="15">
      <c r="A10" s="37" t="s">
        <v>51</v>
      </c>
      <c r="B10" s="36" t="s">
        <v>52</v>
      </c>
      <c r="C10" s="121"/>
      <c r="D10" s="121"/>
      <c r="E10" s="121"/>
      <c r="F10" s="121">
        <f t="shared" si="0"/>
        <v>0</v>
      </c>
      <c r="G10" s="121">
        <f t="shared" si="0"/>
        <v>0</v>
      </c>
    </row>
    <row r="11" spans="1:7" ht="15">
      <c r="A11" s="37" t="s">
        <v>53</v>
      </c>
      <c r="B11" s="36" t="s">
        <v>54</v>
      </c>
      <c r="C11" s="121"/>
      <c r="D11" s="121"/>
      <c r="E11" s="121"/>
      <c r="F11" s="121">
        <f t="shared" si="0"/>
        <v>0</v>
      </c>
      <c r="G11" s="121">
        <f t="shared" si="0"/>
        <v>0</v>
      </c>
    </row>
    <row r="12" spans="1:7" ht="15">
      <c r="A12" s="37" t="s">
        <v>55</v>
      </c>
      <c r="B12" s="36" t="s">
        <v>56</v>
      </c>
      <c r="C12" s="121"/>
      <c r="D12" s="121"/>
      <c r="E12" s="121"/>
      <c r="F12" s="121">
        <f t="shared" si="0"/>
        <v>0</v>
      </c>
      <c r="G12" s="199">
        <v>589</v>
      </c>
    </row>
    <row r="13" spans="1:7" ht="15">
      <c r="A13" s="37" t="s">
        <v>57</v>
      </c>
      <c r="B13" s="36" t="s">
        <v>58</v>
      </c>
      <c r="C13" s="121"/>
      <c r="D13" s="121">
        <v>696</v>
      </c>
      <c r="E13" s="121"/>
      <c r="F13" s="121">
        <f t="shared" si="0"/>
        <v>696</v>
      </c>
      <c r="G13" s="121">
        <f t="shared" si="0"/>
        <v>696</v>
      </c>
    </row>
    <row r="14" spans="1:7" ht="15">
      <c r="A14" s="37" t="s">
        <v>59</v>
      </c>
      <c r="B14" s="36" t="s">
        <v>60</v>
      </c>
      <c r="C14" s="121"/>
      <c r="D14" s="121"/>
      <c r="E14" s="121"/>
      <c r="F14" s="121">
        <f t="shared" si="0"/>
        <v>0</v>
      </c>
      <c r="G14" s="121">
        <f t="shared" si="0"/>
        <v>0</v>
      </c>
    </row>
    <row r="15" spans="1:7" ht="15">
      <c r="A15" s="4" t="s">
        <v>61</v>
      </c>
      <c r="B15" s="36" t="s">
        <v>62</v>
      </c>
      <c r="C15" s="121">
        <v>140</v>
      </c>
      <c r="D15" s="121"/>
      <c r="E15" s="121"/>
      <c r="F15" s="121">
        <f t="shared" si="0"/>
        <v>140</v>
      </c>
      <c r="G15" s="121">
        <f t="shared" si="0"/>
        <v>140</v>
      </c>
    </row>
    <row r="16" spans="1:7" ht="15">
      <c r="A16" s="4" t="s">
        <v>63</v>
      </c>
      <c r="B16" s="36" t="s">
        <v>64</v>
      </c>
      <c r="C16" s="121"/>
      <c r="D16" s="121"/>
      <c r="E16" s="121"/>
      <c r="F16" s="121">
        <f t="shared" si="0"/>
        <v>0</v>
      </c>
      <c r="G16" s="121">
        <f t="shared" si="0"/>
        <v>0</v>
      </c>
    </row>
    <row r="17" spans="1:7" ht="15">
      <c r="A17" s="4" t="s">
        <v>65</v>
      </c>
      <c r="B17" s="36" t="s">
        <v>66</v>
      </c>
      <c r="C17" s="121"/>
      <c r="D17" s="121"/>
      <c r="E17" s="121"/>
      <c r="F17" s="121">
        <f t="shared" si="0"/>
        <v>0</v>
      </c>
      <c r="G17" s="121">
        <f t="shared" si="0"/>
        <v>0</v>
      </c>
    </row>
    <row r="18" spans="1:7" ht="15">
      <c r="A18" s="4" t="s">
        <v>67</v>
      </c>
      <c r="B18" s="36" t="s">
        <v>68</v>
      </c>
      <c r="C18" s="121">
        <v>20</v>
      </c>
      <c r="D18" s="121"/>
      <c r="E18" s="121"/>
      <c r="F18" s="121">
        <f t="shared" si="0"/>
        <v>20</v>
      </c>
      <c r="G18" s="121">
        <f t="shared" si="0"/>
        <v>20</v>
      </c>
    </row>
    <row r="19" spans="1:7" ht="15">
      <c r="A19" s="4" t="s">
        <v>495</v>
      </c>
      <c r="B19" s="36" t="s">
        <v>69</v>
      </c>
      <c r="C19" s="121"/>
      <c r="D19" s="121"/>
      <c r="E19" s="121"/>
      <c r="F19" s="121">
        <f t="shared" si="0"/>
        <v>0</v>
      </c>
      <c r="G19" s="121">
        <f t="shared" si="0"/>
        <v>0</v>
      </c>
    </row>
    <row r="20" spans="1:7" ht="15">
      <c r="A20" s="38" t="s">
        <v>393</v>
      </c>
      <c r="B20" s="39" t="s">
        <v>71</v>
      </c>
      <c r="C20" s="93">
        <f>SUM(C7:C19)</f>
        <v>10828</v>
      </c>
      <c r="D20" s="93">
        <f>SUM(D7:D19)</f>
        <v>696</v>
      </c>
      <c r="E20" s="93">
        <f>SUM(E7:E19)</f>
        <v>0</v>
      </c>
      <c r="F20" s="93">
        <f t="shared" si="0"/>
        <v>11524</v>
      </c>
      <c r="G20" s="93">
        <f>SUM(G7:G19)</f>
        <v>12113</v>
      </c>
    </row>
    <row r="21" spans="1:7" ht="15">
      <c r="A21" s="4" t="s">
        <v>72</v>
      </c>
      <c r="B21" s="36" t="s">
        <v>73</v>
      </c>
      <c r="C21" s="121"/>
      <c r="D21" s="121"/>
      <c r="E21" s="121"/>
      <c r="F21" s="121">
        <f t="shared" si="0"/>
        <v>0</v>
      </c>
      <c r="G21" s="121">
        <f t="shared" si="0"/>
        <v>0</v>
      </c>
    </row>
    <row r="22" spans="1:7" ht="15">
      <c r="A22" s="4" t="s">
        <v>74</v>
      </c>
      <c r="B22" s="36" t="s">
        <v>75</v>
      </c>
      <c r="C22" s="121"/>
      <c r="D22" s="121"/>
      <c r="E22" s="121"/>
      <c r="F22" s="121">
        <f t="shared" si="0"/>
        <v>0</v>
      </c>
      <c r="G22" s="121">
        <f t="shared" si="0"/>
        <v>0</v>
      </c>
    </row>
    <row r="23" spans="1:7" ht="15">
      <c r="A23" s="5" t="s">
        <v>76</v>
      </c>
      <c r="B23" s="36" t="s">
        <v>77</v>
      </c>
      <c r="C23" s="121"/>
      <c r="D23" s="121">
        <v>3024</v>
      </c>
      <c r="E23" s="121"/>
      <c r="F23" s="121">
        <f t="shared" si="0"/>
        <v>3024</v>
      </c>
      <c r="G23" s="121">
        <f t="shared" si="0"/>
        <v>3024</v>
      </c>
    </row>
    <row r="24" spans="1:7" ht="15">
      <c r="A24" s="8" t="s">
        <v>394</v>
      </c>
      <c r="B24" s="39" t="s">
        <v>78</v>
      </c>
      <c r="C24" s="93">
        <f>SUM(C21:C23)</f>
        <v>0</v>
      </c>
      <c r="D24" s="93">
        <f>SUM(D21:D23)</f>
        <v>3024</v>
      </c>
      <c r="E24" s="93">
        <f>SUM(E21:E23)</f>
        <v>0</v>
      </c>
      <c r="F24" s="93">
        <f t="shared" si="0"/>
        <v>3024</v>
      </c>
      <c r="G24" s="93">
        <f>SUM(G21:G23)</f>
        <v>3024</v>
      </c>
    </row>
    <row r="25" spans="1:7" ht="15">
      <c r="A25" s="60" t="s">
        <v>525</v>
      </c>
      <c r="B25" s="61" t="s">
        <v>79</v>
      </c>
      <c r="C25" s="93">
        <f>C20+C24</f>
        <v>10828</v>
      </c>
      <c r="D25" s="93">
        <f>D20+D24</f>
        <v>3720</v>
      </c>
      <c r="E25" s="93">
        <f>E20+E24</f>
        <v>0</v>
      </c>
      <c r="F25" s="93">
        <f t="shared" si="0"/>
        <v>14548</v>
      </c>
      <c r="G25" s="93">
        <f>G20+G24</f>
        <v>15137</v>
      </c>
    </row>
    <row r="26" spans="1:7" ht="15">
      <c r="A26" s="45" t="s">
        <v>496</v>
      </c>
      <c r="B26" s="61" t="s">
        <v>80</v>
      </c>
      <c r="C26" s="93">
        <v>3147</v>
      </c>
      <c r="D26" s="93">
        <v>795</v>
      </c>
      <c r="E26" s="93"/>
      <c r="F26" s="93">
        <f t="shared" si="0"/>
        <v>3942</v>
      </c>
      <c r="G26" s="222">
        <v>4102</v>
      </c>
    </row>
    <row r="27" spans="1:7" ht="15">
      <c r="A27" s="4" t="s">
        <v>81</v>
      </c>
      <c r="B27" s="36" t="s">
        <v>82</v>
      </c>
      <c r="C27" s="121"/>
      <c r="D27" s="121"/>
      <c r="E27" s="121"/>
      <c r="F27" s="121">
        <f t="shared" si="0"/>
        <v>0</v>
      </c>
      <c r="G27" s="121">
        <f t="shared" si="0"/>
        <v>0</v>
      </c>
    </row>
    <row r="28" spans="1:7" ht="15">
      <c r="A28" s="4" t="s">
        <v>83</v>
      </c>
      <c r="B28" s="36" t="s">
        <v>84</v>
      </c>
      <c r="C28" s="121">
        <v>787</v>
      </c>
      <c r="D28" s="121">
        <v>60</v>
      </c>
      <c r="E28" s="121"/>
      <c r="F28" s="121">
        <f t="shared" si="0"/>
        <v>847</v>
      </c>
      <c r="G28" s="121">
        <v>993</v>
      </c>
    </row>
    <row r="29" spans="1:7" ht="15">
      <c r="A29" s="4" t="s">
        <v>85</v>
      </c>
      <c r="B29" s="36" t="s">
        <v>86</v>
      </c>
      <c r="C29" s="121">
        <v>0</v>
      </c>
      <c r="D29" s="121"/>
      <c r="E29" s="121"/>
      <c r="F29" s="121">
        <f t="shared" si="0"/>
        <v>0</v>
      </c>
      <c r="G29" s="121">
        <f t="shared" si="0"/>
        <v>0</v>
      </c>
    </row>
    <row r="30" spans="1:7" ht="15">
      <c r="A30" s="8" t="s">
        <v>404</v>
      </c>
      <c r="B30" s="39" t="s">
        <v>87</v>
      </c>
      <c r="C30" s="93">
        <f>SUM(C27:C29)</f>
        <v>787</v>
      </c>
      <c r="D30" s="93">
        <f>SUM(D27:D29)</f>
        <v>60</v>
      </c>
      <c r="E30" s="93">
        <f>SUM(E27:E29)</f>
        <v>0</v>
      </c>
      <c r="F30" s="93">
        <f t="shared" si="0"/>
        <v>847</v>
      </c>
      <c r="G30" s="93">
        <f>SUM(G27:G29)</f>
        <v>993</v>
      </c>
    </row>
    <row r="31" spans="1:7" ht="15">
      <c r="A31" s="4" t="s">
        <v>88</v>
      </c>
      <c r="B31" s="36" t="s">
        <v>89</v>
      </c>
      <c r="C31" s="121">
        <v>205</v>
      </c>
      <c r="D31" s="121">
        <v>150</v>
      </c>
      <c r="E31" s="121"/>
      <c r="F31" s="121">
        <f t="shared" si="0"/>
        <v>355</v>
      </c>
      <c r="G31" s="121">
        <f t="shared" si="0"/>
        <v>355</v>
      </c>
    </row>
    <row r="32" spans="1:7" ht="15">
      <c r="A32" s="4" t="s">
        <v>90</v>
      </c>
      <c r="B32" s="36" t="s">
        <v>91</v>
      </c>
      <c r="C32" s="121">
        <v>155</v>
      </c>
      <c r="D32" s="121">
        <v>70</v>
      </c>
      <c r="E32" s="121"/>
      <c r="F32" s="121">
        <f t="shared" si="0"/>
        <v>225</v>
      </c>
      <c r="G32" s="121">
        <v>262</v>
      </c>
    </row>
    <row r="33" spans="1:7" ht="15" customHeight="1">
      <c r="A33" s="8" t="s">
        <v>526</v>
      </c>
      <c r="B33" s="39" t="s">
        <v>92</v>
      </c>
      <c r="C33" s="93">
        <f>SUM(C31:C32)</f>
        <v>360</v>
      </c>
      <c r="D33" s="93">
        <f>SUM(D31:D32)</f>
        <v>220</v>
      </c>
      <c r="E33" s="93">
        <f>SUM(E31:E32)</f>
        <v>0</v>
      </c>
      <c r="F33" s="93">
        <f t="shared" si="0"/>
        <v>580</v>
      </c>
      <c r="G33" s="93">
        <f>SUM(G31:G32)</f>
        <v>617</v>
      </c>
    </row>
    <row r="34" spans="1:7" ht="15">
      <c r="A34" s="4" t="s">
        <v>93</v>
      </c>
      <c r="B34" s="36" t="s">
        <v>94</v>
      </c>
      <c r="C34" s="121">
        <v>2775</v>
      </c>
      <c r="D34" s="121">
        <v>355</v>
      </c>
      <c r="E34" s="121"/>
      <c r="F34" s="121">
        <f t="shared" si="0"/>
        <v>3130</v>
      </c>
      <c r="G34" s="121">
        <v>3241</v>
      </c>
    </row>
    <row r="35" spans="1:7" ht="15">
      <c r="A35" s="4" t="s">
        <v>95</v>
      </c>
      <c r="B35" s="36" t="s">
        <v>96</v>
      </c>
      <c r="C35" s="121"/>
      <c r="D35" s="121"/>
      <c r="E35" s="121"/>
      <c r="F35" s="121">
        <f t="shared" si="0"/>
        <v>0</v>
      </c>
      <c r="G35" s="121">
        <f t="shared" si="0"/>
        <v>0</v>
      </c>
    </row>
    <row r="36" spans="1:7" ht="15">
      <c r="A36" s="4" t="s">
        <v>497</v>
      </c>
      <c r="B36" s="36" t="s">
        <v>97</v>
      </c>
      <c r="C36" s="121"/>
      <c r="D36" s="121">
        <v>200</v>
      </c>
      <c r="E36" s="121"/>
      <c r="F36" s="121">
        <f t="shared" si="0"/>
        <v>200</v>
      </c>
      <c r="G36" s="121">
        <f t="shared" si="0"/>
        <v>200</v>
      </c>
    </row>
    <row r="37" spans="1:7" ht="15">
      <c r="A37" s="4" t="s">
        <v>99</v>
      </c>
      <c r="B37" s="36" t="s">
        <v>100</v>
      </c>
      <c r="C37" s="121">
        <v>415</v>
      </c>
      <c r="D37" s="121">
        <v>706</v>
      </c>
      <c r="E37" s="121"/>
      <c r="F37" s="121">
        <f t="shared" si="0"/>
        <v>1121</v>
      </c>
      <c r="G37" s="121">
        <f t="shared" si="0"/>
        <v>1121</v>
      </c>
    </row>
    <row r="38" spans="1:7" ht="15">
      <c r="A38" s="12" t="s">
        <v>498</v>
      </c>
      <c r="B38" s="36" t="s">
        <v>101</v>
      </c>
      <c r="C38" s="121"/>
      <c r="D38" s="121">
        <v>300</v>
      </c>
      <c r="E38" s="121"/>
      <c r="F38" s="121">
        <f t="shared" si="0"/>
        <v>300</v>
      </c>
      <c r="G38" s="121">
        <f t="shared" si="0"/>
        <v>300</v>
      </c>
    </row>
    <row r="39" spans="1:7" ht="15">
      <c r="A39" s="5" t="s">
        <v>103</v>
      </c>
      <c r="B39" s="36" t="s">
        <v>104</v>
      </c>
      <c r="C39" s="121">
        <v>50</v>
      </c>
      <c r="D39" s="121"/>
      <c r="E39" s="121"/>
      <c r="F39" s="121">
        <f aca="true" t="shared" si="1" ref="F39:G70">SUM(B39:D39)</f>
        <v>50</v>
      </c>
      <c r="G39" s="121">
        <f t="shared" si="1"/>
        <v>50</v>
      </c>
    </row>
    <row r="40" spans="1:7" ht="15">
      <c r="A40" s="4" t="s">
        <v>499</v>
      </c>
      <c r="B40" s="36" t="s">
        <v>105</v>
      </c>
      <c r="C40" s="122">
        <v>145</v>
      </c>
      <c r="D40" s="121">
        <v>290</v>
      </c>
      <c r="E40" s="121"/>
      <c r="F40" s="121">
        <f t="shared" si="1"/>
        <v>435</v>
      </c>
      <c r="G40" s="121">
        <f t="shared" si="1"/>
        <v>435</v>
      </c>
    </row>
    <row r="41" spans="1:7" ht="15">
      <c r="A41" s="8" t="s">
        <v>409</v>
      </c>
      <c r="B41" s="39" t="s">
        <v>107</v>
      </c>
      <c r="C41" s="93">
        <f>SUM(C34:C40)</f>
        <v>3385</v>
      </c>
      <c r="D41" s="93">
        <f>SUM(D34:D40)</f>
        <v>1851</v>
      </c>
      <c r="E41" s="93">
        <f>SUM(E34:E40)</f>
        <v>0</v>
      </c>
      <c r="F41" s="93">
        <f t="shared" si="1"/>
        <v>5236</v>
      </c>
      <c r="G41" s="93">
        <f>SUM(G34:G40)</f>
        <v>5347</v>
      </c>
    </row>
    <row r="42" spans="1:7" ht="15">
      <c r="A42" s="4" t="s">
        <v>108</v>
      </c>
      <c r="B42" s="36" t="s">
        <v>109</v>
      </c>
      <c r="C42" s="121">
        <v>220</v>
      </c>
      <c r="D42" s="121"/>
      <c r="E42" s="121"/>
      <c r="F42" s="121">
        <f t="shared" si="1"/>
        <v>220</v>
      </c>
      <c r="G42" s="121">
        <f t="shared" si="1"/>
        <v>220</v>
      </c>
    </row>
    <row r="43" spans="1:7" ht="15">
      <c r="A43" s="4" t="s">
        <v>110</v>
      </c>
      <c r="B43" s="36" t="s">
        <v>111</v>
      </c>
      <c r="C43" s="121">
        <v>760</v>
      </c>
      <c r="D43" s="121">
        <v>6371</v>
      </c>
      <c r="E43" s="121"/>
      <c r="F43" s="121">
        <f t="shared" si="1"/>
        <v>7131</v>
      </c>
      <c r="G43" s="121">
        <v>16864</v>
      </c>
    </row>
    <row r="44" spans="1:7" ht="15">
      <c r="A44" s="8" t="s">
        <v>410</v>
      </c>
      <c r="B44" s="39" t="s">
        <v>112</v>
      </c>
      <c r="C44" s="93">
        <f>SUM(C42:C43)</f>
        <v>980</v>
      </c>
      <c r="D44" s="93">
        <f>SUM(D42:D43)</f>
        <v>6371</v>
      </c>
      <c r="E44" s="93">
        <f>SUM(E42:E43)</f>
        <v>0</v>
      </c>
      <c r="F44" s="93">
        <f t="shared" si="1"/>
        <v>7351</v>
      </c>
      <c r="G44" s="93">
        <f>SUM(G42:G43)</f>
        <v>17084</v>
      </c>
    </row>
    <row r="45" spans="1:7" ht="15">
      <c r="A45" s="4" t="s">
        <v>113</v>
      </c>
      <c r="B45" s="36" t="s">
        <v>114</v>
      </c>
      <c r="C45" s="121">
        <v>1523</v>
      </c>
      <c r="D45" s="121">
        <v>2255</v>
      </c>
      <c r="E45" s="121"/>
      <c r="F45" s="121">
        <f t="shared" si="1"/>
        <v>3778</v>
      </c>
      <c r="G45" s="121">
        <v>4203</v>
      </c>
    </row>
    <row r="46" spans="1:7" ht="15">
      <c r="A46" s="4" t="s">
        <v>115</v>
      </c>
      <c r="B46" s="36" t="s">
        <v>116</v>
      </c>
      <c r="C46" s="121">
        <v>400</v>
      </c>
      <c r="D46" s="121"/>
      <c r="E46" s="121"/>
      <c r="F46" s="121">
        <f t="shared" si="1"/>
        <v>400</v>
      </c>
      <c r="G46" s="121">
        <f t="shared" si="1"/>
        <v>400</v>
      </c>
    </row>
    <row r="47" spans="1:7" ht="15">
      <c r="A47" s="4" t="s">
        <v>500</v>
      </c>
      <c r="B47" s="36" t="s">
        <v>117</v>
      </c>
      <c r="C47" s="121"/>
      <c r="D47" s="121"/>
      <c r="E47" s="121"/>
      <c r="F47" s="121">
        <f t="shared" si="1"/>
        <v>0</v>
      </c>
      <c r="G47" s="121">
        <f t="shared" si="1"/>
        <v>0</v>
      </c>
    </row>
    <row r="48" spans="1:7" ht="15">
      <c r="A48" s="4" t="s">
        <v>501</v>
      </c>
      <c r="B48" s="36" t="s">
        <v>119</v>
      </c>
      <c r="C48" s="121">
        <v>250</v>
      </c>
      <c r="D48" s="121"/>
      <c r="E48" s="121"/>
      <c r="F48" s="121">
        <f t="shared" si="1"/>
        <v>250</v>
      </c>
      <c r="G48" s="121">
        <f t="shared" si="1"/>
        <v>250</v>
      </c>
    </row>
    <row r="49" spans="1:7" ht="15">
      <c r="A49" s="4" t="s">
        <v>123</v>
      </c>
      <c r="B49" s="36" t="s">
        <v>124</v>
      </c>
      <c r="C49" s="121">
        <v>720</v>
      </c>
      <c r="D49" s="121">
        <v>800</v>
      </c>
      <c r="E49" s="121"/>
      <c r="F49" s="121">
        <f t="shared" si="1"/>
        <v>1520</v>
      </c>
      <c r="G49" s="121">
        <v>1584</v>
      </c>
    </row>
    <row r="50" spans="1:7" ht="15">
      <c r="A50" s="8" t="s">
        <v>413</v>
      </c>
      <c r="B50" s="39" t="s">
        <v>125</v>
      </c>
      <c r="C50" s="93">
        <f>SUM(C45:C49)</f>
        <v>2893</v>
      </c>
      <c r="D50" s="93">
        <f>SUM(D45:D49)</f>
        <v>3055</v>
      </c>
      <c r="E50" s="93">
        <f>SUM(E45:E49)</f>
        <v>0</v>
      </c>
      <c r="F50" s="93">
        <f t="shared" si="1"/>
        <v>5948</v>
      </c>
      <c r="G50" s="93">
        <f>SUM(G45:G49)</f>
        <v>6437</v>
      </c>
    </row>
    <row r="51" spans="1:7" ht="15">
      <c r="A51" s="45" t="s">
        <v>414</v>
      </c>
      <c r="B51" s="61" t="s">
        <v>126</v>
      </c>
      <c r="C51" s="93">
        <f>C30+C33+C41+C44+C50</f>
        <v>8405</v>
      </c>
      <c r="D51" s="93">
        <f>D30+D33+D41+D44+D50</f>
        <v>11557</v>
      </c>
      <c r="E51" s="93">
        <f>E30+E33+E41+E44+E50</f>
        <v>0</v>
      </c>
      <c r="F51" s="93">
        <f t="shared" si="1"/>
        <v>19962</v>
      </c>
      <c r="G51" s="93">
        <f>G30+G33+G41+G44+G50</f>
        <v>30478</v>
      </c>
    </row>
    <row r="52" spans="1:7" ht="15">
      <c r="A52" s="15" t="s">
        <v>127</v>
      </c>
      <c r="B52" s="36" t="s">
        <v>128</v>
      </c>
      <c r="C52" s="121"/>
      <c r="D52" s="121"/>
      <c r="E52" s="121"/>
      <c r="F52" s="121">
        <f t="shared" si="1"/>
        <v>0</v>
      </c>
      <c r="G52" s="121">
        <f t="shared" si="1"/>
        <v>0</v>
      </c>
    </row>
    <row r="53" spans="1:7" ht="15">
      <c r="A53" s="15" t="s">
        <v>431</v>
      </c>
      <c r="B53" s="36" t="s">
        <v>129</v>
      </c>
      <c r="C53" s="121"/>
      <c r="D53" s="121"/>
      <c r="E53" s="121"/>
      <c r="F53" s="121">
        <f t="shared" si="1"/>
        <v>0</v>
      </c>
      <c r="G53" s="121">
        <f t="shared" si="1"/>
        <v>0</v>
      </c>
    </row>
    <row r="54" spans="1:7" ht="15">
      <c r="A54" s="20" t="s">
        <v>502</v>
      </c>
      <c r="B54" s="36" t="s">
        <v>130</v>
      </c>
      <c r="C54" s="121"/>
      <c r="D54" s="121"/>
      <c r="E54" s="121"/>
      <c r="F54" s="121">
        <f t="shared" si="1"/>
        <v>0</v>
      </c>
      <c r="G54" s="121">
        <f t="shared" si="1"/>
        <v>0</v>
      </c>
    </row>
    <row r="55" spans="1:7" ht="15">
      <c r="A55" s="20" t="s">
        <v>503</v>
      </c>
      <c r="B55" s="36" t="s">
        <v>131</v>
      </c>
      <c r="C55" s="121"/>
      <c r="D55" s="121"/>
      <c r="E55" s="121"/>
      <c r="F55" s="121">
        <f t="shared" si="1"/>
        <v>0</v>
      </c>
      <c r="G55" s="121">
        <f t="shared" si="1"/>
        <v>0</v>
      </c>
    </row>
    <row r="56" spans="1:7" ht="15">
      <c r="A56" s="20" t="s">
        <v>504</v>
      </c>
      <c r="B56" s="36" t="s">
        <v>132</v>
      </c>
      <c r="C56" s="121"/>
      <c r="D56" s="121"/>
      <c r="E56" s="121"/>
      <c r="F56" s="121">
        <f t="shared" si="1"/>
        <v>0</v>
      </c>
      <c r="G56" s="121">
        <f t="shared" si="1"/>
        <v>0</v>
      </c>
    </row>
    <row r="57" spans="1:7" ht="15">
      <c r="A57" s="15" t="s">
        <v>505</v>
      </c>
      <c r="B57" s="36" t="s">
        <v>133</v>
      </c>
      <c r="C57" s="121"/>
      <c r="D57" s="121"/>
      <c r="E57" s="121"/>
      <c r="F57" s="121">
        <f t="shared" si="1"/>
        <v>0</v>
      </c>
      <c r="G57" s="121">
        <f t="shared" si="1"/>
        <v>0</v>
      </c>
    </row>
    <row r="58" spans="1:7" ht="15">
      <c r="A58" s="15" t="s">
        <v>506</v>
      </c>
      <c r="B58" s="36" t="s">
        <v>134</v>
      </c>
      <c r="C58" s="121"/>
      <c r="D58" s="121"/>
      <c r="E58" s="121"/>
      <c r="F58" s="121">
        <f t="shared" si="1"/>
        <v>0</v>
      </c>
      <c r="G58" s="121">
        <f t="shared" si="1"/>
        <v>0</v>
      </c>
    </row>
    <row r="59" spans="1:7" ht="15">
      <c r="A59" s="15" t="s">
        <v>507</v>
      </c>
      <c r="B59" s="36" t="s">
        <v>135</v>
      </c>
      <c r="C59" s="121"/>
      <c r="D59" s="121"/>
      <c r="E59" s="121"/>
      <c r="F59" s="121">
        <f t="shared" si="1"/>
        <v>0</v>
      </c>
      <c r="G59" s="121">
        <f t="shared" si="1"/>
        <v>0</v>
      </c>
    </row>
    <row r="60" spans="1:7" ht="15">
      <c r="A60" s="58" t="s">
        <v>464</v>
      </c>
      <c r="B60" s="61" t="s">
        <v>136</v>
      </c>
      <c r="C60" s="93">
        <f>SUM(C52:C59)</f>
        <v>0</v>
      </c>
      <c r="D60" s="93">
        <f>SUM(D52:D59)</f>
        <v>0</v>
      </c>
      <c r="E60" s="93">
        <f>SUM(E52:E59)</f>
        <v>0</v>
      </c>
      <c r="F60" s="93">
        <f t="shared" si="1"/>
        <v>0</v>
      </c>
      <c r="G60" s="93">
        <f t="shared" si="1"/>
        <v>0</v>
      </c>
    </row>
    <row r="61" spans="1:7" ht="15">
      <c r="A61" s="14" t="s">
        <v>508</v>
      </c>
      <c r="B61" s="36" t="s">
        <v>137</v>
      </c>
      <c r="C61" s="121"/>
      <c r="D61" s="121"/>
      <c r="E61" s="121"/>
      <c r="F61" s="121">
        <f t="shared" si="1"/>
        <v>0</v>
      </c>
      <c r="G61" s="121">
        <f t="shared" si="1"/>
        <v>0</v>
      </c>
    </row>
    <row r="62" spans="1:7" ht="15">
      <c r="A62" s="14" t="s">
        <v>139</v>
      </c>
      <c r="B62" s="36" t="s">
        <v>140</v>
      </c>
      <c r="C62" s="121"/>
      <c r="D62" s="121"/>
      <c r="E62" s="121"/>
      <c r="F62" s="121">
        <f t="shared" si="1"/>
        <v>0</v>
      </c>
      <c r="G62" s="121">
        <f t="shared" si="1"/>
        <v>0</v>
      </c>
    </row>
    <row r="63" spans="1:7" ht="15">
      <c r="A63" s="14" t="s">
        <v>141</v>
      </c>
      <c r="B63" s="36" t="s">
        <v>142</v>
      </c>
      <c r="C63" s="121"/>
      <c r="D63" s="121"/>
      <c r="E63" s="121"/>
      <c r="F63" s="121">
        <f t="shared" si="1"/>
        <v>0</v>
      </c>
      <c r="G63" s="121">
        <f t="shared" si="1"/>
        <v>0</v>
      </c>
    </row>
    <row r="64" spans="1:7" ht="15">
      <c r="A64" s="14" t="s">
        <v>466</v>
      </c>
      <c r="B64" s="36" t="s">
        <v>143</v>
      </c>
      <c r="C64" s="121"/>
      <c r="D64" s="121"/>
      <c r="E64" s="121"/>
      <c r="F64" s="121">
        <f t="shared" si="1"/>
        <v>0</v>
      </c>
      <c r="G64" s="121">
        <f t="shared" si="1"/>
        <v>0</v>
      </c>
    </row>
    <row r="65" spans="1:7" ht="15">
      <c r="A65" s="14" t="s">
        <v>509</v>
      </c>
      <c r="B65" s="36" t="s">
        <v>144</v>
      </c>
      <c r="C65" s="121"/>
      <c r="D65" s="121"/>
      <c r="E65" s="121"/>
      <c r="F65" s="121">
        <f t="shared" si="1"/>
        <v>0</v>
      </c>
      <c r="G65" s="121">
        <f t="shared" si="1"/>
        <v>0</v>
      </c>
    </row>
    <row r="66" spans="1:7" ht="15">
      <c r="A66" s="14" t="s">
        <v>468</v>
      </c>
      <c r="B66" s="36" t="s">
        <v>145</v>
      </c>
      <c r="C66" s="121"/>
      <c r="D66" s="121"/>
      <c r="E66" s="121"/>
      <c r="F66" s="121">
        <f t="shared" si="1"/>
        <v>0</v>
      </c>
      <c r="G66" s="121">
        <f t="shared" si="1"/>
        <v>0</v>
      </c>
    </row>
    <row r="67" spans="1:7" ht="15">
      <c r="A67" s="14" t="s">
        <v>510</v>
      </c>
      <c r="B67" s="36" t="s">
        <v>146</v>
      </c>
      <c r="C67" s="121"/>
      <c r="D67" s="121"/>
      <c r="E67" s="121"/>
      <c r="F67" s="121">
        <f t="shared" si="1"/>
        <v>0</v>
      </c>
      <c r="G67" s="121">
        <f t="shared" si="1"/>
        <v>0</v>
      </c>
    </row>
    <row r="68" spans="1:7" ht="15">
      <c r="A68" s="14" t="s">
        <v>511</v>
      </c>
      <c r="B68" s="36" t="s">
        <v>148</v>
      </c>
      <c r="C68" s="121"/>
      <c r="D68" s="121"/>
      <c r="E68" s="121"/>
      <c r="F68" s="121">
        <f t="shared" si="1"/>
        <v>0</v>
      </c>
      <c r="G68" s="121">
        <f t="shared" si="1"/>
        <v>0</v>
      </c>
    </row>
    <row r="69" spans="1:7" ht="15">
      <c r="A69" s="14" t="s">
        <v>149</v>
      </c>
      <c r="B69" s="36" t="s">
        <v>150</v>
      </c>
      <c r="C69" s="121"/>
      <c r="D69" s="121"/>
      <c r="E69" s="121"/>
      <c r="F69" s="121">
        <f t="shared" si="1"/>
        <v>0</v>
      </c>
      <c r="G69" s="121">
        <f t="shared" si="1"/>
        <v>0</v>
      </c>
    </row>
    <row r="70" spans="1:7" ht="15">
      <c r="A70" s="26" t="s">
        <v>151</v>
      </c>
      <c r="B70" s="36" t="s">
        <v>152</v>
      </c>
      <c r="C70" s="121"/>
      <c r="D70" s="121"/>
      <c r="E70" s="121"/>
      <c r="F70" s="121">
        <f t="shared" si="1"/>
        <v>0</v>
      </c>
      <c r="G70" s="121">
        <f t="shared" si="1"/>
        <v>0</v>
      </c>
    </row>
    <row r="71" spans="1:7" ht="15">
      <c r="A71" s="14" t="s">
        <v>512</v>
      </c>
      <c r="B71" s="36" t="s">
        <v>153</v>
      </c>
      <c r="C71" s="121"/>
      <c r="D71" s="121"/>
      <c r="E71" s="121"/>
      <c r="F71" s="121">
        <f aca="true" t="shared" si="2" ref="F71:G102">SUM(B71:D71)</f>
        <v>0</v>
      </c>
      <c r="G71" s="121">
        <f t="shared" si="2"/>
        <v>0</v>
      </c>
    </row>
    <row r="72" spans="1:7" ht="15">
      <c r="A72" s="26" t="s">
        <v>697</v>
      </c>
      <c r="B72" s="36" t="s">
        <v>154</v>
      </c>
      <c r="C72" s="121"/>
      <c r="D72" s="121"/>
      <c r="E72" s="121"/>
      <c r="F72" s="121">
        <f t="shared" si="2"/>
        <v>0</v>
      </c>
      <c r="G72" s="121">
        <f t="shared" si="2"/>
        <v>0</v>
      </c>
    </row>
    <row r="73" spans="1:7" ht="15">
      <c r="A73" s="26" t="s">
        <v>698</v>
      </c>
      <c r="B73" s="36" t="s">
        <v>154</v>
      </c>
      <c r="C73" s="121"/>
      <c r="D73" s="121"/>
      <c r="E73" s="121"/>
      <c r="F73" s="121">
        <f t="shared" si="2"/>
        <v>0</v>
      </c>
      <c r="G73" s="121">
        <f t="shared" si="2"/>
        <v>0</v>
      </c>
    </row>
    <row r="74" spans="1:7" ht="15">
      <c r="A74" s="58" t="s">
        <v>472</v>
      </c>
      <c r="B74" s="61" t="s">
        <v>155</v>
      </c>
      <c r="C74" s="93">
        <f>SUM(C61:C73)</f>
        <v>0</v>
      </c>
      <c r="D74" s="93">
        <f>SUM(D61:D73)</f>
        <v>0</v>
      </c>
      <c r="E74" s="93">
        <f>SUM(E61:E73)</f>
        <v>0</v>
      </c>
      <c r="F74" s="121">
        <f t="shared" si="2"/>
        <v>0</v>
      </c>
      <c r="G74" s="121">
        <f t="shared" si="2"/>
        <v>0</v>
      </c>
    </row>
    <row r="75" spans="1:7" ht="15.75">
      <c r="A75" s="174" t="s">
        <v>32</v>
      </c>
      <c r="B75" s="175"/>
      <c r="C75" s="176">
        <f>C74+C60+C51+C26+C25</f>
        <v>22380</v>
      </c>
      <c r="D75" s="176">
        <f>D74+D60+D51+D26+D25</f>
        <v>16072</v>
      </c>
      <c r="E75" s="176">
        <f>E74+E60+E51+E26+E25</f>
        <v>0</v>
      </c>
      <c r="F75" s="177">
        <f t="shared" si="2"/>
        <v>38452</v>
      </c>
      <c r="G75" s="177">
        <f>G25+G26+G51+G60+G74</f>
        <v>49717</v>
      </c>
    </row>
    <row r="76" spans="1:7" ht="15">
      <c r="A76" s="40" t="s">
        <v>156</v>
      </c>
      <c r="B76" s="36" t="s">
        <v>157</v>
      </c>
      <c r="C76" s="121"/>
      <c r="D76" s="121"/>
      <c r="E76" s="121"/>
      <c r="F76" s="121">
        <f t="shared" si="2"/>
        <v>0</v>
      </c>
      <c r="G76" s="121">
        <f t="shared" si="2"/>
        <v>0</v>
      </c>
    </row>
    <row r="77" spans="1:7" ht="15">
      <c r="A77" s="40" t="s">
        <v>513</v>
      </c>
      <c r="B77" s="36" t="s">
        <v>158</v>
      </c>
      <c r="C77" s="121"/>
      <c r="D77" s="121"/>
      <c r="E77" s="121"/>
      <c r="F77" s="121">
        <f t="shared" si="2"/>
        <v>0</v>
      </c>
      <c r="G77" s="121">
        <f t="shared" si="2"/>
        <v>0</v>
      </c>
    </row>
    <row r="78" spans="1:7" ht="15">
      <c r="A78" s="40" t="s">
        <v>160</v>
      </c>
      <c r="B78" s="36" t="s">
        <v>161</v>
      </c>
      <c r="C78" s="121"/>
      <c r="D78" s="121"/>
      <c r="E78" s="121"/>
      <c r="F78" s="121">
        <f t="shared" si="2"/>
        <v>0</v>
      </c>
      <c r="G78" s="121">
        <f t="shared" si="2"/>
        <v>0</v>
      </c>
    </row>
    <row r="79" spans="1:7" ht="15">
      <c r="A79" s="40" t="s">
        <v>162</v>
      </c>
      <c r="B79" s="36" t="s">
        <v>163</v>
      </c>
      <c r="C79" s="121"/>
      <c r="D79" s="121"/>
      <c r="E79" s="121"/>
      <c r="F79" s="121">
        <f t="shared" si="2"/>
        <v>0</v>
      </c>
      <c r="G79" s="121">
        <f t="shared" si="2"/>
        <v>0</v>
      </c>
    </row>
    <row r="80" spans="1:7" ht="15">
      <c r="A80" s="5" t="s">
        <v>164</v>
      </c>
      <c r="B80" s="36" t="s">
        <v>165</v>
      </c>
      <c r="C80" s="121"/>
      <c r="D80" s="121"/>
      <c r="E80" s="121"/>
      <c r="F80" s="121">
        <f t="shared" si="2"/>
        <v>0</v>
      </c>
      <c r="G80" s="121">
        <f t="shared" si="2"/>
        <v>0</v>
      </c>
    </row>
    <row r="81" spans="1:7" ht="15">
      <c r="A81" s="5" t="s">
        <v>166</v>
      </c>
      <c r="B81" s="36" t="s">
        <v>167</v>
      </c>
      <c r="C81" s="121"/>
      <c r="D81" s="121"/>
      <c r="E81" s="121"/>
      <c r="F81" s="121">
        <f t="shared" si="2"/>
        <v>0</v>
      </c>
      <c r="G81" s="121">
        <f t="shared" si="2"/>
        <v>0</v>
      </c>
    </row>
    <row r="82" spans="1:7" ht="15">
      <c r="A82" s="5" t="s">
        <v>168</v>
      </c>
      <c r="B82" s="36" t="s">
        <v>169</v>
      </c>
      <c r="C82" s="121"/>
      <c r="D82" s="121"/>
      <c r="E82" s="121"/>
      <c r="F82" s="121">
        <f t="shared" si="2"/>
        <v>0</v>
      </c>
      <c r="G82" s="121">
        <f t="shared" si="2"/>
        <v>0</v>
      </c>
    </row>
    <row r="83" spans="1:7" ht="15">
      <c r="A83" s="59" t="s">
        <v>474</v>
      </c>
      <c r="B83" s="61" t="s">
        <v>170</v>
      </c>
      <c r="C83" s="93">
        <f>SUM(C76:C82)</f>
        <v>0</v>
      </c>
      <c r="D83" s="93">
        <f>SUM(D76:D82)</f>
        <v>0</v>
      </c>
      <c r="E83" s="93">
        <f>SUM(E76:E82)</f>
        <v>0</v>
      </c>
      <c r="F83" s="93">
        <f t="shared" si="2"/>
        <v>0</v>
      </c>
      <c r="G83" s="93">
        <f t="shared" si="2"/>
        <v>0</v>
      </c>
    </row>
    <row r="84" spans="1:7" ht="15">
      <c r="A84" s="15" t="s">
        <v>171</v>
      </c>
      <c r="B84" s="36" t="s">
        <v>172</v>
      </c>
      <c r="C84" s="121"/>
      <c r="D84" s="121"/>
      <c r="E84" s="121"/>
      <c r="F84" s="121">
        <f t="shared" si="2"/>
        <v>0</v>
      </c>
      <c r="G84" s="121">
        <f t="shared" si="2"/>
        <v>0</v>
      </c>
    </row>
    <row r="85" spans="1:7" ht="15">
      <c r="A85" s="15" t="s">
        <v>173</v>
      </c>
      <c r="B85" s="36" t="s">
        <v>174</v>
      </c>
      <c r="C85" s="121"/>
      <c r="D85" s="121"/>
      <c r="E85" s="121"/>
      <c r="F85" s="121">
        <f t="shared" si="2"/>
        <v>0</v>
      </c>
      <c r="G85" s="121">
        <f t="shared" si="2"/>
        <v>0</v>
      </c>
    </row>
    <row r="86" spans="1:7" ht="15">
      <c r="A86" s="15" t="s">
        <v>175</v>
      </c>
      <c r="B86" s="36" t="s">
        <v>176</v>
      </c>
      <c r="C86" s="121"/>
      <c r="D86" s="121"/>
      <c r="E86" s="121"/>
      <c r="F86" s="121">
        <f t="shared" si="2"/>
        <v>0</v>
      </c>
      <c r="G86" s="121">
        <f t="shared" si="2"/>
        <v>0</v>
      </c>
    </row>
    <row r="87" spans="1:7" ht="15">
      <c r="A87" s="15" t="s">
        <v>177</v>
      </c>
      <c r="B87" s="36" t="s">
        <v>178</v>
      </c>
      <c r="C87" s="121"/>
      <c r="D87" s="121"/>
      <c r="E87" s="121"/>
      <c r="F87" s="121">
        <f t="shared" si="2"/>
        <v>0</v>
      </c>
      <c r="G87" s="121">
        <f t="shared" si="2"/>
        <v>0</v>
      </c>
    </row>
    <row r="88" spans="1:7" ht="15">
      <c r="A88" s="58" t="s">
        <v>475</v>
      </c>
      <c r="B88" s="61" t="s">
        <v>179</v>
      </c>
      <c r="C88" s="93">
        <f>SUM(C84:C87)</f>
        <v>0</v>
      </c>
      <c r="D88" s="93">
        <f>SUM(D84:D87)</f>
        <v>0</v>
      </c>
      <c r="E88" s="93">
        <f>SUM(E84:E87)</f>
        <v>0</v>
      </c>
      <c r="F88" s="93">
        <f t="shared" si="2"/>
        <v>0</v>
      </c>
      <c r="G88" s="93">
        <f t="shared" si="2"/>
        <v>0</v>
      </c>
    </row>
    <row r="89" spans="1:7" ht="15">
      <c r="A89" s="15" t="s">
        <v>180</v>
      </c>
      <c r="B89" s="36" t="s">
        <v>181</v>
      </c>
      <c r="C89" s="121"/>
      <c r="D89" s="121"/>
      <c r="E89" s="121"/>
      <c r="F89" s="121">
        <f t="shared" si="2"/>
        <v>0</v>
      </c>
      <c r="G89" s="121">
        <f t="shared" si="2"/>
        <v>0</v>
      </c>
    </row>
    <row r="90" spans="1:7" ht="15">
      <c r="A90" s="15" t="s">
        <v>514</v>
      </c>
      <c r="B90" s="36" t="s">
        <v>182</v>
      </c>
      <c r="C90" s="121"/>
      <c r="D90" s="121"/>
      <c r="E90" s="121"/>
      <c r="F90" s="121">
        <f t="shared" si="2"/>
        <v>0</v>
      </c>
      <c r="G90" s="121">
        <f t="shared" si="2"/>
        <v>0</v>
      </c>
    </row>
    <row r="91" spans="1:7" ht="15">
      <c r="A91" s="15" t="s">
        <v>515</v>
      </c>
      <c r="B91" s="36" t="s">
        <v>183</v>
      </c>
      <c r="C91" s="121"/>
      <c r="D91" s="121"/>
      <c r="E91" s="121"/>
      <c r="F91" s="121">
        <f t="shared" si="2"/>
        <v>0</v>
      </c>
      <c r="G91" s="121">
        <f t="shared" si="2"/>
        <v>0</v>
      </c>
    </row>
    <row r="92" spans="1:7" ht="15">
      <c r="A92" s="15" t="s">
        <v>516</v>
      </c>
      <c r="B92" s="36" t="s">
        <v>184</v>
      </c>
      <c r="C92" s="121"/>
      <c r="D92" s="121"/>
      <c r="E92" s="121"/>
      <c r="F92" s="121">
        <f t="shared" si="2"/>
        <v>0</v>
      </c>
      <c r="G92" s="121">
        <f t="shared" si="2"/>
        <v>0</v>
      </c>
    </row>
    <row r="93" spans="1:7" ht="15">
      <c r="A93" s="15" t="s">
        <v>517</v>
      </c>
      <c r="B93" s="36" t="s">
        <v>185</v>
      </c>
      <c r="C93" s="121"/>
      <c r="D93" s="121"/>
      <c r="E93" s="121"/>
      <c r="F93" s="121">
        <f t="shared" si="2"/>
        <v>0</v>
      </c>
      <c r="G93" s="121">
        <f t="shared" si="2"/>
        <v>0</v>
      </c>
    </row>
    <row r="94" spans="1:7" ht="15">
      <c r="A94" s="15" t="s">
        <v>518</v>
      </c>
      <c r="B94" s="36" t="s">
        <v>186</v>
      </c>
      <c r="C94" s="121"/>
      <c r="D94" s="121"/>
      <c r="E94" s="121"/>
      <c r="F94" s="121">
        <f t="shared" si="2"/>
        <v>0</v>
      </c>
      <c r="G94" s="121">
        <f t="shared" si="2"/>
        <v>0</v>
      </c>
    </row>
    <row r="95" spans="1:7" ht="15">
      <c r="A95" s="15" t="s">
        <v>187</v>
      </c>
      <c r="B95" s="36" t="s">
        <v>188</v>
      </c>
      <c r="C95" s="121"/>
      <c r="D95" s="121"/>
      <c r="E95" s="121"/>
      <c r="F95" s="121">
        <f t="shared" si="2"/>
        <v>0</v>
      </c>
      <c r="G95" s="121">
        <f t="shared" si="2"/>
        <v>0</v>
      </c>
    </row>
    <row r="96" spans="1:7" ht="15">
      <c r="A96" s="15" t="s">
        <v>519</v>
      </c>
      <c r="B96" s="36" t="s">
        <v>189</v>
      </c>
      <c r="C96" s="121"/>
      <c r="D96" s="121"/>
      <c r="E96" s="121"/>
      <c r="F96" s="121">
        <f t="shared" si="2"/>
        <v>0</v>
      </c>
      <c r="G96" s="121">
        <f t="shared" si="2"/>
        <v>0</v>
      </c>
    </row>
    <row r="97" spans="1:7" ht="15">
      <c r="A97" s="58" t="s">
        <v>476</v>
      </c>
      <c r="B97" s="61" t="s">
        <v>190</v>
      </c>
      <c r="C97" s="93">
        <f>SUM(C89:C96)</f>
        <v>0</v>
      </c>
      <c r="D97" s="121"/>
      <c r="E97" s="121"/>
      <c r="F97" s="121">
        <f t="shared" si="2"/>
        <v>0</v>
      </c>
      <c r="G97" s="121">
        <f t="shared" si="2"/>
        <v>0</v>
      </c>
    </row>
    <row r="98" spans="1:7" ht="15.75">
      <c r="A98" s="72" t="s">
        <v>33</v>
      </c>
      <c r="B98" s="83"/>
      <c r="C98" s="178"/>
      <c r="D98" s="178"/>
      <c r="E98" s="178"/>
      <c r="F98" s="178">
        <f t="shared" si="2"/>
        <v>0</v>
      </c>
      <c r="G98" s="178">
        <f t="shared" si="2"/>
        <v>0</v>
      </c>
    </row>
    <row r="99" spans="1:7" ht="15.75">
      <c r="A99" s="41" t="s">
        <v>527</v>
      </c>
      <c r="B99" s="42" t="s">
        <v>191</v>
      </c>
      <c r="C99" s="179">
        <f>C25+C26+C51+C60+C74+C83+C88+C97</f>
        <v>22380</v>
      </c>
      <c r="D99" s="179">
        <f>D25+D26+D51+D60+D74+D83+D88+D97</f>
        <v>16072</v>
      </c>
      <c r="E99" s="179">
        <f>E25+E26+E51+E60+E74+E83+E88+E97</f>
        <v>0</v>
      </c>
      <c r="F99" s="179">
        <f t="shared" si="2"/>
        <v>38452</v>
      </c>
      <c r="G99" s="179">
        <f>G75+G98</f>
        <v>49717</v>
      </c>
    </row>
    <row r="100" spans="1:26" ht="15">
      <c r="A100" s="15" t="s">
        <v>520</v>
      </c>
      <c r="B100" s="4" t="s">
        <v>192</v>
      </c>
      <c r="C100" s="94"/>
      <c r="D100" s="94"/>
      <c r="E100" s="94"/>
      <c r="F100" s="121">
        <f t="shared" si="2"/>
        <v>0</v>
      </c>
      <c r="G100" s="121">
        <f t="shared" si="2"/>
        <v>0</v>
      </c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51"/>
      <c r="Z100" s="151"/>
    </row>
    <row r="101" spans="1:26" ht="15">
      <c r="A101" s="15" t="s">
        <v>195</v>
      </c>
      <c r="B101" s="4" t="s">
        <v>196</v>
      </c>
      <c r="C101" s="94"/>
      <c r="D101" s="94"/>
      <c r="E101" s="94"/>
      <c r="F101" s="121">
        <f t="shared" si="2"/>
        <v>0</v>
      </c>
      <c r="G101" s="121">
        <f t="shared" si="2"/>
        <v>0</v>
      </c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51"/>
      <c r="Z101" s="151"/>
    </row>
    <row r="102" spans="1:26" ht="15">
      <c r="A102" s="15" t="s">
        <v>521</v>
      </c>
      <c r="B102" s="4" t="s">
        <v>197</v>
      </c>
      <c r="C102" s="94"/>
      <c r="D102" s="94"/>
      <c r="E102" s="94"/>
      <c r="F102" s="121">
        <f t="shared" si="2"/>
        <v>0</v>
      </c>
      <c r="G102" s="121">
        <f t="shared" si="2"/>
        <v>0</v>
      </c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51"/>
      <c r="Z102" s="151"/>
    </row>
    <row r="103" spans="1:26" ht="15">
      <c r="A103" s="18" t="s">
        <v>483</v>
      </c>
      <c r="B103" s="8" t="s">
        <v>199</v>
      </c>
      <c r="C103" s="95"/>
      <c r="D103" s="95"/>
      <c r="E103" s="95"/>
      <c r="F103" s="121">
        <f aca="true" t="shared" si="3" ref="F103:G123">SUM(B103:D103)</f>
        <v>0</v>
      </c>
      <c r="G103" s="121">
        <f t="shared" si="3"/>
        <v>0</v>
      </c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1"/>
      <c r="Z103" s="151"/>
    </row>
    <row r="104" spans="1:26" ht="15">
      <c r="A104" s="43" t="s">
        <v>522</v>
      </c>
      <c r="B104" s="4" t="s">
        <v>200</v>
      </c>
      <c r="C104" s="96"/>
      <c r="D104" s="96"/>
      <c r="E104" s="96"/>
      <c r="F104" s="121">
        <f t="shared" si="3"/>
        <v>0</v>
      </c>
      <c r="G104" s="121">
        <f t="shared" si="3"/>
        <v>0</v>
      </c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1"/>
      <c r="Z104" s="151"/>
    </row>
    <row r="105" spans="1:26" ht="15">
      <c r="A105" s="43" t="s">
        <v>489</v>
      </c>
      <c r="B105" s="4" t="s">
        <v>203</v>
      </c>
      <c r="C105" s="96"/>
      <c r="D105" s="96"/>
      <c r="E105" s="96"/>
      <c r="F105" s="121">
        <f t="shared" si="3"/>
        <v>0</v>
      </c>
      <c r="G105" s="121">
        <f t="shared" si="3"/>
        <v>0</v>
      </c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1"/>
      <c r="Z105" s="151"/>
    </row>
    <row r="106" spans="1:26" ht="15">
      <c r="A106" s="15" t="s">
        <v>204</v>
      </c>
      <c r="B106" s="4" t="s">
        <v>205</v>
      </c>
      <c r="C106" s="94"/>
      <c r="D106" s="94"/>
      <c r="E106" s="94"/>
      <c r="F106" s="121">
        <f t="shared" si="3"/>
        <v>0</v>
      </c>
      <c r="G106" s="121">
        <f t="shared" si="3"/>
        <v>0</v>
      </c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51"/>
      <c r="Z106" s="151"/>
    </row>
    <row r="107" spans="1:26" ht="15">
      <c r="A107" s="15" t="s">
        <v>523</v>
      </c>
      <c r="B107" s="4" t="s">
        <v>206</v>
      </c>
      <c r="C107" s="94"/>
      <c r="D107" s="94"/>
      <c r="E107" s="94"/>
      <c r="F107" s="121">
        <f t="shared" si="3"/>
        <v>0</v>
      </c>
      <c r="G107" s="121">
        <f t="shared" si="3"/>
        <v>0</v>
      </c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51"/>
      <c r="Z107" s="151"/>
    </row>
    <row r="108" spans="1:26" ht="15">
      <c r="A108" s="16" t="s">
        <v>486</v>
      </c>
      <c r="B108" s="8" t="s">
        <v>207</v>
      </c>
      <c r="C108" s="97"/>
      <c r="D108" s="97"/>
      <c r="E108" s="97"/>
      <c r="F108" s="121">
        <f t="shared" si="3"/>
        <v>0</v>
      </c>
      <c r="G108" s="121">
        <f t="shared" si="3"/>
        <v>0</v>
      </c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1"/>
      <c r="Z108" s="151"/>
    </row>
    <row r="109" spans="1:26" ht="15">
      <c r="A109" s="43" t="s">
        <v>208</v>
      </c>
      <c r="B109" s="4" t="s">
        <v>209</v>
      </c>
      <c r="C109" s="96"/>
      <c r="D109" s="96"/>
      <c r="E109" s="96"/>
      <c r="F109" s="121">
        <f t="shared" si="3"/>
        <v>0</v>
      </c>
      <c r="G109" s="121">
        <f t="shared" si="3"/>
        <v>0</v>
      </c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1"/>
      <c r="Z109" s="151"/>
    </row>
    <row r="110" spans="1:26" ht="15">
      <c r="A110" s="43" t="s">
        <v>210</v>
      </c>
      <c r="B110" s="4" t="s">
        <v>211</v>
      </c>
      <c r="C110" s="96"/>
      <c r="D110" s="96"/>
      <c r="E110" s="96"/>
      <c r="F110" s="121">
        <f t="shared" si="3"/>
        <v>0</v>
      </c>
      <c r="G110" s="121">
        <f t="shared" si="3"/>
        <v>0</v>
      </c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1"/>
      <c r="Z110" s="151"/>
    </row>
    <row r="111" spans="1:26" ht="15">
      <c r="A111" s="16" t="s">
        <v>212</v>
      </c>
      <c r="B111" s="8" t="s">
        <v>213</v>
      </c>
      <c r="C111" s="96"/>
      <c r="D111" s="96"/>
      <c r="E111" s="96"/>
      <c r="F111" s="121">
        <f t="shared" si="3"/>
        <v>0</v>
      </c>
      <c r="G111" s="121">
        <f t="shared" si="3"/>
        <v>0</v>
      </c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1"/>
      <c r="Z111" s="151"/>
    </row>
    <row r="112" spans="1:26" ht="15">
      <c r="A112" s="43" t="s">
        <v>214</v>
      </c>
      <c r="B112" s="4" t="s">
        <v>215</v>
      </c>
      <c r="C112" s="96"/>
      <c r="D112" s="96"/>
      <c r="E112" s="96"/>
      <c r="F112" s="121">
        <f t="shared" si="3"/>
        <v>0</v>
      </c>
      <c r="G112" s="121">
        <f t="shared" si="3"/>
        <v>0</v>
      </c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1"/>
      <c r="Z112" s="151"/>
    </row>
    <row r="113" spans="1:26" ht="15">
      <c r="A113" s="43" t="s">
        <v>216</v>
      </c>
      <c r="B113" s="4" t="s">
        <v>217</v>
      </c>
      <c r="C113" s="96"/>
      <c r="D113" s="96"/>
      <c r="E113" s="96"/>
      <c r="F113" s="121">
        <f t="shared" si="3"/>
        <v>0</v>
      </c>
      <c r="G113" s="121">
        <f t="shared" si="3"/>
        <v>0</v>
      </c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1"/>
      <c r="Z113" s="151"/>
    </row>
    <row r="114" spans="1:26" ht="15">
      <c r="A114" s="43" t="s">
        <v>218</v>
      </c>
      <c r="B114" s="4" t="s">
        <v>219</v>
      </c>
      <c r="C114" s="96"/>
      <c r="D114" s="96"/>
      <c r="E114" s="96"/>
      <c r="F114" s="121">
        <f t="shared" si="3"/>
        <v>0</v>
      </c>
      <c r="G114" s="121">
        <f t="shared" si="3"/>
        <v>0</v>
      </c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1"/>
      <c r="Z114" s="151"/>
    </row>
    <row r="115" spans="1:26" ht="15">
      <c r="A115" s="44" t="s">
        <v>487</v>
      </c>
      <c r="B115" s="45" t="s">
        <v>220</v>
      </c>
      <c r="C115" s="97"/>
      <c r="D115" s="97"/>
      <c r="E115" s="97"/>
      <c r="F115" s="121">
        <f t="shared" si="3"/>
        <v>0</v>
      </c>
      <c r="G115" s="121">
        <f t="shared" si="3"/>
        <v>0</v>
      </c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1"/>
      <c r="Z115" s="151"/>
    </row>
    <row r="116" spans="1:26" ht="15">
      <c r="A116" s="43" t="s">
        <v>221</v>
      </c>
      <c r="B116" s="4" t="s">
        <v>222</v>
      </c>
      <c r="C116" s="96"/>
      <c r="D116" s="96"/>
      <c r="E116" s="96"/>
      <c r="F116" s="121">
        <f t="shared" si="3"/>
        <v>0</v>
      </c>
      <c r="G116" s="121">
        <f t="shared" si="3"/>
        <v>0</v>
      </c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1"/>
      <c r="Z116" s="151"/>
    </row>
    <row r="117" spans="1:26" ht="15">
      <c r="A117" s="15" t="s">
        <v>223</v>
      </c>
      <c r="B117" s="4" t="s">
        <v>224</v>
      </c>
      <c r="C117" s="94"/>
      <c r="D117" s="94"/>
      <c r="E117" s="94"/>
      <c r="F117" s="121">
        <f t="shared" si="3"/>
        <v>0</v>
      </c>
      <c r="G117" s="121">
        <f t="shared" si="3"/>
        <v>0</v>
      </c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51"/>
      <c r="Z117" s="151"/>
    </row>
    <row r="118" spans="1:26" ht="15">
      <c r="A118" s="43" t="s">
        <v>524</v>
      </c>
      <c r="B118" s="4" t="s">
        <v>225</v>
      </c>
      <c r="C118" s="96"/>
      <c r="D118" s="96"/>
      <c r="E118" s="96"/>
      <c r="F118" s="121">
        <f t="shared" si="3"/>
        <v>0</v>
      </c>
      <c r="G118" s="121">
        <f t="shared" si="3"/>
        <v>0</v>
      </c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1"/>
      <c r="Z118" s="151"/>
    </row>
    <row r="119" spans="1:26" ht="15">
      <c r="A119" s="43" t="s">
        <v>492</v>
      </c>
      <c r="B119" s="4" t="s">
        <v>226</v>
      </c>
      <c r="C119" s="96"/>
      <c r="D119" s="96"/>
      <c r="E119" s="96"/>
      <c r="F119" s="121">
        <f t="shared" si="3"/>
        <v>0</v>
      </c>
      <c r="G119" s="121">
        <f t="shared" si="3"/>
        <v>0</v>
      </c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1"/>
      <c r="Z119" s="151"/>
    </row>
    <row r="120" spans="1:26" ht="15">
      <c r="A120" s="44" t="s">
        <v>493</v>
      </c>
      <c r="B120" s="45" t="s">
        <v>230</v>
      </c>
      <c r="C120" s="97"/>
      <c r="D120" s="97"/>
      <c r="E120" s="97"/>
      <c r="F120" s="121">
        <f t="shared" si="3"/>
        <v>0</v>
      </c>
      <c r="G120" s="121">
        <f t="shared" si="3"/>
        <v>0</v>
      </c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1"/>
      <c r="Z120" s="151"/>
    </row>
    <row r="121" spans="1:26" ht="15">
      <c r="A121" s="15" t="s">
        <v>231</v>
      </c>
      <c r="B121" s="4" t="s">
        <v>232</v>
      </c>
      <c r="C121" s="94"/>
      <c r="D121" s="94"/>
      <c r="E121" s="94"/>
      <c r="F121" s="121">
        <f t="shared" si="3"/>
        <v>0</v>
      </c>
      <c r="G121" s="121">
        <f t="shared" si="3"/>
        <v>0</v>
      </c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51"/>
      <c r="Z121" s="151"/>
    </row>
    <row r="122" spans="1:26" ht="15.75">
      <c r="A122" s="46" t="s">
        <v>533</v>
      </c>
      <c r="B122" s="47" t="s">
        <v>233</v>
      </c>
      <c r="C122" s="180">
        <f>C120+C115</f>
        <v>0</v>
      </c>
      <c r="D122" s="180">
        <f>D120+D115</f>
        <v>0</v>
      </c>
      <c r="E122" s="180">
        <f>E120+E115</f>
        <v>0</v>
      </c>
      <c r="F122" s="181">
        <f t="shared" si="3"/>
        <v>0</v>
      </c>
      <c r="G122" s="181">
        <f t="shared" si="3"/>
        <v>0</v>
      </c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1"/>
      <c r="Z122" s="151"/>
    </row>
    <row r="123" spans="1:26" ht="15.75">
      <c r="A123" s="173" t="s">
        <v>569</v>
      </c>
      <c r="B123" s="51"/>
      <c r="C123" s="182">
        <f>C99+C122</f>
        <v>22380</v>
      </c>
      <c r="D123" s="182">
        <f>D99+D122</f>
        <v>16072</v>
      </c>
      <c r="E123" s="182">
        <f>E99+E122</f>
        <v>0</v>
      </c>
      <c r="F123" s="182">
        <f t="shared" si="3"/>
        <v>38452</v>
      </c>
      <c r="G123" s="182">
        <f>G99+G122</f>
        <v>49717</v>
      </c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</row>
    <row r="124" spans="2:26" ht="15">
      <c r="B124" s="151"/>
      <c r="C124" s="155"/>
      <c r="D124" s="155"/>
      <c r="E124" s="155"/>
      <c r="F124" s="155"/>
      <c r="G124" s="155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</row>
    <row r="125" spans="2:26" ht="15">
      <c r="B125" s="151"/>
      <c r="C125" s="155"/>
      <c r="D125" s="155"/>
      <c r="E125" s="155"/>
      <c r="F125" s="155"/>
      <c r="G125" s="155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</row>
    <row r="126" spans="2:26" ht="15">
      <c r="B126" s="151"/>
      <c r="C126" s="155"/>
      <c r="D126" s="155"/>
      <c r="E126" s="155"/>
      <c r="F126" s="155"/>
      <c r="G126" s="155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</row>
    <row r="127" spans="2:26" ht="15">
      <c r="B127" s="151"/>
      <c r="C127" s="155"/>
      <c r="D127" s="155"/>
      <c r="E127" s="155"/>
      <c r="F127" s="155"/>
      <c r="G127" s="155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</row>
    <row r="128" spans="2:26" ht="15">
      <c r="B128" s="151"/>
      <c r="C128" s="155"/>
      <c r="D128" s="155"/>
      <c r="E128" s="155"/>
      <c r="F128" s="155"/>
      <c r="G128" s="155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</row>
    <row r="129" spans="2:26" ht="15">
      <c r="B129" s="151"/>
      <c r="C129" s="155"/>
      <c r="D129" s="155"/>
      <c r="E129" s="155"/>
      <c r="F129" s="155"/>
      <c r="G129" s="155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</row>
    <row r="130" spans="2:26" ht="15">
      <c r="B130" s="151"/>
      <c r="C130" s="155"/>
      <c r="D130" s="155"/>
      <c r="E130" s="155"/>
      <c r="F130" s="155"/>
      <c r="G130" s="155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</row>
    <row r="131" spans="2:26" ht="15">
      <c r="B131" s="151"/>
      <c r="C131" s="155"/>
      <c r="D131" s="155"/>
      <c r="E131" s="155"/>
      <c r="F131" s="155"/>
      <c r="G131" s="155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</row>
    <row r="132" spans="2:26" ht="15">
      <c r="B132" s="151"/>
      <c r="C132" s="155"/>
      <c r="D132" s="155"/>
      <c r="E132" s="155"/>
      <c r="F132" s="155"/>
      <c r="G132" s="155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</row>
    <row r="133" spans="2:26" ht="15">
      <c r="B133" s="151"/>
      <c r="C133" s="155"/>
      <c r="D133" s="155"/>
      <c r="E133" s="155"/>
      <c r="F133" s="155"/>
      <c r="G133" s="155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</row>
    <row r="134" spans="2:26" ht="15">
      <c r="B134" s="151"/>
      <c r="C134" s="155"/>
      <c r="D134" s="155"/>
      <c r="E134" s="155"/>
      <c r="F134" s="155"/>
      <c r="G134" s="155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</row>
    <row r="135" spans="2:26" ht="15">
      <c r="B135" s="151"/>
      <c r="C135" s="155"/>
      <c r="D135" s="155"/>
      <c r="E135" s="155"/>
      <c r="F135" s="155"/>
      <c r="G135" s="155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</row>
    <row r="136" spans="2:26" ht="15">
      <c r="B136" s="151"/>
      <c r="C136" s="155"/>
      <c r="D136" s="155"/>
      <c r="E136" s="155"/>
      <c r="F136" s="155"/>
      <c r="G136" s="155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</row>
    <row r="137" spans="2:26" ht="15">
      <c r="B137" s="151"/>
      <c r="C137" s="155"/>
      <c r="D137" s="155"/>
      <c r="E137" s="155"/>
      <c r="F137" s="155"/>
      <c r="G137" s="155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</row>
    <row r="138" spans="2:26" ht="15">
      <c r="B138" s="151"/>
      <c r="C138" s="155"/>
      <c r="D138" s="155"/>
      <c r="E138" s="155"/>
      <c r="F138" s="155"/>
      <c r="G138" s="155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</row>
    <row r="139" spans="2:26" ht="15">
      <c r="B139" s="151"/>
      <c r="C139" s="155"/>
      <c r="D139" s="155"/>
      <c r="E139" s="155"/>
      <c r="F139" s="155"/>
      <c r="G139" s="155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</row>
    <row r="140" spans="2:26" ht="15">
      <c r="B140" s="151"/>
      <c r="C140" s="155"/>
      <c r="D140" s="155"/>
      <c r="E140" s="155"/>
      <c r="F140" s="155"/>
      <c r="G140" s="155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</row>
    <row r="141" spans="2:26" ht="15">
      <c r="B141" s="151"/>
      <c r="C141" s="155"/>
      <c r="D141" s="155"/>
      <c r="E141" s="155"/>
      <c r="F141" s="155"/>
      <c r="G141" s="155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</row>
    <row r="142" spans="2:26" ht="15">
      <c r="B142" s="151"/>
      <c r="C142" s="155"/>
      <c r="D142" s="155"/>
      <c r="E142" s="155"/>
      <c r="F142" s="155"/>
      <c r="G142" s="155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</row>
    <row r="143" spans="2:26" ht="15">
      <c r="B143" s="151"/>
      <c r="C143" s="155"/>
      <c r="D143" s="155"/>
      <c r="E143" s="155"/>
      <c r="F143" s="155"/>
      <c r="G143" s="155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</row>
    <row r="144" spans="2:26" ht="15">
      <c r="B144" s="151"/>
      <c r="C144" s="155"/>
      <c r="D144" s="155"/>
      <c r="E144" s="155"/>
      <c r="F144" s="155"/>
      <c r="G144" s="155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</row>
    <row r="145" spans="2:26" ht="15">
      <c r="B145" s="151"/>
      <c r="C145" s="155"/>
      <c r="D145" s="155"/>
      <c r="E145" s="155"/>
      <c r="F145" s="155"/>
      <c r="G145" s="155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</row>
    <row r="146" spans="2:26" ht="15">
      <c r="B146" s="151"/>
      <c r="C146" s="155"/>
      <c r="D146" s="155"/>
      <c r="E146" s="155"/>
      <c r="F146" s="155"/>
      <c r="G146" s="155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</row>
    <row r="147" spans="2:26" ht="15">
      <c r="B147" s="151"/>
      <c r="C147" s="155"/>
      <c r="D147" s="155"/>
      <c r="E147" s="155"/>
      <c r="F147" s="155"/>
      <c r="G147" s="155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</row>
    <row r="148" spans="2:26" ht="15">
      <c r="B148" s="151"/>
      <c r="C148" s="155"/>
      <c r="D148" s="155"/>
      <c r="E148" s="155"/>
      <c r="F148" s="155"/>
      <c r="G148" s="155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</row>
    <row r="149" spans="2:26" ht="15">
      <c r="B149" s="151"/>
      <c r="C149" s="155"/>
      <c r="D149" s="155"/>
      <c r="E149" s="155"/>
      <c r="F149" s="155"/>
      <c r="G149" s="155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  <c r="X149" s="151"/>
      <c r="Y149" s="151"/>
      <c r="Z149" s="151"/>
    </row>
    <row r="150" spans="2:26" ht="15">
      <c r="B150" s="151"/>
      <c r="C150" s="155"/>
      <c r="D150" s="155"/>
      <c r="E150" s="155"/>
      <c r="F150" s="155"/>
      <c r="G150" s="155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</row>
    <row r="151" spans="2:26" ht="15">
      <c r="B151" s="151"/>
      <c r="C151" s="155"/>
      <c r="D151" s="155"/>
      <c r="E151" s="155"/>
      <c r="F151" s="155"/>
      <c r="G151" s="155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</row>
    <row r="152" spans="2:26" ht="15">
      <c r="B152" s="151"/>
      <c r="C152" s="155"/>
      <c r="D152" s="155"/>
      <c r="E152" s="155"/>
      <c r="F152" s="155"/>
      <c r="G152" s="155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</row>
    <row r="153" spans="2:26" ht="15">
      <c r="B153" s="151"/>
      <c r="C153" s="155"/>
      <c r="D153" s="155"/>
      <c r="E153" s="155"/>
      <c r="F153" s="155"/>
      <c r="G153" s="155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  <c r="X153" s="151"/>
      <c r="Y153" s="151"/>
      <c r="Z153" s="151"/>
    </row>
    <row r="154" spans="2:26" ht="15">
      <c r="B154" s="151"/>
      <c r="C154" s="155"/>
      <c r="D154" s="155"/>
      <c r="E154" s="155"/>
      <c r="F154" s="155"/>
      <c r="G154" s="155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</row>
    <row r="155" spans="2:26" ht="15">
      <c r="B155" s="151"/>
      <c r="C155" s="155"/>
      <c r="D155" s="155"/>
      <c r="E155" s="155"/>
      <c r="F155" s="155"/>
      <c r="G155" s="155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  <c r="Y155" s="151"/>
      <c r="Z155" s="151"/>
    </row>
    <row r="156" spans="2:26" ht="15">
      <c r="B156" s="151"/>
      <c r="C156" s="155"/>
      <c r="D156" s="155"/>
      <c r="E156" s="155"/>
      <c r="F156" s="155"/>
      <c r="G156" s="155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</row>
    <row r="157" spans="2:26" ht="15">
      <c r="B157" s="151"/>
      <c r="C157" s="155"/>
      <c r="D157" s="155"/>
      <c r="E157" s="155"/>
      <c r="F157" s="155"/>
      <c r="G157" s="155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</row>
    <row r="158" spans="2:26" ht="15">
      <c r="B158" s="151"/>
      <c r="C158" s="155"/>
      <c r="D158" s="155"/>
      <c r="E158" s="155"/>
      <c r="F158" s="155"/>
      <c r="G158" s="155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</row>
    <row r="159" spans="2:26" ht="15">
      <c r="B159" s="151"/>
      <c r="C159" s="155"/>
      <c r="D159" s="155"/>
      <c r="E159" s="155"/>
      <c r="F159" s="155"/>
      <c r="G159" s="155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  <c r="X159" s="151"/>
      <c r="Y159" s="151"/>
      <c r="Z159" s="151"/>
    </row>
    <row r="160" spans="2:26" ht="15">
      <c r="B160" s="151"/>
      <c r="C160" s="155"/>
      <c r="D160" s="155"/>
      <c r="E160" s="155"/>
      <c r="F160" s="155"/>
      <c r="G160" s="155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</row>
    <row r="161" spans="2:26" ht="15">
      <c r="B161" s="151"/>
      <c r="C161" s="155"/>
      <c r="D161" s="155"/>
      <c r="E161" s="155"/>
      <c r="F161" s="155"/>
      <c r="G161" s="155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</row>
    <row r="162" spans="2:26" ht="15">
      <c r="B162" s="151"/>
      <c r="C162" s="155"/>
      <c r="D162" s="155"/>
      <c r="E162" s="155"/>
      <c r="F162" s="155"/>
      <c r="G162" s="155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</row>
    <row r="163" spans="2:26" ht="15">
      <c r="B163" s="151"/>
      <c r="C163" s="155"/>
      <c r="D163" s="155"/>
      <c r="E163" s="155"/>
      <c r="F163" s="155"/>
      <c r="G163" s="155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</row>
    <row r="164" spans="2:26" ht="15">
      <c r="B164" s="151"/>
      <c r="C164" s="155"/>
      <c r="D164" s="155"/>
      <c r="E164" s="155"/>
      <c r="F164" s="155"/>
      <c r="G164" s="155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</row>
    <row r="165" spans="2:26" ht="15">
      <c r="B165" s="151"/>
      <c r="C165" s="155"/>
      <c r="D165" s="155"/>
      <c r="E165" s="155"/>
      <c r="F165" s="155"/>
      <c r="G165" s="155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151"/>
    </row>
    <row r="166" spans="2:26" ht="15">
      <c r="B166" s="151"/>
      <c r="C166" s="155"/>
      <c r="D166" s="155"/>
      <c r="E166" s="155"/>
      <c r="F166" s="155"/>
      <c r="G166" s="155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</row>
    <row r="167" spans="2:26" ht="15">
      <c r="B167" s="151"/>
      <c r="C167" s="155"/>
      <c r="D167" s="155"/>
      <c r="E167" s="155"/>
      <c r="F167" s="155"/>
      <c r="G167" s="155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</row>
    <row r="168" spans="2:26" ht="15">
      <c r="B168" s="151"/>
      <c r="C168" s="155"/>
      <c r="D168" s="155"/>
      <c r="E168" s="155"/>
      <c r="F168" s="155"/>
      <c r="G168" s="155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</row>
    <row r="169" spans="2:26" ht="15">
      <c r="B169" s="151"/>
      <c r="C169" s="155"/>
      <c r="D169" s="155"/>
      <c r="E169" s="155"/>
      <c r="F169" s="155"/>
      <c r="G169" s="155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/>
    </row>
    <row r="170" spans="2:26" ht="15">
      <c r="B170" s="151"/>
      <c r="C170" s="155"/>
      <c r="D170" s="155"/>
      <c r="E170" s="155"/>
      <c r="F170" s="155"/>
      <c r="G170" s="155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</row>
    <row r="171" spans="2:26" ht="15">
      <c r="B171" s="151"/>
      <c r="C171" s="155"/>
      <c r="D171" s="155"/>
      <c r="E171" s="155"/>
      <c r="F171" s="155"/>
      <c r="G171" s="155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</row>
    <row r="172" spans="2:26" ht="15">
      <c r="B172" s="151"/>
      <c r="C172" s="155"/>
      <c r="D172" s="155"/>
      <c r="E172" s="155"/>
      <c r="F172" s="155"/>
      <c r="G172" s="155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</row>
  </sheetData>
  <sheetProtection/>
  <mergeCells count="3">
    <mergeCell ref="A2:G2"/>
    <mergeCell ref="A3:G3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X313"/>
  <sheetViews>
    <sheetView view="pageBreakPreview" zoomScale="75" zoomScaleNormal="75" zoomScaleSheetLayoutView="75" zoomScalePageLayoutView="0" workbookViewId="0" topLeftCell="A246">
      <selection activeCell="A252" sqref="A252:IV252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12.00390625" style="187" customWidth="1"/>
    <col min="5" max="5" width="10.00390625" style="187" customWidth="1"/>
    <col min="6" max="6" width="9.57421875" style="187" customWidth="1"/>
    <col min="7" max="7" width="8.8515625" style="187" customWidth="1"/>
    <col min="8" max="8" width="9.57421875" style="187" customWidth="1"/>
    <col min="9" max="10" width="10.7109375" style="187" customWidth="1"/>
    <col min="11" max="11" width="10.28125" style="187" customWidth="1"/>
    <col min="12" max="12" width="12.7109375" style="187" customWidth="1"/>
    <col min="13" max="13" width="13.421875" style="187" customWidth="1"/>
    <col min="14" max="14" width="14.57421875" style="0" customWidth="1"/>
    <col min="15" max="15" width="10.00390625" style="0" bestFit="1" customWidth="1"/>
  </cols>
  <sheetData>
    <row r="1" spans="1:5" ht="18">
      <c r="A1" s="81" t="s">
        <v>31</v>
      </c>
      <c r="D1" s="186"/>
      <c r="E1" s="186"/>
    </row>
    <row r="2" ht="18">
      <c r="A2" s="57" t="s">
        <v>635</v>
      </c>
    </row>
    <row r="3" ht="18">
      <c r="A3" s="57"/>
    </row>
    <row r="4" ht="15">
      <c r="A4" s="3" t="s">
        <v>1</v>
      </c>
    </row>
    <row r="5" spans="1:24" s="111" customFormat="1" ht="81.75" customHeight="1">
      <c r="A5" s="2" t="s">
        <v>43</v>
      </c>
      <c r="B5" s="2" t="s">
        <v>44</v>
      </c>
      <c r="C5" s="2"/>
      <c r="D5" s="188" t="s">
        <v>14</v>
      </c>
      <c r="E5" s="188" t="s">
        <v>637</v>
      </c>
      <c r="F5" s="188" t="s">
        <v>639</v>
      </c>
      <c r="G5" s="188" t="s">
        <v>640</v>
      </c>
      <c r="H5" s="188" t="s">
        <v>6</v>
      </c>
      <c r="I5" s="188" t="s">
        <v>7</v>
      </c>
      <c r="J5" s="188" t="s">
        <v>8</v>
      </c>
      <c r="K5" s="188" t="s">
        <v>9</v>
      </c>
      <c r="L5" s="188" t="s">
        <v>10</v>
      </c>
      <c r="M5" s="188" t="s">
        <v>11</v>
      </c>
      <c r="N5" s="71" t="s">
        <v>16</v>
      </c>
      <c r="O5" s="110"/>
      <c r="P5" s="110"/>
      <c r="Q5" s="110"/>
      <c r="R5" s="110"/>
      <c r="S5" s="110"/>
      <c r="T5" s="110"/>
      <c r="U5" s="110"/>
      <c r="V5" s="110"/>
      <c r="W5" s="110"/>
      <c r="X5" s="110"/>
    </row>
    <row r="6" spans="1:24" ht="15">
      <c r="A6" s="4" t="s">
        <v>45</v>
      </c>
      <c r="B6" s="5" t="s">
        <v>46</v>
      </c>
      <c r="C6" s="5"/>
      <c r="D6" s="189">
        <v>9168</v>
      </c>
      <c r="E6" s="189"/>
      <c r="F6" s="189"/>
      <c r="G6" s="189">
        <v>630</v>
      </c>
      <c r="H6" s="189"/>
      <c r="I6" s="189">
        <v>2100</v>
      </c>
      <c r="J6" s="189"/>
      <c r="K6" s="189"/>
      <c r="L6" s="189"/>
      <c r="M6" s="189"/>
      <c r="N6" s="92">
        <f>SUM(D6:M6)</f>
        <v>11898</v>
      </c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>
      <c r="A7" s="4" t="s">
        <v>47</v>
      </c>
      <c r="B7" s="5" t="s">
        <v>48</v>
      </c>
      <c r="C7" s="5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92">
        <f aca="true" t="shared" si="0" ref="N7:N24">SUM(D7:M7)</f>
        <v>0</v>
      </c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>
      <c r="A8" s="4" t="s">
        <v>49</v>
      </c>
      <c r="B8" s="5" t="s">
        <v>50</v>
      </c>
      <c r="C8" s="5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92">
        <f t="shared" si="0"/>
        <v>0</v>
      </c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>
      <c r="A9" s="4" t="s">
        <v>51</v>
      </c>
      <c r="B9" s="5" t="s">
        <v>52</v>
      </c>
      <c r="C9" s="5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92">
        <f t="shared" si="0"/>
        <v>0</v>
      </c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>
      <c r="A10" s="4" t="s">
        <v>53</v>
      </c>
      <c r="B10" s="5" t="s">
        <v>54</v>
      </c>
      <c r="C10" s="5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92">
        <f t="shared" si="0"/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">
      <c r="A11" s="4" t="s">
        <v>55</v>
      </c>
      <c r="B11" s="5" t="s">
        <v>56</v>
      </c>
      <c r="C11" s="5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92">
        <f t="shared" si="0"/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">
      <c r="A12" s="4" t="s">
        <v>57</v>
      </c>
      <c r="B12" s="5" t="s">
        <v>58</v>
      </c>
      <c r="C12" s="5"/>
      <c r="D12" s="189">
        <v>294</v>
      </c>
      <c r="E12" s="189"/>
      <c r="F12" s="189"/>
      <c r="G12" s="189">
        <v>48</v>
      </c>
      <c r="H12" s="189"/>
      <c r="I12" s="189">
        <v>96</v>
      </c>
      <c r="J12" s="189"/>
      <c r="K12" s="189"/>
      <c r="L12" s="189"/>
      <c r="M12" s="189"/>
      <c r="N12" s="92">
        <f t="shared" si="0"/>
        <v>438</v>
      </c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">
      <c r="A13" s="4" t="s">
        <v>59</v>
      </c>
      <c r="B13" s="5" t="s">
        <v>60</v>
      </c>
      <c r="C13" s="5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92">
        <f t="shared" si="0"/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">
      <c r="A14" s="4" t="s">
        <v>61</v>
      </c>
      <c r="B14" s="5" t="s">
        <v>62</v>
      </c>
      <c r="C14" s="5"/>
      <c r="D14" s="189"/>
      <c r="E14" s="189"/>
      <c r="F14" s="189"/>
      <c r="G14" s="189"/>
      <c r="H14" s="189"/>
      <c r="I14" s="189">
        <v>240</v>
      </c>
      <c r="J14" s="189"/>
      <c r="K14" s="189"/>
      <c r="L14" s="189"/>
      <c r="M14" s="189"/>
      <c r="N14" s="92">
        <f t="shared" si="0"/>
        <v>240</v>
      </c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">
      <c r="A15" s="4" t="s">
        <v>63</v>
      </c>
      <c r="B15" s="5" t="s">
        <v>64</v>
      </c>
      <c r="C15" s="5"/>
      <c r="D15" s="189">
        <v>809</v>
      </c>
      <c r="E15" s="189"/>
      <c r="F15" s="189"/>
      <c r="G15" s="189"/>
      <c r="H15" s="189"/>
      <c r="I15" s="189"/>
      <c r="J15" s="189"/>
      <c r="K15" s="189"/>
      <c r="L15" s="189"/>
      <c r="M15" s="189"/>
      <c r="N15" s="92">
        <f t="shared" si="0"/>
        <v>809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">
      <c r="A16" s="4" t="s">
        <v>65</v>
      </c>
      <c r="B16" s="5" t="s">
        <v>66</v>
      </c>
      <c r="C16" s="5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92">
        <f t="shared" si="0"/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">
      <c r="A17" s="4" t="s">
        <v>67</v>
      </c>
      <c r="B17" s="5" t="s">
        <v>68</v>
      </c>
      <c r="C17" s="5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92">
        <f t="shared" si="0"/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">
      <c r="A18" s="4" t="s">
        <v>392</v>
      </c>
      <c r="B18" s="5" t="s">
        <v>69</v>
      </c>
      <c r="C18" s="5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92">
        <f t="shared" si="0"/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">
      <c r="A19" s="6" t="s">
        <v>70</v>
      </c>
      <c r="B19" s="7" t="s">
        <v>69</v>
      </c>
      <c r="C19" s="5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92">
        <f t="shared" si="0"/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102" customFormat="1" ht="15">
      <c r="A20" s="8" t="s">
        <v>393</v>
      </c>
      <c r="B20" s="9" t="s">
        <v>71</v>
      </c>
      <c r="C20" s="9"/>
      <c r="D20" s="190">
        <f aca="true" t="shared" si="1" ref="D20:M20">SUM(D6:D19)</f>
        <v>10271</v>
      </c>
      <c r="E20" s="190">
        <f t="shared" si="1"/>
        <v>0</v>
      </c>
      <c r="F20" s="190">
        <f t="shared" si="1"/>
        <v>0</v>
      </c>
      <c r="G20" s="190">
        <f t="shared" si="1"/>
        <v>678</v>
      </c>
      <c r="H20" s="190">
        <f t="shared" si="1"/>
        <v>0</v>
      </c>
      <c r="I20" s="190">
        <f t="shared" si="1"/>
        <v>2436</v>
      </c>
      <c r="J20" s="190">
        <f t="shared" si="1"/>
        <v>0</v>
      </c>
      <c r="K20" s="190">
        <f t="shared" si="1"/>
        <v>0</v>
      </c>
      <c r="L20" s="190">
        <f t="shared" si="1"/>
        <v>0</v>
      </c>
      <c r="M20" s="190">
        <f t="shared" si="1"/>
        <v>0</v>
      </c>
      <c r="N20" s="92">
        <f t="shared" si="0"/>
        <v>13385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1"/>
    </row>
    <row r="21" spans="1:24" ht="15">
      <c r="A21" s="4" t="s">
        <v>72</v>
      </c>
      <c r="B21" s="5" t="s">
        <v>73</v>
      </c>
      <c r="C21" s="5"/>
      <c r="D21" s="189">
        <v>6240</v>
      </c>
      <c r="E21" s="189"/>
      <c r="F21" s="189"/>
      <c r="G21" s="189"/>
      <c r="H21" s="189"/>
      <c r="I21" s="189"/>
      <c r="J21" s="189"/>
      <c r="K21" s="189"/>
      <c r="L21" s="189"/>
      <c r="M21" s="189"/>
      <c r="N21" s="92">
        <f t="shared" si="0"/>
        <v>6240</v>
      </c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">
      <c r="A22" s="4" t="s">
        <v>74</v>
      </c>
      <c r="B22" s="5" t="s">
        <v>75</v>
      </c>
      <c r="C22" s="5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92">
        <f t="shared" si="0"/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">
      <c r="A23" s="4" t="s">
        <v>76</v>
      </c>
      <c r="B23" s="5" t="s">
        <v>77</v>
      </c>
      <c r="C23" s="5"/>
      <c r="D23" s="189">
        <v>1486</v>
      </c>
      <c r="E23" s="189"/>
      <c r="F23" s="189"/>
      <c r="G23" s="189"/>
      <c r="H23" s="189"/>
      <c r="I23" s="189"/>
      <c r="J23" s="189"/>
      <c r="K23" s="189">
        <v>3000</v>
      </c>
      <c r="L23" s="189"/>
      <c r="M23" s="189"/>
      <c r="N23" s="92">
        <f t="shared" si="0"/>
        <v>4486</v>
      </c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02" customFormat="1" ht="15">
      <c r="A24" s="8" t="s">
        <v>394</v>
      </c>
      <c r="B24" s="9" t="s">
        <v>78</v>
      </c>
      <c r="C24" s="9"/>
      <c r="D24" s="190">
        <f aca="true" t="shared" si="2" ref="D24:M24">SUM(D21:D23)</f>
        <v>7726</v>
      </c>
      <c r="E24" s="190">
        <f t="shared" si="2"/>
        <v>0</v>
      </c>
      <c r="F24" s="190">
        <f t="shared" si="2"/>
        <v>0</v>
      </c>
      <c r="G24" s="190">
        <f t="shared" si="2"/>
        <v>0</v>
      </c>
      <c r="H24" s="190">
        <f t="shared" si="2"/>
        <v>0</v>
      </c>
      <c r="I24" s="190">
        <f t="shared" si="2"/>
        <v>0</v>
      </c>
      <c r="J24" s="190">
        <f t="shared" si="2"/>
        <v>0</v>
      </c>
      <c r="K24" s="190">
        <f t="shared" si="2"/>
        <v>3000</v>
      </c>
      <c r="L24" s="190">
        <f t="shared" si="2"/>
        <v>0</v>
      </c>
      <c r="M24" s="190">
        <f t="shared" si="2"/>
        <v>0</v>
      </c>
      <c r="N24" s="92">
        <f t="shared" si="0"/>
        <v>10726</v>
      </c>
      <c r="O24" s="101"/>
      <c r="P24" s="101"/>
      <c r="Q24" s="101"/>
      <c r="R24" s="101"/>
      <c r="S24" s="101"/>
      <c r="T24" s="101"/>
      <c r="U24" s="101"/>
      <c r="V24" s="101"/>
      <c r="W24" s="101"/>
      <c r="X24" s="101"/>
    </row>
    <row r="25" spans="1:24" s="114" customFormat="1" ht="15.75">
      <c r="A25" s="105" t="s">
        <v>395</v>
      </c>
      <c r="B25" s="103" t="s">
        <v>79</v>
      </c>
      <c r="C25" s="103"/>
      <c r="D25" s="191">
        <f>D20+D24</f>
        <v>17997</v>
      </c>
      <c r="E25" s="191">
        <f aca="true" t="shared" si="3" ref="E25:J25">E20+E24</f>
        <v>0</v>
      </c>
      <c r="F25" s="191">
        <f t="shared" si="3"/>
        <v>0</v>
      </c>
      <c r="G25" s="191">
        <f t="shared" si="3"/>
        <v>678</v>
      </c>
      <c r="H25" s="191">
        <f t="shared" si="3"/>
        <v>0</v>
      </c>
      <c r="I25" s="191">
        <f t="shared" si="3"/>
        <v>2436</v>
      </c>
      <c r="J25" s="191">
        <f t="shared" si="3"/>
        <v>0</v>
      </c>
      <c r="K25" s="191">
        <f>K20+K24</f>
        <v>3000</v>
      </c>
      <c r="L25" s="191">
        <f>L20+L24</f>
        <v>0</v>
      </c>
      <c r="M25" s="191">
        <f>M20+M24</f>
        <v>0</v>
      </c>
      <c r="N25" s="112">
        <f aca="true" t="shared" si="4" ref="N25:N56">SUM(D25:M25)</f>
        <v>24111</v>
      </c>
      <c r="O25" s="113"/>
      <c r="P25" s="113"/>
      <c r="Q25" s="113"/>
      <c r="R25" s="113"/>
      <c r="S25" s="113"/>
      <c r="T25" s="113"/>
      <c r="U25" s="113"/>
      <c r="V25" s="113"/>
      <c r="W25" s="113"/>
      <c r="X25" s="113"/>
    </row>
    <row r="26" spans="1:24" ht="15">
      <c r="A26" s="11" t="s">
        <v>396</v>
      </c>
      <c r="B26" s="5" t="s">
        <v>80</v>
      </c>
      <c r="C26" s="5"/>
      <c r="D26" s="189">
        <v>4780</v>
      </c>
      <c r="E26" s="189"/>
      <c r="F26" s="189"/>
      <c r="G26" s="189">
        <v>170</v>
      </c>
      <c r="H26" s="189"/>
      <c r="I26" s="189">
        <v>567</v>
      </c>
      <c r="J26" s="189"/>
      <c r="K26" s="189">
        <v>810</v>
      </c>
      <c r="L26" s="189"/>
      <c r="M26" s="189"/>
      <c r="N26" s="92">
        <f t="shared" si="4"/>
        <v>6327</v>
      </c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">
      <c r="A27" s="11" t="s">
        <v>397</v>
      </c>
      <c r="B27" s="5" t="s">
        <v>80</v>
      </c>
      <c r="C27" s="5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92">
        <f t="shared" si="4"/>
        <v>0</v>
      </c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">
      <c r="A28" s="11" t="s">
        <v>398</v>
      </c>
      <c r="B28" s="5" t="s">
        <v>80</v>
      </c>
      <c r="C28" s="5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92">
        <f t="shared" si="4"/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5">
      <c r="A29" s="11" t="s">
        <v>399</v>
      </c>
      <c r="B29" s="5" t="s">
        <v>80</v>
      </c>
      <c r="C29" s="5"/>
      <c r="D29" s="189"/>
      <c r="E29" s="189"/>
      <c r="F29" s="189"/>
      <c r="G29" s="189"/>
      <c r="H29" s="189"/>
      <c r="I29" s="189"/>
      <c r="J29" s="189"/>
      <c r="K29" s="189"/>
      <c r="L29" s="189">
        <v>50</v>
      </c>
      <c r="M29" s="189"/>
      <c r="N29" s="92">
        <f t="shared" si="4"/>
        <v>50</v>
      </c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">
      <c r="A30" s="11" t="s">
        <v>400</v>
      </c>
      <c r="B30" s="5" t="s">
        <v>80</v>
      </c>
      <c r="C30" s="5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92">
        <f t="shared" si="4"/>
        <v>0</v>
      </c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" customHeight="1">
      <c r="A31" s="11" t="s">
        <v>401</v>
      </c>
      <c r="B31" s="5" t="s">
        <v>80</v>
      </c>
      <c r="C31" s="5"/>
      <c r="D31" s="189">
        <v>105</v>
      </c>
      <c r="E31" s="189"/>
      <c r="F31" s="189"/>
      <c r="G31" s="189">
        <v>17</v>
      </c>
      <c r="H31" s="189"/>
      <c r="I31" s="189">
        <v>34</v>
      </c>
      <c r="J31" s="189"/>
      <c r="K31" s="189"/>
      <c r="L31" s="189"/>
      <c r="M31" s="189"/>
      <c r="N31" s="92">
        <f t="shared" si="4"/>
        <v>156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">
      <c r="A32" s="11" t="s">
        <v>402</v>
      </c>
      <c r="B32" s="5" t="s">
        <v>80</v>
      </c>
      <c r="C32" s="5"/>
      <c r="D32" s="189"/>
      <c r="E32" s="189"/>
      <c r="F32" s="189"/>
      <c r="G32" s="189"/>
      <c r="H32" s="189"/>
      <c r="I32" s="189">
        <v>11</v>
      </c>
      <c r="J32" s="189"/>
      <c r="K32" s="189"/>
      <c r="L32" s="189"/>
      <c r="M32" s="189"/>
      <c r="N32" s="92">
        <f t="shared" si="4"/>
        <v>11</v>
      </c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114" customFormat="1" ht="15.75">
      <c r="A33" s="10" t="s">
        <v>403</v>
      </c>
      <c r="B33" s="103" t="s">
        <v>80</v>
      </c>
      <c r="C33" s="103"/>
      <c r="D33" s="191">
        <f aca="true" t="shared" si="5" ref="D33:M33">SUM(D26:D32)</f>
        <v>4885</v>
      </c>
      <c r="E33" s="191">
        <f t="shared" si="5"/>
        <v>0</v>
      </c>
      <c r="F33" s="191">
        <f t="shared" si="5"/>
        <v>0</v>
      </c>
      <c r="G33" s="191">
        <f t="shared" si="5"/>
        <v>187</v>
      </c>
      <c r="H33" s="191">
        <f t="shared" si="5"/>
        <v>0</v>
      </c>
      <c r="I33" s="191">
        <f t="shared" si="5"/>
        <v>612</v>
      </c>
      <c r="J33" s="191">
        <f t="shared" si="5"/>
        <v>0</v>
      </c>
      <c r="K33" s="191">
        <f t="shared" si="5"/>
        <v>810</v>
      </c>
      <c r="L33" s="191">
        <f t="shared" si="5"/>
        <v>50</v>
      </c>
      <c r="M33" s="191">
        <f t="shared" si="5"/>
        <v>0</v>
      </c>
      <c r="N33" s="112">
        <f t="shared" si="4"/>
        <v>6544</v>
      </c>
      <c r="O33" s="113"/>
      <c r="P33" s="113"/>
      <c r="Q33" s="113"/>
      <c r="R33" s="113"/>
      <c r="S33" s="113"/>
      <c r="T33" s="113"/>
      <c r="U33" s="113"/>
      <c r="V33" s="113"/>
      <c r="W33" s="113"/>
      <c r="X33" s="113"/>
    </row>
    <row r="34" spans="1:24" ht="15">
      <c r="A34" s="4" t="s">
        <v>81</v>
      </c>
      <c r="B34" s="5" t="s">
        <v>82</v>
      </c>
      <c r="C34" s="5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92">
        <f t="shared" si="4"/>
        <v>0</v>
      </c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">
      <c r="A35" s="4" t="s">
        <v>83</v>
      </c>
      <c r="B35" s="5" t="s">
        <v>84</v>
      </c>
      <c r="C35" s="5"/>
      <c r="D35" s="189">
        <v>1012</v>
      </c>
      <c r="E35" s="189"/>
      <c r="F35" s="189"/>
      <c r="G35" s="189">
        <v>112</v>
      </c>
      <c r="H35" s="189"/>
      <c r="I35" s="189">
        <v>392</v>
      </c>
      <c r="J35" s="189"/>
      <c r="K35" s="189">
        <v>1000</v>
      </c>
      <c r="L35" s="189"/>
      <c r="M35" s="189"/>
      <c r="N35" s="92">
        <f t="shared" si="4"/>
        <v>2516</v>
      </c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">
      <c r="A36" s="4" t="s">
        <v>85</v>
      </c>
      <c r="B36" s="5" t="s">
        <v>86</v>
      </c>
      <c r="C36" s="5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92">
        <f t="shared" si="4"/>
        <v>0</v>
      </c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102" customFormat="1" ht="15">
      <c r="A37" s="8" t="s">
        <v>404</v>
      </c>
      <c r="B37" s="9" t="s">
        <v>87</v>
      </c>
      <c r="C37" s="9"/>
      <c r="D37" s="190">
        <f>SUM(D34:D36)</f>
        <v>1012</v>
      </c>
      <c r="E37" s="190">
        <f aca="true" t="shared" si="6" ref="E37:K37">SUM(E34:E36)</f>
        <v>0</v>
      </c>
      <c r="F37" s="190">
        <f t="shared" si="6"/>
        <v>0</v>
      </c>
      <c r="G37" s="190">
        <f t="shared" si="6"/>
        <v>112</v>
      </c>
      <c r="H37" s="190">
        <f t="shared" si="6"/>
        <v>0</v>
      </c>
      <c r="I37" s="190">
        <f t="shared" si="6"/>
        <v>392</v>
      </c>
      <c r="J37" s="190">
        <f t="shared" si="6"/>
        <v>0</v>
      </c>
      <c r="K37" s="190">
        <f t="shared" si="6"/>
        <v>1000</v>
      </c>
      <c r="L37" s="190">
        <f>SUM(L34:L36)</f>
        <v>0</v>
      </c>
      <c r="M37" s="190">
        <f>SUM(M34:M36)</f>
        <v>0</v>
      </c>
      <c r="N37" s="92">
        <f t="shared" si="4"/>
        <v>2516</v>
      </c>
      <c r="O37" s="101"/>
      <c r="P37" s="101"/>
      <c r="Q37" s="101"/>
      <c r="R37" s="101"/>
      <c r="S37" s="101"/>
      <c r="T37" s="101"/>
      <c r="U37" s="101"/>
      <c r="V37" s="101"/>
      <c r="W37" s="101"/>
      <c r="X37" s="101"/>
    </row>
    <row r="38" spans="1:24" ht="15">
      <c r="A38" s="4" t="s">
        <v>88</v>
      </c>
      <c r="B38" s="5" t="s">
        <v>89</v>
      </c>
      <c r="C38" s="5"/>
      <c r="D38" s="189"/>
      <c r="E38" s="189"/>
      <c r="F38" s="189"/>
      <c r="G38" s="189"/>
      <c r="H38" s="189"/>
      <c r="I38" s="189">
        <v>50</v>
      </c>
      <c r="J38" s="189"/>
      <c r="K38" s="189"/>
      <c r="L38" s="189"/>
      <c r="M38" s="189"/>
      <c r="N38" s="92">
        <f t="shared" si="4"/>
        <v>50</v>
      </c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">
      <c r="A39" s="4" t="s">
        <v>90</v>
      </c>
      <c r="B39" s="5" t="s">
        <v>91</v>
      </c>
      <c r="C39" s="5"/>
      <c r="D39" s="189">
        <v>1200</v>
      </c>
      <c r="E39" s="189"/>
      <c r="F39" s="189"/>
      <c r="G39" s="189">
        <v>250</v>
      </c>
      <c r="H39" s="189">
        <v>90</v>
      </c>
      <c r="I39" s="189">
        <v>100</v>
      </c>
      <c r="J39" s="189"/>
      <c r="K39" s="189"/>
      <c r="L39" s="189"/>
      <c r="M39" s="189"/>
      <c r="N39" s="92">
        <f t="shared" si="4"/>
        <v>1640</v>
      </c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102" customFormat="1" ht="15">
      <c r="A40" s="8" t="s">
        <v>405</v>
      </c>
      <c r="B40" s="9" t="s">
        <v>92</v>
      </c>
      <c r="C40" s="9"/>
      <c r="D40" s="190">
        <f>D39+D38</f>
        <v>1200</v>
      </c>
      <c r="E40" s="190">
        <f aca="true" t="shared" si="7" ref="E40:K40">E39+E38</f>
        <v>0</v>
      </c>
      <c r="F40" s="190">
        <f t="shared" si="7"/>
        <v>0</v>
      </c>
      <c r="G40" s="190">
        <f t="shared" si="7"/>
        <v>250</v>
      </c>
      <c r="H40" s="190">
        <f t="shared" si="7"/>
        <v>90</v>
      </c>
      <c r="I40" s="190">
        <f t="shared" si="7"/>
        <v>150</v>
      </c>
      <c r="J40" s="190">
        <f t="shared" si="7"/>
        <v>0</v>
      </c>
      <c r="K40" s="190">
        <f t="shared" si="7"/>
        <v>0</v>
      </c>
      <c r="L40" s="190">
        <f>L39+L38</f>
        <v>0</v>
      </c>
      <c r="M40" s="190">
        <f>M39+M38</f>
        <v>0</v>
      </c>
      <c r="N40" s="92">
        <f t="shared" si="4"/>
        <v>1690</v>
      </c>
      <c r="O40" s="101"/>
      <c r="P40" s="101"/>
      <c r="Q40" s="101"/>
      <c r="R40" s="101"/>
      <c r="S40" s="101"/>
      <c r="T40" s="101"/>
      <c r="U40" s="101"/>
      <c r="V40" s="101"/>
      <c r="W40" s="101"/>
      <c r="X40" s="101"/>
    </row>
    <row r="41" spans="1:24" ht="15">
      <c r="A41" s="4" t="s">
        <v>93</v>
      </c>
      <c r="B41" s="5" t="s">
        <v>94</v>
      </c>
      <c r="C41" s="5"/>
      <c r="D41" s="189"/>
      <c r="E41" s="189">
        <v>1300</v>
      </c>
      <c r="F41" s="189">
        <v>20939</v>
      </c>
      <c r="G41" s="189">
        <v>800</v>
      </c>
      <c r="H41" s="189"/>
      <c r="I41" s="189">
        <v>1120</v>
      </c>
      <c r="J41" s="189"/>
      <c r="K41" s="189"/>
      <c r="L41" s="189"/>
      <c r="M41" s="189"/>
      <c r="N41" s="92">
        <f t="shared" si="4"/>
        <v>24159</v>
      </c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">
      <c r="A42" s="4" t="s">
        <v>95</v>
      </c>
      <c r="B42" s="5" t="s">
        <v>96</v>
      </c>
      <c r="C42" s="5"/>
      <c r="D42" s="189"/>
      <c r="E42" s="189"/>
      <c r="F42" s="189"/>
      <c r="G42" s="189"/>
      <c r="H42" s="189"/>
      <c r="I42" s="189"/>
      <c r="J42" s="189">
        <v>17875</v>
      </c>
      <c r="K42" s="189"/>
      <c r="L42" s="189"/>
      <c r="M42" s="189"/>
      <c r="N42" s="92">
        <f t="shared" si="4"/>
        <v>17875</v>
      </c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">
      <c r="A43" s="4" t="s">
        <v>406</v>
      </c>
      <c r="B43" s="5" t="s">
        <v>97</v>
      </c>
      <c r="C43" s="5"/>
      <c r="D43" s="189">
        <v>500</v>
      </c>
      <c r="E43" s="189"/>
      <c r="F43" s="189"/>
      <c r="G43" s="189"/>
      <c r="H43" s="189"/>
      <c r="I43" s="189"/>
      <c r="J43" s="189"/>
      <c r="K43" s="189"/>
      <c r="L43" s="189"/>
      <c r="M43" s="189"/>
      <c r="N43" s="92">
        <f t="shared" si="4"/>
        <v>500</v>
      </c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">
      <c r="A44" s="6" t="s">
        <v>98</v>
      </c>
      <c r="B44" s="7" t="s">
        <v>97</v>
      </c>
      <c r="C44" s="5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92">
        <f t="shared" si="4"/>
        <v>0</v>
      </c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">
      <c r="A45" s="4" t="s">
        <v>99</v>
      </c>
      <c r="B45" s="5" t="s">
        <v>100</v>
      </c>
      <c r="C45" s="5"/>
      <c r="D45" s="189">
        <v>500</v>
      </c>
      <c r="E45" s="189">
        <v>2375</v>
      </c>
      <c r="F45" s="189"/>
      <c r="G45" s="189"/>
      <c r="H45" s="189"/>
      <c r="I45" s="189">
        <v>80</v>
      </c>
      <c r="J45" s="189"/>
      <c r="K45" s="189"/>
      <c r="L45" s="189"/>
      <c r="M45" s="189"/>
      <c r="N45" s="92">
        <f t="shared" si="4"/>
        <v>2955</v>
      </c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">
      <c r="A46" s="12" t="s">
        <v>407</v>
      </c>
      <c r="B46" s="5" t="s">
        <v>101</v>
      </c>
      <c r="C46" s="5"/>
      <c r="D46" s="189">
        <v>3000</v>
      </c>
      <c r="E46" s="189"/>
      <c r="F46" s="189"/>
      <c r="G46" s="189"/>
      <c r="H46" s="189"/>
      <c r="I46" s="189"/>
      <c r="J46" s="189"/>
      <c r="K46" s="189"/>
      <c r="L46" s="189"/>
      <c r="M46" s="189"/>
      <c r="N46" s="92">
        <f t="shared" si="4"/>
        <v>3000</v>
      </c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">
      <c r="A47" s="6" t="s">
        <v>102</v>
      </c>
      <c r="B47" s="7" t="s">
        <v>101</v>
      </c>
      <c r="C47" s="5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92">
        <f t="shared" si="4"/>
        <v>0</v>
      </c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">
      <c r="A48" s="4" t="s">
        <v>103</v>
      </c>
      <c r="B48" s="5" t="s">
        <v>104</v>
      </c>
      <c r="C48" s="5"/>
      <c r="D48" s="189">
        <v>1800</v>
      </c>
      <c r="E48" s="189"/>
      <c r="F48" s="189"/>
      <c r="G48" s="189"/>
      <c r="H48" s="189"/>
      <c r="I48" s="189"/>
      <c r="J48" s="189"/>
      <c r="K48" s="189"/>
      <c r="L48" s="189"/>
      <c r="M48" s="189"/>
      <c r="N48" s="92">
        <f t="shared" si="4"/>
        <v>1800</v>
      </c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">
      <c r="A49" s="4" t="s">
        <v>408</v>
      </c>
      <c r="B49" s="5" t="s">
        <v>105</v>
      </c>
      <c r="C49" s="5"/>
      <c r="D49" s="189">
        <v>13812</v>
      </c>
      <c r="E49" s="189">
        <v>1372</v>
      </c>
      <c r="F49" s="189"/>
      <c r="G49" s="189">
        <v>120</v>
      </c>
      <c r="H49" s="189"/>
      <c r="I49" s="189">
        <v>70</v>
      </c>
      <c r="J49" s="189"/>
      <c r="K49" s="189"/>
      <c r="L49" s="189"/>
      <c r="M49" s="189"/>
      <c r="N49" s="92">
        <f t="shared" si="4"/>
        <v>15374</v>
      </c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">
      <c r="A50" s="6" t="s">
        <v>106</v>
      </c>
      <c r="B50" s="7" t="s">
        <v>105</v>
      </c>
      <c r="C50" s="5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92">
        <f t="shared" si="4"/>
        <v>0</v>
      </c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s="102" customFormat="1" ht="15">
      <c r="A51" s="8" t="s">
        <v>409</v>
      </c>
      <c r="B51" s="9" t="s">
        <v>107</v>
      </c>
      <c r="C51" s="9"/>
      <c r="D51" s="190">
        <f>D41+D42+D43+D45+D46+D48+D49</f>
        <v>19612</v>
      </c>
      <c r="E51" s="190">
        <f aca="true" t="shared" si="8" ref="E51:M51">E41+E42+E43+E45+E46+E48+E49</f>
        <v>5047</v>
      </c>
      <c r="F51" s="190">
        <f t="shared" si="8"/>
        <v>20939</v>
      </c>
      <c r="G51" s="190">
        <f t="shared" si="8"/>
        <v>920</v>
      </c>
      <c r="H51" s="190">
        <f t="shared" si="8"/>
        <v>0</v>
      </c>
      <c r="I51" s="190">
        <f t="shared" si="8"/>
        <v>1270</v>
      </c>
      <c r="J51" s="190">
        <f t="shared" si="8"/>
        <v>17875</v>
      </c>
      <c r="K51" s="190">
        <f t="shared" si="8"/>
        <v>0</v>
      </c>
      <c r="L51" s="190">
        <f t="shared" si="8"/>
        <v>0</v>
      </c>
      <c r="M51" s="190">
        <f t="shared" si="8"/>
        <v>0</v>
      </c>
      <c r="N51" s="92">
        <f t="shared" si="4"/>
        <v>65663</v>
      </c>
      <c r="O51" s="101"/>
      <c r="P51" s="101"/>
      <c r="Q51" s="101"/>
      <c r="R51" s="101"/>
      <c r="S51" s="101"/>
      <c r="T51" s="101"/>
      <c r="U51" s="101"/>
      <c r="V51" s="101"/>
      <c r="W51" s="101"/>
      <c r="X51" s="101"/>
    </row>
    <row r="52" spans="1:24" ht="15">
      <c r="A52" s="4" t="s">
        <v>108</v>
      </c>
      <c r="B52" s="5" t="s">
        <v>109</v>
      </c>
      <c r="C52" s="5"/>
      <c r="D52" s="189"/>
      <c r="E52" s="189"/>
      <c r="F52" s="189"/>
      <c r="G52" s="189"/>
      <c r="H52" s="189"/>
      <c r="I52" s="189">
        <v>30</v>
      </c>
      <c r="J52" s="189"/>
      <c r="K52" s="189"/>
      <c r="L52" s="189"/>
      <c r="M52" s="189"/>
      <c r="N52" s="92">
        <f t="shared" si="4"/>
        <v>30</v>
      </c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">
      <c r="A53" s="4" t="s">
        <v>110</v>
      </c>
      <c r="B53" s="5" t="s">
        <v>111</v>
      </c>
      <c r="C53" s="5"/>
      <c r="D53" s="189">
        <v>1648</v>
      </c>
      <c r="E53" s="189"/>
      <c r="F53" s="189"/>
      <c r="G53" s="189"/>
      <c r="H53" s="189"/>
      <c r="I53" s="189"/>
      <c r="J53" s="189"/>
      <c r="K53" s="189"/>
      <c r="L53" s="189"/>
      <c r="M53" s="189"/>
      <c r="N53" s="92">
        <f t="shared" si="4"/>
        <v>1648</v>
      </c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s="102" customFormat="1" ht="15">
      <c r="A54" s="8" t="s">
        <v>410</v>
      </c>
      <c r="B54" s="9" t="s">
        <v>112</v>
      </c>
      <c r="C54" s="9"/>
      <c r="D54" s="190">
        <f>SUM(D52:D53)</f>
        <v>1648</v>
      </c>
      <c r="E54" s="190">
        <f aca="true" t="shared" si="9" ref="E54:K54">SUM(E52:E53)</f>
        <v>0</v>
      </c>
      <c r="F54" s="190">
        <f t="shared" si="9"/>
        <v>0</v>
      </c>
      <c r="G54" s="190">
        <f t="shared" si="9"/>
        <v>0</v>
      </c>
      <c r="H54" s="190">
        <f t="shared" si="9"/>
        <v>0</v>
      </c>
      <c r="I54" s="190">
        <f t="shared" si="9"/>
        <v>30</v>
      </c>
      <c r="J54" s="190">
        <f t="shared" si="9"/>
        <v>0</v>
      </c>
      <c r="K54" s="190">
        <f t="shared" si="9"/>
        <v>0</v>
      </c>
      <c r="L54" s="190">
        <f>SUM(L52:L53)</f>
        <v>0</v>
      </c>
      <c r="M54" s="190">
        <f>SUM(M52:M53)</f>
        <v>0</v>
      </c>
      <c r="N54" s="92">
        <f t="shared" si="4"/>
        <v>1678</v>
      </c>
      <c r="O54" s="101"/>
      <c r="P54" s="101"/>
      <c r="Q54" s="101"/>
      <c r="R54" s="101"/>
      <c r="S54" s="101"/>
      <c r="T54" s="101"/>
      <c r="U54" s="101"/>
      <c r="V54" s="101"/>
      <c r="W54" s="101"/>
      <c r="X54" s="101"/>
    </row>
    <row r="55" spans="1:24" ht="15">
      <c r="A55" s="4" t="s">
        <v>113</v>
      </c>
      <c r="B55" s="5" t="s">
        <v>114</v>
      </c>
      <c r="C55" s="5"/>
      <c r="D55" s="189">
        <v>8603</v>
      </c>
      <c r="E55" s="189">
        <v>1025</v>
      </c>
      <c r="F55" s="189">
        <v>5653</v>
      </c>
      <c r="G55" s="189">
        <v>364</v>
      </c>
      <c r="H55" s="189">
        <v>25</v>
      </c>
      <c r="I55" s="189">
        <v>670</v>
      </c>
      <c r="J55" s="189">
        <v>4827</v>
      </c>
      <c r="K55" s="189">
        <v>270</v>
      </c>
      <c r="L55" s="189"/>
      <c r="M55" s="189"/>
      <c r="N55" s="92">
        <f t="shared" si="4"/>
        <v>21437</v>
      </c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">
      <c r="A56" s="4" t="s">
        <v>115</v>
      </c>
      <c r="B56" s="5" t="s">
        <v>116</v>
      </c>
      <c r="C56" s="5"/>
      <c r="D56" s="189">
        <v>1000</v>
      </c>
      <c r="E56" s="189"/>
      <c r="F56" s="189"/>
      <c r="G56" s="189"/>
      <c r="H56" s="189"/>
      <c r="I56" s="189"/>
      <c r="J56" s="189"/>
      <c r="K56" s="189"/>
      <c r="L56" s="189"/>
      <c r="M56" s="189"/>
      <c r="N56" s="92">
        <f t="shared" si="4"/>
        <v>1000</v>
      </c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">
      <c r="A57" s="4" t="s">
        <v>411</v>
      </c>
      <c r="B57" s="5" t="s">
        <v>117</v>
      </c>
      <c r="C57" s="5"/>
      <c r="D57" s="189">
        <v>500</v>
      </c>
      <c r="E57" s="189"/>
      <c r="F57" s="189"/>
      <c r="G57" s="189"/>
      <c r="H57" s="189"/>
      <c r="I57" s="189"/>
      <c r="J57" s="189"/>
      <c r="K57" s="189"/>
      <c r="L57" s="189"/>
      <c r="M57" s="189"/>
      <c r="N57" s="92">
        <f aca="true" t="shared" si="10" ref="N57:N88">SUM(D57:M57)</f>
        <v>500</v>
      </c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">
      <c r="A58" s="6" t="s">
        <v>102</v>
      </c>
      <c r="B58" s="7" t="s">
        <v>117</v>
      </c>
      <c r="C58" s="5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92">
        <f t="shared" si="10"/>
        <v>0</v>
      </c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">
      <c r="A59" s="6" t="s">
        <v>118</v>
      </c>
      <c r="B59" s="7" t="s">
        <v>117</v>
      </c>
      <c r="C59" s="5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92">
        <f t="shared" si="10"/>
        <v>0</v>
      </c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">
      <c r="A60" s="4" t="s">
        <v>412</v>
      </c>
      <c r="B60" s="5" t="s">
        <v>119</v>
      </c>
      <c r="C60" s="5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92">
        <f t="shared" si="10"/>
        <v>0</v>
      </c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">
      <c r="A61" s="6" t="s">
        <v>120</v>
      </c>
      <c r="B61" s="7" t="s">
        <v>119</v>
      </c>
      <c r="C61" s="5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92">
        <f t="shared" si="10"/>
        <v>0</v>
      </c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">
      <c r="A62" s="6" t="s">
        <v>121</v>
      </c>
      <c r="B62" s="7" t="s">
        <v>119</v>
      </c>
      <c r="C62" s="5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92">
        <f t="shared" si="10"/>
        <v>0</v>
      </c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">
      <c r="A63" s="6" t="s">
        <v>122</v>
      </c>
      <c r="B63" s="7" t="s">
        <v>119</v>
      </c>
      <c r="C63" s="5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92">
        <f t="shared" si="10"/>
        <v>0</v>
      </c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">
      <c r="A64" s="4" t="s">
        <v>123</v>
      </c>
      <c r="B64" s="5" t="s">
        <v>124</v>
      </c>
      <c r="C64" s="5"/>
      <c r="D64" s="189">
        <v>6040</v>
      </c>
      <c r="E64" s="189">
        <v>1000</v>
      </c>
      <c r="F64" s="189"/>
      <c r="G64" s="189">
        <v>10</v>
      </c>
      <c r="H64" s="189"/>
      <c r="I64" s="189">
        <v>10</v>
      </c>
      <c r="J64" s="189"/>
      <c r="K64" s="189"/>
      <c r="L64" s="189"/>
      <c r="M64" s="189"/>
      <c r="N64" s="92">
        <f t="shared" si="10"/>
        <v>7060</v>
      </c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s="102" customFormat="1" ht="15">
      <c r="A65" s="8" t="s">
        <v>413</v>
      </c>
      <c r="B65" s="9" t="s">
        <v>125</v>
      </c>
      <c r="C65" s="9"/>
      <c r="D65" s="190">
        <f>D64+D60+D57+D56+D55</f>
        <v>16143</v>
      </c>
      <c r="E65" s="190">
        <f aca="true" t="shared" si="11" ref="E65:K65">E64+E60+E57+E56+E55</f>
        <v>2025</v>
      </c>
      <c r="F65" s="190">
        <f t="shared" si="11"/>
        <v>5653</v>
      </c>
      <c r="G65" s="190">
        <f t="shared" si="11"/>
        <v>374</v>
      </c>
      <c r="H65" s="190">
        <f t="shared" si="11"/>
        <v>25</v>
      </c>
      <c r="I65" s="190">
        <f t="shared" si="11"/>
        <v>680</v>
      </c>
      <c r="J65" s="190">
        <f t="shared" si="11"/>
        <v>4827</v>
      </c>
      <c r="K65" s="190">
        <f t="shared" si="11"/>
        <v>270</v>
      </c>
      <c r="L65" s="190">
        <f>L64+L60+L57+L56+L55</f>
        <v>0</v>
      </c>
      <c r="M65" s="190">
        <f>M64+M60+M57+M56+M55</f>
        <v>0</v>
      </c>
      <c r="N65" s="92">
        <f t="shared" si="10"/>
        <v>29997</v>
      </c>
      <c r="O65" s="101"/>
      <c r="P65" s="101"/>
      <c r="Q65" s="101"/>
      <c r="R65" s="101"/>
      <c r="S65" s="101"/>
      <c r="T65" s="101"/>
      <c r="U65" s="101"/>
      <c r="V65" s="101"/>
      <c r="W65" s="101"/>
      <c r="X65" s="101"/>
    </row>
    <row r="66" spans="1:24" s="114" customFormat="1" ht="15.75">
      <c r="A66" s="105" t="s">
        <v>414</v>
      </c>
      <c r="B66" s="103" t="s">
        <v>126</v>
      </c>
      <c r="C66" s="103"/>
      <c r="D66" s="191">
        <f>D65+D54+D51+D40+D37</f>
        <v>39615</v>
      </c>
      <c r="E66" s="191">
        <f aca="true" t="shared" si="12" ref="E66:K66">E65+E54+E51+E40+E37</f>
        <v>7072</v>
      </c>
      <c r="F66" s="191">
        <f t="shared" si="12"/>
        <v>26592</v>
      </c>
      <c r="G66" s="191">
        <f t="shared" si="12"/>
        <v>1656</v>
      </c>
      <c r="H66" s="191">
        <f t="shared" si="12"/>
        <v>115</v>
      </c>
      <c r="I66" s="191">
        <f t="shared" si="12"/>
        <v>2522</v>
      </c>
      <c r="J66" s="191">
        <f t="shared" si="12"/>
        <v>22702</v>
      </c>
      <c r="K66" s="191">
        <f t="shared" si="12"/>
        <v>1270</v>
      </c>
      <c r="L66" s="191">
        <f>L65+L54+L51+L40+L37</f>
        <v>0</v>
      </c>
      <c r="M66" s="191">
        <f>M65+M54+M51+M40+M37</f>
        <v>0</v>
      </c>
      <c r="N66" s="112">
        <f t="shared" si="10"/>
        <v>101544</v>
      </c>
      <c r="O66" s="113"/>
      <c r="P66" s="113"/>
      <c r="Q66" s="113"/>
      <c r="R66" s="113"/>
      <c r="S66" s="113"/>
      <c r="T66" s="113"/>
      <c r="U66" s="113"/>
      <c r="V66" s="113"/>
      <c r="W66" s="113"/>
      <c r="X66" s="113"/>
    </row>
    <row r="67" spans="1:24" s="102" customFormat="1" ht="15">
      <c r="A67" s="13" t="s">
        <v>127</v>
      </c>
      <c r="B67" s="104" t="s">
        <v>128</v>
      </c>
      <c r="C67" s="104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92">
        <f t="shared" si="10"/>
        <v>0</v>
      </c>
      <c r="O67" s="101"/>
      <c r="P67" s="101"/>
      <c r="Q67" s="101"/>
      <c r="R67" s="101"/>
      <c r="S67" s="101"/>
      <c r="T67" s="101"/>
      <c r="U67" s="101"/>
      <c r="V67" s="101"/>
      <c r="W67" s="101"/>
      <c r="X67" s="101"/>
    </row>
    <row r="68" spans="1:24" ht="15">
      <c r="A68" s="14" t="s">
        <v>415</v>
      </c>
      <c r="B68" s="5" t="s">
        <v>129</v>
      </c>
      <c r="C68" s="5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92">
        <f t="shared" si="10"/>
        <v>0</v>
      </c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">
      <c r="A69" s="14" t="s">
        <v>416</v>
      </c>
      <c r="B69" s="5" t="s">
        <v>129</v>
      </c>
      <c r="C69" s="5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92">
        <f t="shared" si="10"/>
        <v>0</v>
      </c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">
      <c r="A70" s="14" t="s">
        <v>417</v>
      </c>
      <c r="B70" s="5" t="s">
        <v>129</v>
      </c>
      <c r="C70" s="5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92">
        <f t="shared" si="10"/>
        <v>0</v>
      </c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">
      <c r="A71" s="14" t="s">
        <v>418</v>
      </c>
      <c r="B71" s="5" t="s">
        <v>129</v>
      </c>
      <c r="C71" s="5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92">
        <f t="shared" si="10"/>
        <v>0</v>
      </c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">
      <c r="A72" s="14" t="s">
        <v>419</v>
      </c>
      <c r="B72" s="5" t="s">
        <v>129</v>
      </c>
      <c r="C72" s="5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92">
        <f t="shared" si="10"/>
        <v>0</v>
      </c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">
      <c r="A73" s="14" t="s">
        <v>420</v>
      </c>
      <c r="B73" s="5" t="s">
        <v>129</v>
      </c>
      <c r="C73" s="5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92">
        <f t="shared" si="10"/>
        <v>0</v>
      </c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">
      <c r="A74" s="14" t="s">
        <v>421</v>
      </c>
      <c r="B74" s="5" t="s">
        <v>129</v>
      </c>
      <c r="C74" s="5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92">
        <f t="shared" si="10"/>
        <v>0</v>
      </c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">
      <c r="A75" s="14" t="s">
        <v>422</v>
      </c>
      <c r="B75" s="5" t="s">
        <v>129</v>
      </c>
      <c r="C75" s="5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92">
        <f t="shared" si="10"/>
        <v>0</v>
      </c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">
      <c r="A76" s="14" t="s">
        <v>423</v>
      </c>
      <c r="B76" s="5" t="s">
        <v>129</v>
      </c>
      <c r="C76" s="5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92">
        <f t="shared" si="10"/>
        <v>0</v>
      </c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">
      <c r="A77" s="14" t="s">
        <v>424</v>
      </c>
      <c r="B77" s="5" t="s">
        <v>129</v>
      </c>
      <c r="C77" s="5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92">
        <f t="shared" si="10"/>
        <v>0</v>
      </c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">
      <c r="A78" s="15" t="s">
        <v>425</v>
      </c>
      <c r="B78" s="5" t="s">
        <v>129</v>
      </c>
      <c r="C78" s="5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92">
        <f t="shared" si="10"/>
        <v>0</v>
      </c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">
      <c r="A79" s="15" t="s">
        <v>426</v>
      </c>
      <c r="B79" s="5" t="s">
        <v>129</v>
      </c>
      <c r="C79" s="5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92">
        <f t="shared" si="10"/>
        <v>0</v>
      </c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">
      <c r="A80" s="15" t="s">
        <v>427</v>
      </c>
      <c r="B80" s="5" t="s">
        <v>129</v>
      </c>
      <c r="C80" s="5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92">
        <f t="shared" si="10"/>
        <v>0</v>
      </c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">
      <c r="A81" s="15" t="s">
        <v>428</v>
      </c>
      <c r="B81" s="5" t="s">
        <v>129</v>
      </c>
      <c r="C81" s="5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92">
        <f t="shared" si="10"/>
        <v>0</v>
      </c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">
      <c r="A82" s="15" t="s">
        <v>429</v>
      </c>
      <c r="B82" s="5" t="s">
        <v>129</v>
      </c>
      <c r="C82" s="5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92">
        <f t="shared" si="10"/>
        <v>0</v>
      </c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">
      <c r="A83" s="15" t="s">
        <v>430</v>
      </c>
      <c r="B83" s="5" t="s">
        <v>129</v>
      </c>
      <c r="C83" s="5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92">
        <f t="shared" si="10"/>
        <v>0</v>
      </c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s="102" customFormat="1" ht="15">
      <c r="A84" s="13" t="s">
        <v>431</v>
      </c>
      <c r="B84" s="16" t="s">
        <v>129</v>
      </c>
      <c r="C84" s="104"/>
      <c r="D84" s="190"/>
      <c r="E84" s="190"/>
      <c r="F84" s="190"/>
      <c r="G84" s="190"/>
      <c r="H84" s="190"/>
      <c r="I84" s="190"/>
      <c r="J84" s="190">
        <f>SUM(J68:J83)</f>
        <v>0</v>
      </c>
      <c r="K84" s="190">
        <f>SUM(K68:K83)</f>
        <v>0</v>
      </c>
      <c r="L84" s="190">
        <f>SUM(L68:L83)</f>
        <v>0</v>
      </c>
      <c r="M84" s="190">
        <f>SUM(M68:M83)</f>
        <v>0</v>
      </c>
      <c r="N84" s="92">
        <f t="shared" si="10"/>
        <v>0</v>
      </c>
      <c r="O84" s="101"/>
      <c r="P84" s="101"/>
      <c r="Q84" s="101"/>
      <c r="R84" s="101"/>
      <c r="S84" s="101"/>
      <c r="T84" s="101"/>
      <c r="U84" s="101"/>
      <c r="V84" s="101"/>
      <c r="W84" s="101"/>
      <c r="X84" s="101"/>
    </row>
    <row r="85" spans="1:24" ht="15">
      <c r="A85" s="14" t="s">
        <v>432</v>
      </c>
      <c r="B85" s="5" t="s">
        <v>130</v>
      </c>
      <c r="C85" s="5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92">
        <f t="shared" si="10"/>
        <v>0</v>
      </c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">
      <c r="A86" s="14" t="s">
        <v>433</v>
      </c>
      <c r="B86" s="5" t="s">
        <v>130</v>
      </c>
      <c r="C86" s="5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92">
        <f t="shared" si="10"/>
        <v>0</v>
      </c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">
      <c r="A87" s="14" t="s">
        <v>434</v>
      </c>
      <c r="B87" s="5" t="s">
        <v>130</v>
      </c>
      <c r="C87" s="5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92">
        <f t="shared" si="10"/>
        <v>0</v>
      </c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s="102" customFormat="1" ht="15">
      <c r="A88" s="17" t="s">
        <v>435</v>
      </c>
      <c r="B88" s="104" t="s">
        <v>130</v>
      </c>
      <c r="C88" s="104"/>
      <c r="D88" s="190"/>
      <c r="E88" s="190"/>
      <c r="F88" s="190"/>
      <c r="G88" s="190"/>
      <c r="H88" s="190"/>
      <c r="I88" s="190"/>
      <c r="J88" s="190">
        <f>SUM(J85:J87)</f>
        <v>0</v>
      </c>
      <c r="K88" s="190">
        <f>SUM(K85:K87)</f>
        <v>0</v>
      </c>
      <c r="L88" s="190">
        <f>SUM(L85:L87)</f>
        <v>0</v>
      </c>
      <c r="M88" s="190">
        <f>SUM(M85:M87)</f>
        <v>0</v>
      </c>
      <c r="N88" s="92">
        <f t="shared" si="10"/>
        <v>0</v>
      </c>
      <c r="O88" s="101"/>
      <c r="P88" s="101"/>
      <c r="Q88" s="101"/>
      <c r="R88" s="101"/>
      <c r="S88" s="101"/>
      <c r="T88" s="101"/>
      <c r="U88" s="101"/>
      <c r="V88" s="101"/>
      <c r="W88" s="101"/>
      <c r="X88" s="101"/>
    </row>
    <row r="89" spans="1:24" ht="15">
      <c r="A89" s="14" t="s">
        <v>436</v>
      </c>
      <c r="B89" s="5" t="s">
        <v>131</v>
      </c>
      <c r="C89" s="5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92">
        <f aca="true" t="shared" si="13" ref="N89:N120">SUM(D89:M89)</f>
        <v>0</v>
      </c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">
      <c r="A90" s="14" t="s">
        <v>437</v>
      </c>
      <c r="B90" s="5" t="s">
        <v>131</v>
      </c>
      <c r="C90" s="5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92">
        <f t="shared" si="13"/>
        <v>0</v>
      </c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">
      <c r="A91" s="14" t="s">
        <v>438</v>
      </c>
      <c r="B91" s="5" t="s">
        <v>131</v>
      </c>
      <c r="C91" s="5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92">
        <f t="shared" si="13"/>
        <v>0</v>
      </c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">
      <c r="A92" s="14" t="s">
        <v>439</v>
      </c>
      <c r="B92" s="5" t="s">
        <v>131</v>
      </c>
      <c r="C92" s="5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92">
        <f t="shared" si="13"/>
        <v>0</v>
      </c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">
      <c r="A93" s="15" t="s">
        <v>440</v>
      </c>
      <c r="B93" s="5" t="s">
        <v>131</v>
      </c>
      <c r="C93" s="5"/>
      <c r="D93" s="189"/>
      <c r="E93" s="189"/>
      <c r="F93" s="189"/>
      <c r="G93" s="189"/>
      <c r="H93" s="189"/>
      <c r="I93" s="189"/>
      <c r="J93" s="189"/>
      <c r="K93" s="189"/>
      <c r="L93" s="189">
        <v>50</v>
      </c>
      <c r="M93" s="189"/>
      <c r="N93" s="92">
        <f t="shared" si="13"/>
        <v>50</v>
      </c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">
      <c r="A94" s="15" t="s">
        <v>441</v>
      </c>
      <c r="B94" s="5" t="s">
        <v>131</v>
      </c>
      <c r="C94" s="5"/>
      <c r="D94" s="189"/>
      <c r="E94" s="189"/>
      <c r="F94" s="189"/>
      <c r="G94" s="189"/>
      <c r="H94" s="189"/>
      <c r="I94" s="189"/>
      <c r="J94" s="189"/>
      <c r="K94" s="189"/>
      <c r="L94" s="189">
        <v>50</v>
      </c>
      <c r="M94" s="189"/>
      <c r="N94" s="92">
        <f t="shared" si="13"/>
        <v>50</v>
      </c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s="102" customFormat="1" ht="15">
      <c r="A95" s="18" t="s">
        <v>22</v>
      </c>
      <c r="B95" s="16" t="s">
        <v>131</v>
      </c>
      <c r="C95" s="104"/>
      <c r="D95" s="190"/>
      <c r="E95" s="190"/>
      <c r="F95" s="190"/>
      <c r="G95" s="190"/>
      <c r="H95" s="190"/>
      <c r="I95" s="190"/>
      <c r="J95" s="190">
        <f>SUM(J89:J94)</f>
        <v>0</v>
      </c>
      <c r="K95" s="190">
        <f>SUM(K89:K94)</f>
        <v>0</v>
      </c>
      <c r="L95" s="190">
        <f>SUM(L89:L94)</f>
        <v>100</v>
      </c>
      <c r="M95" s="190">
        <f>SUM(M89:M94)</f>
        <v>0</v>
      </c>
      <c r="N95" s="92">
        <f t="shared" si="13"/>
        <v>100</v>
      </c>
      <c r="O95" s="101"/>
      <c r="P95" s="101"/>
      <c r="Q95" s="101"/>
      <c r="R95" s="101"/>
      <c r="S95" s="101"/>
      <c r="T95" s="101"/>
      <c r="U95" s="101"/>
      <c r="V95" s="101"/>
      <c r="W95" s="101"/>
      <c r="X95" s="101"/>
    </row>
    <row r="96" spans="1:24" ht="15">
      <c r="A96" s="14" t="s">
        <v>442</v>
      </c>
      <c r="B96" s="5" t="s">
        <v>132</v>
      </c>
      <c r="C96" s="5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92">
        <f t="shared" si="13"/>
        <v>0</v>
      </c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s="102" customFormat="1" ht="15">
      <c r="A97" s="19" t="s">
        <v>21</v>
      </c>
      <c r="B97" s="16" t="s">
        <v>132</v>
      </c>
      <c r="C97" s="104"/>
      <c r="D97" s="190"/>
      <c r="E97" s="190"/>
      <c r="F97" s="190"/>
      <c r="G97" s="190"/>
      <c r="H97" s="190"/>
      <c r="I97" s="190"/>
      <c r="J97" s="190">
        <f>SUM(J96)</f>
        <v>0</v>
      </c>
      <c r="K97" s="190">
        <f>SUM(K96)</f>
        <v>0</v>
      </c>
      <c r="L97" s="190">
        <f>SUM(L96)</f>
        <v>0</v>
      </c>
      <c r="M97" s="190">
        <f>SUM(M96)</f>
        <v>0</v>
      </c>
      <c r="N97" s="92">
        <f t="shared" si="13"/>
        <v>0</v>
      </c>
      <c r="O97" s="101"/>
      <c r="P97" s="101"/>
      <c r="Q97" s="101"/>
      <c r="R97" s="101"/>
      <c r="S97" s="101"/>
      <c r="T97" s="101"/>
      <c r="U97" s="101"/>
      <c r="V97" s="101"/>
      <c r="W97" s="101"/>
      <c r="X97" s="101"/>
    </row>
    <row r="98" spans="1:24" ht="15">
      <c r="A98" s="14" t="s">
        <v>443</v>
      </c>
      <c r="B98" s="5" t="s">
        <v>133</v>
      </c>
      <c r="C98" s="5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92">
        <f t="shared" si="13"/>
        <v>0</v>
      </c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">
      <c r="A99" s="14" t="s">
        <v>444</v>
      </c>
      <c r="B99" s="5" t="s">
        <v>133</v>
      </c>
      <c r="C99" s="5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92">
        <f t="shared" si="13"/>
        <v>0</v>
      </c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">
      <c r="A100" s="15" t="s">
        <v>445</v>
      </c>
      <c r="B100" s="5" t="s">
        <v>133</v>
      </c>
      <c r="C100" s="5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92">
        <f t="shared" si="13"/>
        <v>0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">
      <c r="A101" s="15" t="s">
        <v>446</v>
      </c>
      <c r="B101" s="5" t="s">
        <v>133</v>
      </c>
      <c r="C101" s="5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92">
        <f t="shared" si="13"/>
        <v>0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">
      <c r="A102" s="15" t="s">
        <v>447</v>
      </c>
      <c r="B102" s="5" t="s">
        <v>133</v>
      </c>
      <c r="C102" s="5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92">
        <f t="shared" si="13"/>
        <v>0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" customHeight="1">
      <c r="A103" s="20" t="s">
        <v>448</v>
      </c>
      <c r="B103" s="5" t="s">
        <v>133</v>
      </c>
      <c r="C103" s="5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92">
        <f t="shared" si="13"/>
        <v>0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s="102" customFormat="1" ht="15" customHeight="1">
      <c r="A104" s="13" t="s">
        <v>20</v>
      </c>
      <c r="B104" s="16" t="s">
        <v>133</v>
      </c>
      <c r="C104" s="104"/>
      <c r="D104" s="190"/>
      <c r="E104" s="190"/>
      <c r="F104" s="190"/>
      <c r="G104" s="190"/>
      <c r="H104" s="190">
        <f>SUM(H98:H103)</f>
        <v>0</v>
      </c>
      <c r="I104" s="190"/>
      <c r="J104" s="190">
        <f>SUM(J98:J103)</f>
        <v>0</v>
      </c>
      <c r="K104" s="190">
        <f>SUM(K98:K103)</f>
        <v>0</v>
      </c>
      <c r="L104" s="190">
        <f>SUM(L98:L103)</f>
        <v>0</v>
      </c>
      <c r="M104" s="190">
        <f>SUM(M98:M103)</f>
        <v>0</v>
      </c>
      <c r="N104" s="92">
        <f t="shared" si="13"/>
        <v>0</v>
      </c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</row>
    <row r="105" spans="1:24" ht="15">
      <c r="A105" s="14" t="s">
        <v>449</v>
      </c>
      <c r="B105" s="5" t="s">
        <v>134</v>
      </c>
      <c r="C105" s="5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92">
        <f t="shared" si="13"/>
        <v>0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">
      <c r="A106" s="14" t="s">
        <v>450</v>
      </c>
      <c r="B106" s="5" t="s">
        <v>134</v>
      </c>
      <c r="C106" s="5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92">
        <f t="shared" si="13"/>
        <v>0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s="102" customFormat="1" ht="15">
      <c r="A107" s="13" t="s">
        <v>19</v>
      </c>
      <c r="B107" s="104" t="s">
        <v>134</v>
      </c>
      <c r="C107" s="104"/>
      <c r="D107" s="190"/>
      <c r="E107" s="190"/>
      <c r="F107" s="190"/>
      <c r="G107" s="190"/>
      <c r="H107" s="190"/>
      <c r="I107" s="190"/>
      <c r="J107" s="190">
        <f>SUM(J105:J106)</f>
        <v>0</v>
      </c>
      <c r="K107" s="190">
        <f>SUM(K105:K106)</f>
        <v>0</v>
      </c>
      <c r="L107" s="190">
        <f>SUM(L105:L106)</f>
        <v>0</v>
      </c>
      <c r="M107" s="190">
        <f>SUM(M105:M106)</f>
        <v>0</v>
      </c>
      <c r="N107" s="92">
        <f t="shared" si="13"/>
        <v>0</v>
      </c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</row>
    <row r="108" spans="1:24" ht="15">
      <c r="A108" s="14" t="s">
        <v>451</v>
      </c>
      <c r="B108" s="5" t="s">
        <v>135</v>
      </c>
      <c r="C108" s="5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92">
        <f t="shared" si="13"/>
        <v>0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">
      <c r="A109" s="14" t="s">
        <v>452</v>
      </c>
      <c r="B109" s="5" t="s">
        <v>135</v>
      </c>
      <c r="C109" s="5"/>
      <c r="D109" s="189"/>
      <c r="E109" s="189"/>
      <c r="F109" s="189"/>
      <c r="G109" s="189"/>
      <c r="H109" s="189"/>
      <c r="I109" s="189"/>
      <c r="J109" s="189"/>
      <c r="K109" s="189"/>
      <c r="L109" s="189">
        <v>60</v>
      </c>
      <c r="M109" s="189"/>
      <c r="N109" s="92">
        <f t="shared" si="13"/>
        <v>60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">
      <c r="A110" s="15" t="s">
        <v>453</v>
      </c>
      <c r="B110" s="5" t="s">
        <v>135</v>
      </c>
      <c r="C110" s="5"/>
      <c r="D110" s="189"/>
      <c r="E110" s="189"/>
      <c r="F110" s="189"/>
      <c r="G110" s="189"/>
      <c r="H110" s="189"/>
      <c r="I110" s="189"/>
      <c r="J110" s="189"/>
      <c r="K110" s="189"/>
      <c r="L110" s="189">
        <v>3900</v>
      </c>
      <c r="M110" s="189"/>
      <c r="N110" s="92">
        <f t="shared" si="13"/>
        <v>3900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">
      <c r="A111" s="15" t="s">
        <v>454</v>
      </c>
      <c r="B111" s="5" t="s">
        <v>135</v>
      </c>
      <c r="C111" s="5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92">
        <f t="shared" si="13"/>
        <v>0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">
      <c r="A112" s="15" t="s">
        <v>455</v>
      </c>
      <c r="B112" s="5" t="s">
        <v>135</v>
      </c>
      <c r="C112" s="5"/>
      <c r="D112" s="189"/>
      <c r="E112" s="189"/>
      <c r="F112" s="189"/>
      <c r="G112" s="189"/>
      <c r="H112" s="189"/>
      <c r="I112" s="189"/>
      <c r="J112" s="189"/>
      <c r="K112" s="189"/>
      <c r="L112" s="189">
        <v>60</v>
      </c>
      <c r="M112" s="189"/>
      <c r="N112" s="92">
        <f t="shared" si="13"/>
        <v>60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">
      <c r="A113" s="15" t="s">
        <v>456</v>
      </c>
      <c r="B113" s="5" t="s">
        <v>135</v>
      </c>
      <c r="C113" s="5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92">
        <f t="shared" si="13"/>
        <v>0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">
      <c r="A114" s="15" t="s">
        <v>457</v>
      </c>
      <c r="B114" s="5" t="s">
        <v>135</v>
      </c>
      <c r="C114" s="5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92">
        <f t="shared" si="13"/>
        <v>0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">
      <c r="A115" s="15" t="s">
        <v>458</v>
      </c>
      <c r="B115" s="5" t="s">
        <v>135</v>
      </c>
      <c r="C115" s="5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92">
        <f t="shared" si="13"/>
        <v>0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">
      <c r="A116" s="15" t="s">
        <v>459</v>
      </c>
      <c r="B116" s="5" t="s">
        <v>135</v>
      </c>
      <c r="C116" s="5"/>
      <c r="D116" s="189"/>
      <c r="E116" s="189"/>
      <c r="F116" s="189"/>
      <c r="G116" s="189"/>
      <c r="H116" s="189"/>
      <c r="I116" s="189"/>
      <c r="J116" s="189"/>
      <c r="K116" s="189"/>
      <c r="L116" s="189">
        <v>224</v>
      </c>
      <c r="M116" s="189"/>
      <c r="N116" s="92">
        <f t="shared" si="13"/>
        <v>224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">
      <c r="A117" s="15" t="s">
        <v>460</v>
      </c>
      <c r="B117" s="5" t="s">
        <v>135</v>
      </c>
      <c r="C117" s="5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  <c r="N117" s="92">
        <f t="shared" si="13"/>
        <v>0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30">
      <c r="A118" s="15" t="s">
        <v>461</v>
      </c>
      <c r="B118" s="5" t="s">
        <v>135</v>
      </c>
      <c r="C118" s="5"/>
      <c r="D118" s="189"/>
      <c r="E118" s="189"/>
      <c r="F118" s="189"/>
      <c r="G118" s="189"/>
      <c r="H118" s="189"/>
      <c r="I118" s="189"/>
      <c r="J118" s="189"/>
      <c r="K118" s="189"/>
      <c r="L118" s="189">
        <v>1350</v>
      </c>
      <c r="M118" s="189"/>
      <c r="N118" s="92">
        <f t="shared" si="13"/>
        <v>1350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" customHeight="1">
      <c r="A119" s="15" t="s">
        <v>462</v>
      </c>
      <c r="B119" s="5" t="s">
        <v>135</v>
      </c>
      <c r="C119" s="5"/>
      <c r="D119" s="189"/>
      <c r="E119" s="189"/>
      <c r="F119" s="189"/>
      <c r="G119" s="189"/>
      <c r="H119" s="189"/>
      <c r="I119" s="189"/>
      <c r="J119" s="189"/>
      <c r="K119" s="189"/>
      <c r="L119" s="189"/>
      <c r="M119" s="189"/>
      <c r="N119" s="92">
        <f t="shared" si="13"/>
        <v>0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s="102" customFormat="1" ht="15" customHeight="1">
      <c r="A120" s="13" t="s">
        <v>463</v>
      </c>
      <c r="B120" s="16" t="s">
        <v>135</v>
      </c>
      <c r="C120" s="104"/>
      <c r="D120" s="190"/>
      <c r="E120" s="190"/>
      <c r="F120" s="190"/>
      <c r="G120" s="190"/>
      <c r="H120" s="190"/>
      <c r="I120" s="190"/>
      <c r="J120" s="190">
        <f>SUM(J108:J119)</f>
        <v>0</v>
      </c>
      <c r="K120" s="190">
        <f>SUM(K108:K119)</f>
        <v>0</v>
      </c>
      <c r="L120" s="190">
        <f>SUM(L108:L119)</f>
        <v>5594</v>
      </c>
      <c r="M120" s="190">
        <f>SUM(M108:M119)</f>
        <v>0</v>
      </c>
      <c r="N120" s="92">
        <f t="shared" si="13"/>
        <v>5594</v>
      </c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</row>
    <row r="121" spans="1:24" s="114" customFormat="1" ht="15.75">
      <c r="A121" s="21" t="s">
        <v>464</v>
      </c>
      <c r="B121" s="103" t="s">
        <v>136</v>
      </c>
      <c r="C121" s="103"/>
      <c r="D121" s="191"/>
      <c r="E121" s="191"/>
      <c r="F121" s="191"/>
      <c r="G121" s="191"/>
      <c r="H121" s="191">
        <f aca="true" t="shared" si="14" ref="H121:M121">H120+H107+H104+H97+H95+H88+H84+H67</f>
        <v>0</v>
      </c>
      <c r="I121" s="191">
        <f t="shared" si="14"/>
        <v>0</v>
      </c>
      <c r="J121" s="191">
        <f t="shared" si="14"/>
        <v>0</v>
      </c>
      <c r="K121" s="191">
        <f t="shared" si="14"/>
        <v>0</v>
      </c>
      <c r="L121" s="191">
        <f t="shared" si="14"/>
        <v>5694</v>
      </c>
      <c r="M121" s="191">
        <f t="shared" si="14"/>
        <v>0</v>
      </c>
      <c r="N121" s="112">
        <f aca="true" t="shared" si="15" ref="N121:N152">SUM(D121:M121)</f>
        <v>5694</v>
      </c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</row>
    <row r="122" spans="1:24" s="102" customFormat="1" ht="15">
      <c r="A122" s="13" t="s">
        <v>465</v>
      </c>
      <c r="B122" s="104" t="s">
        <v>137</v>
      </c>
      <c r="C122" s="104"/>
      <c r="D122" s="190"/>
      <c r="E122" s="190"/>
      <c r="F122" s="190"/>
      <c r="G122" s="190"/>
      <c r="H122" s="190"/>
      <c r="I122" s="190"/>
      <c r="J122" s="190"/>
      <c r="K122" s="190"/>
      <c r="L122" s="190"/>
      <c r="M122" s="190"/>
      <c r="N122" s="92">
        <f t="shared" si="15"/>
        <v>0</v>
      </c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</row>
    <row r="123" spans="1:24" ht="15">
      <c r="A123" s="22" t="s">
        <v>138</v>
      </c>
      <c r="B123" s="7" t="s">
        <v>137</v>
      </c>
      <c r="C123" s="5"/>
      <c r="D123" s="189"/>
      <c r="E123" s="189"/>
      <c r="F123" s="189"/>
      <c r="G123" s="189"/>
      <c r="H123" s="189"/>
      <c r="I123" s="189"/>
      <c r="J123" s="189"/>
      <c r="K123" s="189"/>
      <c r="L123" s="189"/>
      <c r="M123" s="189"/>
      <c r="N123" s="92">
        <f t="shared" si="15"/>
        <v>0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s="102" customFormat="1" ht="15">
      <c r="A124" s="13" t="s">
        <v>139</v>
      </c>
      <c r="B124" s="104" t="s">
        <v>140</v>
      </c>
      <c r="C124" s="104"/>
      <c r="D124" s="190"/>
      <c r="E124" s="190"/>
      <c r="F124" s="190"/>
      <c r="G124" s="190"/>
      <c r="H124" s="190"/>
      <c r="I124" s="190"/>
      <c r="J124" s="190"/>
      <c r="K124" s="190"/>
      <c r="L124" s="190"/>
      <c r="M124" s="190"/>
      <c r="N124" s="92">
        <f t="shared" si="15"/>
        <v>0</v>
      </c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</row>
    <row r="125" spans="1:24" s="102" customFormat="1" ht="15">
      <c r="A125" s="13" t="s">
        <v>141</v>
      </c>
      <c r="B125" s="104" t="s">
        <v>142</v>
      </c>
      <c r="C125" s="104"/>
      <c r="D125" s="190"/>
      <c r="E125" s="190"/>
      <c r="F125" s="190"/>
      <c r="G125" s="190"/>
      <c r="H125" s="190"/>
      <c r="I125" s="190"/>
      <c r="J125" s="190"/>
      <c r="K125" s="190"/>
      <c r="L125" s="190"/>
      <c r="M125" s="190"/>
      <c r="N125" s="92">
        <f t="shared" si="15"/>
        <v>0</v>
      </c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</row>
    <row r="126" spans="1:24" ht="15">
      <c r="A126" s="15" t="s">
        <v>648</v>
      </c>
      <c r="B126" s="5" t="s">
        <v>143</v>
      </c>
      <c r="C126" s="5"/>
      <c r="D126" s="189"/>
      <c r="E126" s="189"/>
      <c r="F126" s="189"/>
      <c r="G126" s="189"/>
      <c r="H126" s="189"/>
      <c r="I126" s="189"/>
      <c r="J126" s="189"/>
      <c r="K126" s="189"/>
      <c r="L126" s="189"/>
      <c r="M126" s="189"/>
      <c r="N126" s="92">
        <f t="shared" si="15"/>
        <v>0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">
      <c r="A127" s="15" t="s">
        <v>649</v>
      </c>
      <c r="B127" s="5" t="s">
        <v>143</v>
      </c>
      <c r="C127" s="5"/>
      <c r="D127" s="189"/>
      <c r="E127" s="189"/>
      <c r="F127" s="189"/>
      <c r="G127" s="189"/>
      <c r="H127" s="189"/>
      <c r="I127" s="189"/>
      <c r="J127" s="189"/>
      <c r="K127" s="189"/>
      <c r="L127" s="189"/>
      <c r="M127" s="189"/>
      <c r="N127" s="92">
        <f t="shared" si="15"/>
        <v>0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">
      <c r="A128" s="15" t="s">
        <v>650</v>
      </c>
      <c r="B128" s="5" t="s">
        <v>143</v>
      </c>
      <c r="C128" s="5"/>
      <c r="D128" s="189"/>
      <c r="E128" s="189"/>
      <c r="F128" s="189"/>
      <c r="G128" s="189"/>
      <c r="H128" s="189"/>
      <c r="I128" s="189"/>
      <c r="J128" s="189"/>
      <c r="K128" s="189"/>
      <c r="L128" s="189"/>
      <c r="M128" s="189"/>
      <c r="N128" s="92">
        <f t="shared" si="15"/>
        <v>0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">
      <c r="A129" s="15" t="s">
        <v>651</v>
      </c>
      <c r="B129" s="5" t="s">
        <v>143</v>
      </c>
      <c r="C129" s="5"/>
      <c r="D129" s="189"/>
      <c r="E129" s="189"/>
      <c r="F129" s="189"/>
      <c r="G129" s="189"/>
      <c r="H129" s="189"/>
      <c r="I129" s="189"/>
      <c r="J129" s="189"/>
      <c r="K129" s="189"/>
      <c r="L129" s="189"/>
      <c r="M129" s="189"/>
      <c r="N129" s="92">
        <f t="shared" si="15"/>
        <v>0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">
      <c r="A130" s="15" t="s">
        <v>652</v>
      </c>
      <c r="B130" s="5" t="s">
        <v>143</v>
      </c>
      <c r="C130" s="5"/>
      <c r="D130" s="189"/>
      <c r="E130" s="189"/>
      <c r="F130" s="189"/>
      <c r="G130" s="189"/>
      <c r="H130" s="189"/>
      <c r="I130" s="189"/>
      <c r="J130" s="189"/>
      <c r="K130" s="189"/>
      <c r="L130" s="189"/>
      <c r="M130" s="189"/>
      <c r="N130" s="92">
        <f t="shared" si="15"/>
        <v>0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">
      <c r="A131" s="15" t="s">
        <v>653</v>
      </c>
      <c r="B131" s="5" t="s">
        <v>143</v>
      </c>
      <c r="C131" s="5"/>
      <c r="D131" s="189"/>
      <c r="E131" s="189"/>
      <c r="F131" s="189"/>
      <c r="G131" s="189"/>
      <c r="H131" s="189"/>
      <c r="I131" s="189"/>
      <c r="J131" s="189"/>
      <c r="K131" s="189"/>
      <c r="L131" s="189"/>
      <c r="M131" s="189"/>
      <c r="N131" s="92">
        <f t="shared" si="15"/>
        <v>0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">
      <c r="A132" s="15" t="s">
        <v>654</v>
      </c>
      <c r="B132" s="5" t="s">
        <v>143</v>
      </c>
      <c r="C132" s="5"/>
      <c r="D132" s="189"/>
      <c r="E132" s="189"/>
      <c r="F132" s="189"/>
      <c r="G132" s="189"/>
      <c r="H132" s="189"/>
      <c r="I132" s="189"/>
      <c r="J132" s="189"/>
      <c r="K132" s="189"/>
      <c r="L132" s="189"/>
      <c r="M132" s="189"/>
      <c r="N132" s="92">
        <f t="shared" si="15"/>
        <v>0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">
      <c r="A133" s="15" t="s">
        <v>655</v>
      </c>
      <c r="B133" s="5" t="s">
        <v>143</v>
      </c>
      <c r="C133" s="5"/>
      <c r="D133" s="189"/>
      <c r="E133" s="189"/>
      <c r="F133" s="189"/>
      <c r="G133" s="189"/>
      <c r="H133" s="189"/>
      <c r="I133" s="189"/>
      <c r="J133" s="189"/>
      <c r="K133" s="189"/>
      <c r="L133" s="189"/>
      <c r="M133" s="189"/>
      <c r="N133" s="92">
        <f t="shared" si="15"/>
        <v>0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">
      <c r="A134" s="15" t="s">
        <v>656</v>
      </c>
      <c r="B134" s="5" t="s">
        <v>143</v>
      </c>
      <c r="C134" s="5"/>
      <c r="D134" s="189"/>
      <c r="E134" s="189"/>
      <c r="F134" s="189"/>
      <c r="G134" s="189"/>
      <c r="H134" s="189"/>
      <c r="I134" s="189"/>
      <c r="J134" s="189"/>
      <c r="K134" s="189"/>
      <c r="L134" s="189"/>
      <c r="M134" s="189"/>
      <c r="N134" s="92">
        <f t="shared" si="15"/>
        <v>0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">
      <c r="A135" s="15" t="s">
        <v>657</v>
      </c>
      <c r="B135" s="5" t="s">
        <v>143</v>
      </c>
      <c r="C135" s="5"/>
      <c r="D135" s="189"/>
      <c r="E135" s="189"/>
      <c r="F135" s="189"/>
      <c r="G135" s="189"/>
      <c r="H135" s="189"/>
      <c r="I135" s="189"/>
      <c r="J135" s="189"/>
      <c r="K135" s="189"/>
      <c r="L135" s="189"/>
      <c r="M135" s="189"/>
      <c r="N135" s="92">
        <f t="shared" si="15"/>
        <v>0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s="102" customFormat="1" ht="15">
      <c r="A136" s="13" t="s">
        <v>466</v>
      </c>
      <c r="B136" s="104" t="s">
        <v>143</v>
      </c>
      <c r="C136" s="104"/>
      <c r="D136" s="190"/>
      <c r="E136" s="190"/>
      <c r="F136" s="190"/>
      <c r="G136" s="190"/>
      <c r="H136" s="190"/>
      <c r="I136" s="190"/>
      <c r="J136" s="190"/>
      <c r="K136" s="190"/>
      <c r="L136" s="190"/>
      <c r="M136" s="190"/>
      <c r="N136" s="92">
        <f t="shared" si="15"/>
        <v>0</v>
      </c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</row>
    <row r="137" spans="1:24" ht="15">
      <c r="A137" s="15" t="s">
        <v>648</v>
      </c>
      <c r="B137" s="5" t="s">
        <v>144</v>
      </c>
      <c r="C137" s="5"/>
      <c r="D137" s="189"/>
      <c r="E137" s="189"/>
      <c r="F137" s="189"/>
      <c r="G137" s="189"/>
      <c r="H137" s="189"/>
      <c r="I137" s="189"/>
      <c r="J137" s="189"/>
      <c r="K137" s="189"/>
      <c r="L137" s="189"/>
      <c r="M137" s="189"/>
      <c r="N137" s="92">
        <f t="shared" si="15"/>
        <v>0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">
      <c r="A138" s="15" t="s">
        <v>649</v>
      </c>
      <c r="B138" s="5" t="s">
        <v>144</v>
      </c>
      <c r="C138" s="5"/>
      <c r="D138" s="189"/>
      <c r="E138" s="189"/>
      <c r="F138" s="189"/>
      <c r="G138" s="189"/>
      <c r="H138" s="189"/>
      <c r="I138" s="189"/>
      <c r="J138" s="189"/>
      <c r="K138" s="189"/>
      <c r="L138" s="189"/>
      <c r="M138" s="189"/>
      <c r="N138" s="92">
        <f t="shared" si="15"/>
        <v>0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">
      <c r="A139" s="15" t="s">
        <v>650</v>
      </c>
      <c r="B139" s="5" t="s">
        <v>144</v>
      </c>
      <c r="C139" s="5"/>
      <c r="D139" s="189"/>
      <c r="E139" s="189"/>
      <c r="F139" s="189"/>
      <c r="G139" s="189"/>
      <c r="H139" s="189"/>
      <c r="I139" s="189"/>
      <c r="J139" s="189"/>
      <c r="K139" s="189"/>
      <c r="L139" s="189"/>
      <c r="M139" s="189"/>
      <c r="N139" s="92">
        <f t="shared" si="15"/>
        <v>0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">
      <c r="A140" s="15" t="s">
        <v>651</v>
      </c>
      <c r="B140" s="5" t="s">
        <v>144</v>
      </c>
      <c r="C140" s="5"/>
      <c r="D140" s="189"/>
      <c r="E140" s="189"/>
      <c r="F140" s="189"/>
      <c r="G140" s="189"/>
      <c r="H140" s="189"/>
      <c r="I140" s="189"/>
      <c r="J140" s="189"/>
      <c r="K140" s="189"/>
      <c r="L140" s="189"/>
      <c r="M140" s="189"/>
      <c r="N140" s="92">
        <f t="shared" si="15"/>
        <v>0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">
      <c r="A141" s="15" t="s">
        <v>652</v>
      </c>
      <c r="B141" s="5" t="s">
        <v>144</v>
      </c>
      <c r="C141" s="5"/>
      <c r="D141" s="189"/>
      <c r="E141" s="189"/>
      <c r="F141" s="189"/>
      <c r="G141" s="189"/>
      <c r="H141" s="189"/>
      <c r="I141" s="189"/>
      <c r="J141" s="189"/>
      <c r="K141" s="189"/>
      <c r="L141" s="189"/>
      <c r="M141" s="189"/>
      <c r="N141" s="92">
        <f t="shared" si="15"/>
        <v>0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">
      <c r="A142" s="15" t="s">
        <v>653</v>
      </c>
      <c r="B142" s="5" t="s">
        <v>144</v>
      </c>
      <c r="C142" s="5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92">
        <f t="shared" si="15"/>
        <v>0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">
      <c r="A143" s="15" t="s">
        <v>654</v>
      </c>
      <c r="B143" s="5" t="s">
        <v>144</v>
      </c>
      <c r="C143" s="5"/>
      <c r="D143" s="189"/>
      <c r="E143" s="189"/>
      <c r="F143" s="189"/>
      <c r="G143" s="189"/>
      <c r="H143" s="189"/>
      <c r="I143" s="189"/>
      <c r="J143" s="189"/>
      <c r="K143" s="189"/>
      <c r="L143" s="189"/>
      <c r="M143" s="189"/>
      <c r="N143" s="92">
        <f t="shared" si="15"/>
        <v>0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">
      <c r="A144" s="15" t="s">
        <v>655</v>
      </c>
      <c r="B144" s="5" t="s">
        <v>144</v>
      </c>
      <c r="C144" s="5"/>
      <c r="D144" s="189"/>
      <c r="E144" s="189"/>
      <c r="F144" s="189"/>
      <c r="G144" s="189"/>
      <c r="H144" s="189"/>
      <c r="I144" s="189"/>
      <c r="J144" s="189"/>
      <c r="K144" s="189"/>
      <c r="L144" s="189"/>
      <c r="M144" s="189"/>
      <c r="N144" s="92">
        <f t="shared" si="15"/>
        <v>0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">
      <c r="A145" s="15" t="s">
        <v>656</v>
      </c>
      <c r="B145" s="5" t="s">
        <v>144</v>
      </c>
      <c r="C145" s="5"/>
      <c r="D145" s="189"/>
      <c r="E145" s="189"/>
      <c r="F145" s="189"/>
      <c r="G145" s="189"/>
      <c r="H145" s="189"/>
      <c r="I145" s="189"/>
      <c r="J145" s="189"/>
      <c r="K145" s="189"/>
      <c r="L145" s="189"/>
      <c r="M145" s="189"/>
      <c r="N145" s="92">
        <f t="shared" si="15"/>
        <v>0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">
      <c r="A146" s="15" t="s">
        <v>657</v>
      </c>
      <c r="B146" s="5" t="s">
        <v>144</v>
      </c>
      <c r="C146" s="5"/>
      <c r="D146" s="189"/>
      <c r="E146" s="189"/>
      <c r="F146" s="189"/>
      <c r="G146" s="189"/>
      <c r="H146" s="189"/>
      <c r="I146" s="189"/>
      <c r="J146" s="189"/>
      <c r="K146" s="189"/>
      <c r="L146" s="189"/>
      <c r="M146" s="189"/>
      <c r="N146" s="92">
        <f t="shared" si="15"/>
        <v>0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s="102" customFormat="1" ht="15">
      <c r="A147" s="13" t="s">
        <v>467</v>
      </c>
      <c r="B147" s="104" t="s">
        <v>144</v>
      </c>
      <c r="C147" s="104"/>
      <c r="D147" s="190"/>
      <c r="E147" s="190"/>
      <c r="F147" s="190"/>
      <c r="G147" s="190"/>
      <c r="H147" s="190"/>
      <c r="I147" s="190"/>
      <c r="J147" s="190"/>
      <c r="K147" s="190"/>
      <c r="L147" s="190"/>
      <c r="M147" s="190"/>
      <c r="N147" s="92">
        <f t="shared" si="15"/>
        <v>0</v>
      </c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</row>
    <row r="148" spans="1:24" ht="15">
      <c r="A148" s="15" t="s">
        <v>648</v>
      </c>
      <c r="B148" s="5" t="s">
        <v>145</v>
      </c>
      <c r="C148" s="5"/>
      <c r="D148" s="189"/>
      <c r="E148" s="189"/>
      <c r="F148" s="189"/>
      <c r="G148" s="189"/>
      <c r="H148" s="189"/>
      <c r="I148" s="189"/>
      <c r="J148" s="189"/>
      <c r="K148" s="189"/>
      <c r="L148" s="189"/>
      <c r="M148" s="189"/>
      <c r="N148" s="92">
        <f t="shared" si="15"/>
        <v>0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">
      <c r="A149" s="15" t="s">
        <v>649</v>
      </c>
      <c r="B149" s="5" t="s">
        <v>145</v>
      </c>
      <c r="C149" s="5"/>
      <c r="D149" s="189"/>
      <c r="E149" s="189"/>
      <c r="F149" s="189"/>
      <c r="G149" s="189"/>
      <c r="H149" s="189"/>
      <c r="I149" s="189"/>
      <c r="J149" s="189"/>
      <c r="K149" s="189"/>
      <c r="L149" s="189"/>
      <c r="M149" s="189"/>
      <c r="N149" s="92">
        <f t="shared" si="15"/>
        <v>0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">
      <c r="A150" s="15" t="s">
        <v>650</v>
      </c>
      <c r="B150" s="5" t="s">
        <v>145</v>
      </c>
      <c r="C150" s="5"/>
      <c r="D150" s="189"/>
      <c r="E150" s="189"/>
      <c r="F150" s="189"/>
      <c r="G150" s="189"/>
      <c r="H150" s="189"/>
      <c r="I150" s="189"/>
      <c r="J150" s="189"/>
      <c r="K150" s="189"/>
      <c r="L150" s="189"/>
      <c r="M150" s="189"/>
      <c r="N150" s="92">
        <f t="shared" si="15"/>
        <v>0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">
      <c r="A151" s="15" t="s">
        <v>651</v>
      </c>
      <c r="B151" s="5" t="s">
        <v>145</v>
      </c>
      <c r="C151" s="5"/>
      <c r="D151" s="189"/>
      <c r="E151" s="189"/>
      <c r="F151" s="189"/>
      <c r="G151" s="189"/>
      <c r="H151" s="189"/>
      <c r="I151" s="189"/>
      <c r="J151" s="189"/>
      <c r="K151" s="189"/>
      <c r="L151" s="189"/>
      <c r="M151" s="189"/>
      <c r="N151" s="92">
        <f t="shared" si="15"/>
        <v>0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">
      <c r="A152" s="15" t="s">
        <v>652</v>
      </c>
      <c r="B152" s="5" t="s">
        <v>145</v>
      </c>
      <c r="C152" s="5"/>
      <c r="D152" s="189"/>
      <c r="E152" s="189"/>
      <c r="F152" s="189"/>
      <c r="G152" s="189"/>
      <c r="H152" s="189"/>
      <c r="I152" s="189"/>
      <c r="J152" s="189"/>
      <c r="K152" s="189"/>
      <c r="L152" s="189"/>
      <c r="M152" s="189"/>
      <c r="N152" s="92">
        <f t="shared" si="15"/>
        <v>0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">
      <c r="A153" s="15" t="s">
        <v>653</v>
      </c>
      <c r="B153" s="5" t="s">
        <v>145</v>
      </c>
      <c r="C153" s="5"/>
      <c r="D153" s="189"/>
      <c r="E153" s="189"/>
      <c r="F153" s="189"/>
      <c r="G153" s="189"/>
      <c r="H153" s="189"/>
      <c r="I153" s="189"/>
      <c r="J153" s="189"/>
      <c r="K153" s="189"/>
      <c r="L153" s="189"/>
      <c r="M153" s="189"/>
      <c r="N153" s="92">
        <f aca="true" t="shared" si="16" ref="N153:N170">SUM(D153:M153)</f>
        <v>0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">
      <c r="A154" s="15" t="s">
        <v>654</v>
      </c>
      <c r="B154" s="5" t="s">
        <v>145</v>
      </c>
      <c r="C154" s="5"/>
      <c r="D154" s="189">
        <v>15731</v>
      </c>
      <c r="E154" s="189"/>
      <c r="F154" s="189"/>
      <c r="G154" s="189"/>
      <c r="H154" s="189"/>
      <c r="I154" s="189"/>
      <c r="J154" s="189"/>
      <c r="K154" s="189"/>
      <c r="L154" s="189"/>
      <c r="M154" s="189"/>
      <c r="N154" s="92">
        <f t="shared" si="16"/>
        <v>15731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">
      <c r="A155" s="183" t="s">
        <v>42</v>
      </c>
      <c r="B155" s="5" t="s">
        <v>145</v>
      </c>
      <c r="C155" s="5"/>
      <c r="D155" s="192">
        <v>59631</v>
      </c>
      <c r="E155" s="189"/>
      <c r="F155" s="189"/>
      <c r="G155" s="189"/>
      <c r="H155" s="189"/>
      <c r="I155" s="189"/>
      <c r="J155" s="189"/>
      <c r="K155" s="189"/>
      <c r="L155" s="189"/>
      <c r="M155" s="189"/>
      <c r="N155" s="92">
        <f t="shared" si="16"/>
        <v>59631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">
      <c r="A156" s="15" t="s">
        <v>656</v>
      </c>
      <c r="B156" s="5" t="s">
        <v>145</v>
      </c>
      <c r="C156" s="5"/>
      <c r="D156" s="189"/>
      <c r="E156" s="189"/>
      <c r="F156" s="189"/>
      <c r="G156" s="189"/>
      <c r="H156" s="189"/>
      <c r="I156" s="189"/>
      <c r="J156" s="189"/>
      <c r="K156" s="189"/>
      <c r="L156" s="189"/>
      <c r="M156" s="189"/>
      <c r="N156" s="92">
        <f t="shared" si="16"/>
        <v>0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">
      <c r="A157" s="15" t="s">
        <v>657</v>
      </c>
      <c r="B157" s="5" t="s">
        <v>145</v>
      </c>
      <c r="C157" s="5"/>
      <c r="D157" s="189"/>
      <c r="E157" s="189"/>
      <c r="F157" s="189"/>
      <c r="G157" s="189"/>
      <c r="H157" s="189"/>
      <c r="I157" s="189"/>
      <c r="J157" s="189"/>
      <c r="K157" s="189"/>
      <c r="L157" s="189"/>
      <c r="M157" s="189"/>
      <c r="N157" s="92">
        <f t="shared" si="16"/>
        <v>0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s="102" customFormat="1" ht="15">
      <c r="A158" s="13" t="s">
        <v>468</v>
      </c>
      <c r="B158" s="104" t="s">
        <v>145</v>
      </c>
      <c r="C158" s="104"/>
      <c r="D158" s="190">
        <f aca="true" t="shared" si="17" ref="D158:M158">SUM(D148:D157)</f>
        <v>75362</v>
      </c>
      <c r="E158" s="190">
        <f t="shared" si="17"/>
        <v>0</v>
      </c>
      <c r="F158" s="190">
        <f t="shared" si="17"/>
        <v>0</v>
      </c>
      <c r="G158" s="190">
        <f t="shared" si="17"/>
        <v>0</v>
      </c>
      <c r="H158" s="190">
        <f t="shared" si="17"/>
        <v>0</v>
      </c>
      <c r="I158" s="190">
        <f t="shared" si="17"/>
        <v>0</v>
      </c>
      <c r="J158" s="190">
        <f t="shared" si="17"/>
        <v>0</v>
      </c>
      <c r="K158" s="190">
        <f t="shared" si="17"/>
        <v>0</v>
      </c>
      <c r="L158" s="190">
        <f t="shared" si="17"/>
        <v>0</v>
      </c>
      <c r="M158" s="190">
        <f t="shared" si="17"/>
        <v>0</v>
      </c>
      <c r="N158" s="92">
        <f t="shared" si="16"/>
        <v>75362</v>
      </c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</row>
    <row r="159" spans="1:24" s="102" customFormat="1" ht="15">
      <c r="A159" s="13" t="s">
        <v>469</v>
      </c>
      <c r="B159" s="104" t="s">
        <v>146</v>
      </c>
      <c r="C159" s="104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92">
        <f t="shared" si="16"/>
        <v>0</v>
      </c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</row>
    <row r="160" spans="1:24" ht="15">
      <c r="A160" s="22" t="s">
        <v>147</v>
      </c>
      <c r="B160" s="7" t="s">
        <v>146</v>
      </c>
      <c r="C160" s="5"/>
      <c r="D160" s="189"/>
      <c r="E160" s="189"/>
      <c r="F160" s="189"/>
      <c r="G160" s="189"/>
      <c r="H160" s="189"/>
      <c r="I160" s="189"/>
      <c r="J160" s="189"/>
      <c r="K160" s="189"/>
      <c r="L160" s="189"/>
      <c r="M160" s="189"/>
      <c r="N160" s="92">
        <f t="shared" si="16"/>
        <v>0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">
      <c r="A161" s="15" t="s">
        <v>658</v>
      </c>
      <c r="B161" s="4" t="s">
        <v>148</v>
      </c>
      <c r="C161" s="4"/>
      <c r="D161" s="189"/>
      <c r="E161" s="189"/>
      <c r="F161" s="189"/>
      <c r="G161" s="189"/>
      <c r="H161" s="189"/>
      <c r="I161" s="189"/>
      <c r="J161" s="189"/>
      <c r="K161" s="189"/>
      <c r="L161" s="189"/>
      <c r="M161" s="189"/>
      <c r="N161" s="92">
        <f t="shared" si="16"/>
        <v>0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">
      <c r="A162" s="15" t="s">
        <v>659</v>
      </c>
      <c r="B162" s="4" t="s">
        <v>148</v>
      </c>
      <c r="C162" s="4"/>
      <c r="D162" s="189"/>
      <c r="E162" s="189"/>
      <c r="F162" s="189"/>
      <c r="G162" s="189"/>
      <c r="H162" s="189"/>
      <c r="I162" s="189"/>
      <c r="J162" s="189"/>
      <c r="K162" s="189"/>
      <c r="L162" s="189"/>
      <c r="M162" s="189"/>
      <c r="N162" s="92">
        <f t="shared" si="16"/>
        <v>0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">
      <c r="A163" s="15" t="s">
        <v>660</v>
      </c>
      <c r="B163" s="4" t="s">
        <v>148</v>
      </c>
      <c r="C163" s="4"/>
      <c r="D163" s="189"/>
      <c r="E163" s="189"/>
      <c r="F163" s="189"/>
      <c r="G163" s="189"/>
      <c r="H163" s="189"/>
      <c r="I163" s="189"/>
      <c r="J163" s="189"/>
      <c r="K163" s="189"/>
      <c r="L163" s="189"/>
      <c r="M163" s="189"/>
      <c r="N163" s="92">
        <f t="shared" si="16"/>
        <v>0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">
      <c r="A164" s="4" t="s">
        <v>661</v>
      </c>
      <c r="B164" s="4" t="s">
        <v>148</v>
      </c>
      <c r="C164" s="4"/>
      <c r="D164" s="189"/>
      <c r="E164" s="189"/>
      <c r="F164" s="189"/>
      <c r="G164" s="189"/>
      <c r="H164" s="189"/>
      <c r="I164" s="189"/>
      <c r="J164" s="189"/>
      <c r="K164" s="189"/>
      <c r="L164" s="189"/>
      <c r="M164" s="189"/>
      <c r="N164" s="92">
        <f t="shared" si="16"/>
        <v>0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">
      <c r="A165" s="4" t="s">
        <v>662</v>
      </c>
      <c r="B165" s="4" t="s">
        <v>148</v>
      </c>
      <c r="C165" s="4"/>
      <c r="D165" s="189"/>
      <c r="E165" s="189"/>
      <c r="F165" s="189"/>
      <c r="G165" s="189"/>
      <c r="H165" s="189"/>
      <c r="I165" s="189"/>
      <c r="J165" s="189"/>
      <c r="K165" s="189"/>
      <c r="L165" s="189"/>
      <c r="M165" s="189"/>
      <c r="N165" s="92">
        <f t="shared" si="16"/>
        <v>0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">
      <c r="A166" s="4" t="s">
        <v>663</v>
      </c>
      <c r="B166" s="4" t="s">
        <v>148</v>
      </c>
      <c r="C166" s="4"/>
      <c r="D166" s="189">
        <v>6000</v>
      </c>
      <c r="E166" s="189"/>
      <c r="F166" s="189"/>
      <c r="G166" s="189"/>
      <c r="H166" s="189"/>
      <c r="I166" s="189"/>
      <c r="J166" s="189"/>
      <c r="K166" s="189"/>
      <c r="L166" s="189"/>
      <c r="M166" s="189"/>
      <c r="N166" s="92">
        <f t="shared" si="16"/>
        <v>6000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">
      <c r="A167" s="15" t="s">
        <v>664</v>
      </c>
      <c r="B167" s="4" t="s">
        <v>148</v>
      </c>
      <c r="C167" s="4"/>
      <c r="D167" s="189"/>
      <c r="E167" s="189"/>
      <c r="F167" s="189"/>
      <c r="G167" s="189"/>
      <c r="H167" s="189"/>
      <c r="I167" s="189"/>
      <c r="J167" s="189"/>
      <c r="K167" s="189"/>
      <c r="L167" s="189"/>
      <c r="M167" s="189"/>
      <c r="N167" s="92">
        <f t="shared" si="16"/>
        <v>0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">
      <c r="A168" s="15" t="s">
        <v>665</v>
      </c>
      <c r="B168" s="4" t="s">
        <v>148</v>
      </c>
      <c r="C168" s="4"/>
      <c r="D168" s="189"/>
      <c r="E168" s="189"/>
      <c r="F168" s="189"/>
      <c r="G168" s="189"/>
      <c r="H168" s="189"/>
      <c r="I168" s="189"/>
      <c r="J168" s="189"/>
      <c r="K168" s="189"/>
      <c r="L168" s="189"/>
      <c r="M168" s="189"/>
      <c r="N168" s="92">
        <f t="shared" si="16"/>
        <v>0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">
      <c r="A169" s="15" t="s">
        <v>666</v>
      </c>
      <c r="B169" s="4" t="s">
        <v>148</v>
      </c>
      <c r="C169" s="4"/>
      <c r="D169" s="189"/>
      <c r="E169" s="189"/>
      <c r="F169" s="189"/>
      <c r="G169" s="189"/>
      <c r="H169" s="189"/>
      <c r="I169" s="189"/>
      <c r="J169" s="189"/>
      <c r="K169" s="189"/>
      <c r="L169" s="189"/>
      <c r="M169" s="189"/>
      <c r="N169" s="92">
        <f t="shared" si="16"/>
        <v>0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">
      <c r="A170" s="15" t="s">
        <v>667</v>
      </c>
      <c r="B170" s="4" t="s">
        <v>148</v>
      </c>
      <c r="C170" s="4"/>
      <c r="D170" s="189"/>
      <c r="E170" s="189"/>
      <c r="F170" s="189"/>
      <c r="G170" s="189"/>
      <c r="H170" s="189"/>
      <c r="I170" s="189"/>
      <c r="J170" s="189"/>
      <c r="K170" s="189"/>
      <c r="L170" s="189"/>
      <c r="M170" s="189"/>
      <c r="N170" s="92">
        <f t="shared" si="16"/>
        <v>0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s="102" customFormat="1" ht="15">
      <c r="A171" s="13" t="s">
        <v>470</v>
      </c>
      <c r="B171" s="104" t="s">
        <v>148</v>
      </c>
      <c r="C171" s="106"/>
      <c r="D171" s="190">
        <f>SUM(D161:D170)</f>
        <v>6000</v>
      </c>
      <c r="E171" s="190"/>
      <c r="F171" s="190"/>
      <c r="G171" s="190"/>
      <c r="H171" s="190"/>
      <c r="I171" s="190"/>
      <c r="J171" s="190"/>
      <c r="K171" s="190"/>
      <c r="L171" s="190"/>
      <c r="M171" s="190"/>
      <c r="N171" s="92">
        <f>SUM(N161:N170)</f>
        <v>6000</v>
      </c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</row>
    <row r="172" spans="1:24" s="102" customFormat="1" ht="15">
      <c r="A172" s="13" t="s">
        <v>149</v>
      </c>
      <c r="B172" s="104" t="s">
        <v>150</v>
      </c>
      <c r="C172" s="104"/>
      <c r="D172" s="190"/>
      <c r="E172" s="190"/>
      <c r="F172" s="190"/>
      <c r="G172" s="190"/>
      <c r="H172" s="190"/>
      <c r="I172" s="190"/>
      <c r="J172" s="190"/>
      <c r="K172" s="190"/>
      <c r="L172" s="190"/>
      <c r="M172" s="190"/>
      <c r="N172" s="92">
        <f aca="true" t="shared" si="18" ref="N172:N203">SUM(D172:M172)</f>
        <v>0</v>
      </c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</row>
    <row r="173" spans="1:24" s="102" customFormat="1" ht="15">
      <c r="A173" s="13" t="s">
        <v>151</v>
      </c>
      <c r="B173" s="104" t="s">
        <v>152</v>
      </c>
      <c r="C173" s="104"/>
      <c r="D173" s="190"/>
      <c r="E173" s="190"/>
      <c r="F173" s="190"/>
      <c r="G173" s="190"/>
      <c r="H173" s="190"/>
      <c r="I173" s="190"/>
      <c r="J173" s="190"/>
      <c r="K173" s="190"/>
      <c r="L173" s="190"/>
      <c r="M173" s="190"/>
      <c r="N173" s="92">
        <f t="shared" si="18"/>
        <v>0</v>
      </c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</row>
    <row r="174" spans="1:24" ht="15">
      <c r="A174" s="15" t="s">
        <v>658</v>
      </c>
      <c r="B174" s="4" t="s">
        <v>153</v>
      </c>
      <c r="C174" s="4"/>
      <c r="D174" s="189"/>
      <c r="E174" s="189"/>
      <c r="F174" s="189"/>
      <c r="G174" s="189"/>
      <c r="H174" s="189"/>
      <c r="I174" s="189"/>
      <c r="J174" s="189"/>
      <c r="K174" s="189"/>
      <c r="L174" s="189"/>
      <c r="M174" s="189"/>
      <c r="N174" s="92">
        <f t="shared" si="18"/>
        <v>0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">
      <c r="A175" s="15" t="s">
        <v>659</v>
      </c>
      <c r="B175" s="4" t="s">
        <v>153</v>
      </c>
      <c r="C175" s="4"/>
      <c r="D175" s="189">
        <v>18900</v>
      </c>
      <c r="E175" s="189"/>
      <c r="F175" s="189"/>
      <c r="G175" s="189"/>
      <c r="H175" s="189"/>
      <c r="I175" s="189"/>
      <c r="J175" s="189"/>
      <c r="K175" s="189"/>
      <c r="L175" s="189"/>
      <c r="M175" s="189"/>
      <c r="N175" s="92">
        <f t="shared" si="18"/>
        <v>18900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">
      <c r="A176" s="15" t="s">
        <v>660</v>
      </c>
      <c r="B176" s="4" t="s">
        <v>153</v>
      </c>
      <c r="C176" s="4"/>
      <c r="D176" s="189"/>
      <c r="E176" s="189"/>
      <c r="F176" s="189"/>
      <c r="G176" s="189"/>
      <c r="H176" s="189"/>
      <c r="I176" s="189"/>
      <c r="J176" s="189"/>
      <c r="K176" s="189"/>
      <c r="L176" s="189"/>
      <c r="M176" s="189"/>
      <c r="N176" s="92">
        <f t="shared" si="18"/>
        <v>0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">
      <c r="A177" s="4" t="s">
        <v>661</v>
      </c>
      <c r="B177" s="4" t="s">
        <v>153</v>
      </c>
      <c r="C177" s="4"/>
      <c r="D177" s="189">
        <v>600</v>
      </c>
      <c r="E177" s="189"/>
      <c r="F177" s="189"/>
      <c r="G177" s="189"/>
      <c r="H177" s="189"/>
      <c r="I177" s="189"/>
      <c r="J177" s="189"/>
      <c r="K177" s="189"/>
      <c r="L177" s="189"/>
      <c r="M177" s="189"/>
      <c r="N177" s="92">
        <f t="shared" si="18"/>
        <v>600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">
      <c r="A178" s="4" t="s">
        <v>662</v>
      </c>
      <c r="B178" s="4" t="s">
        <v>153</v>
      </c>
      <c r="C178" s="4"/>
      <c r="D178" s="189"/>
      <c r="E178" s="189"/>
      <c r="F178" s="189"/>
      <c r="G178" s="189"/>
      <c r="H178" s="189"/>
      <c r="I178" s="189"/>
      <c r="J178" s="189"/>
      <c r="K178" s="189"/>
      <c r="L178" s="189"/>
      <c r="M178" s="189"/>
      <c r="N178" s="92">
        <f t="shared" si="18"/>
        <v>0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">
      <c r="A179" s="185" t="s">
        <v>5</v>
      </c>
      <c r="B179" s="4" t="s">
        <v>153</v>
      </c>
      <c r="C179" s="4"/>
      <c r="D179" s="189">
        <v>10000</v>
      </c>
      <c r="E179" s="189"/>
      <c r="F179" s="189"/>
      <c r="G179" s="189"/>
      <c r="H179" s="189"/>
      <c r="I179" s="189"/>
      <c r="J179" s="189"/>
      <c r="K179" s="189"/>
      <c r="L179" s="189"/>
      <c r="M179" s="189"/>
      <c r="N179" s="92">
        <f t="shared" si="18"/>
        <v>10000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">
      <c r="A180" s="15" t="s">
        <v>664</v>
      </c>
      <c r="B180" s="4" t="s">
        <v>153</v>
      </c>
      <c r="C180" s="4"/>
      <c r="D180" s="189"/>
      <c r="E180" s="189"/>
      <c r="F180" s="189"/>
      <c r="G180" s="189"/>
      <c r="H180" s="189"/>
      <c r="I180" s="189"/>
      <c r="J180" s="189"/>
      <c r="K180" s="189"/>
      <c r="L180" s="189"/>
      <c r="M180" s="189"/>
      <c r="N180" s="92">
        <f t="shared" si="18"/>
        <v>0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">
      <c r="A181" s="15" t="s">
        <v>668</v>
      </c>
      <c r="B181" s="4" t="s">
        <v>153</v>
      </c>
      <c r="C181" s="4"/>
      <c r="D181" s="189"/>
      <c r="E181" s="189"/>
      <c r="F181" s="189"/>
      <c r="G181" s="189"/>
      <c r="H181" s="189"/>
      <c r="I181" s="189"/>
      <c r="J181" s="189"/>
      <c r="K181" s="189"/>
      <c r="L181" s="189"/>
      <c r="M181" s="189"/>
      <c r="N181" s="92">
        <f t="shared" si="18"/>
        <v>0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">
      <c r="A182" s="15" t="s">
        <v>666</v>
      </c>
      <c r="B182" s="4" t="s">
        <v>153</v>
      </c>
      <c r="C182" s="4"/>
      <c r="D182" s="189"/>
      <c r="E182" s="189"/>
      <c r="F182" s="189"/>
      <c r="G182" s="189"/>
      <c r="H182" s="189"/>
      <c r="I182" s="189"/>
      <c r="J182" s="189"/>
      <c r="K182" s="189"/>
      <c r="L182" s="189"/>
      <c r="M182" s="189"/>
      <c r="N182" s="92">
        <f t="shared" si="18"/>
        <v>0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">
      <c r="A183" s="15" t="s">
        <v>667</v>
      </c>
      <c r="B183" s="4" t="s">
        <v>153</v>
      </c>
      <c r="C183" s="4"/>
      <c r="D183" s="189"/>
      <c r="E183" s="189"/>
      <c r="F183" s="189"/>
      <c r="G183" s="189"/>
      <c r="H183" s="189"/>
      <c r="I183" s="189"/>
      <c r="J183" s="189"/>
      <c r="K183" s="189"/>
      <c r="L183" s="189"/>
      <c r="M183" s="189"/>
      <c r="N183" s="92">
        <f t="shared" si="18"/>
        <v>0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s="102" customFormat="1" ht="15">
      <c r="A184" s="18" t="s">
        <v>471</v>
      </c>
      <c r="B184" s="104" t="s">
        <v>153</v>
      </c>
      <c r="C184" s="106"/>
      <c r="D184" s="190">
        <f>SUM(D174:D183)</f>
        <v>29500</v>
      </c>
      <c r="E184" s="190">
        <f aca="true" t="shared" si="19" ref="E184:M184">SUM(E174:E183)</f>
        <v>0</v>
      </c>
      <c r="F184" s="190">
        <f t="shared" si="19"/>
        <v>0</v>
      </c>
      <c r="G184" s="190">
        <f t="shared" si="19"/>
        <v>0</v>
      </c>
      <c r="H184" s="190">
        <f t="shared" si="19"/>
        <v>0</v>
      </c>
      <c r="I184" s="190">
        <f t="shared" si="19"/>
        <v>0</v>
      </c>
      <c r="J184" s="190">
        <f t="shared" si="19"/>
        <v>0</v>
      </c>
      <c r="K184" s="190">
        <f t="shared" si="19"/>
        <v>0</v>
      </c>
      <c r="L184" s="190">
        <f t="shared" si="19"/>
        <v>0</v>
      </c>
      <c r="M184" s="190">
        <f t="shared" si="19"/>
        <v>0</v>
      </c>
      <c r="N184" s="92">
        <f t="shared" si="18"/>
        <v>29500</v>
      </c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</row>
    <row r="185" spans="1:24" s="102" customFormat="1" ht="15">
      <c r="A185" s="18" t="s">
        <v>697</v>
      </c>
      <c r="B185" s="104" t="s">
        <v>154</v>
      </c>
      <c r="C185" s="106"/>
      <c r="D185" s="193">
        <v>14479</v>
      </c>
      <c r="E185" s="190"/>
      <c r="F185" s="190"/>
      <c r="G185" s="190"/>
      <c r="H185" s="190"/>
      <c r="I185" s="190"/>
      <c r="J185" s="190"/>
      <c r="K185" s="190"/>
      <c r="L185" s="190"/>
      <c r="M185" s="190"/>
      <c r="N185" s="92">
        <f t="shared" si="18"/>
        <v>14479</v>
      </c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</row>
    <row r="186" spans="1:24" s="102" customFormat="1" ht="15">
      <c r="A186" s="18" t="s">
        <v>698</v>
      </c>
      <c r="B186" s="104" t="s">
        <v>154</v>
      </c>
      <c r="C186" s="104"/>
      <c r="D186" s="190"/>
      <c r="E186" s="190"/>
      <c r="F186" s="190"/>
      <c r="G186" s="190"/>
      <c r="H186" s="190"/>
      <c r="I186" s="190"/>
      <c r="J186" s="190"/>
      <c r="K186" s="190"/>
      <c r="L186" s="190"/>
      <c r="M186" s="190"/>
      <c r="N186" s="92">
        <f t="shared" si="18"/>
        <v>0</v>
      </c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</row>
    <row r="187" spans="1:24" s="114" customFormat="1" ht="15.75">
      <c r="A187" s="21" t="s">
        <v>472</v>
      </c>
      <c r="B187" s="103" t="s">
        <v>155</v>
      </c>
      <c r="C187" s="103"/>
      <c r="D187" s="191">
        <f>D186+D185+D184+D173+D172+D171+D159+D158+D147+D136+D125+D124+D122</f>
        <v>125341</v>
      </c>
      <c r="E187" s="191">
        <f aca="true" t="shared" si="20" ref="E187:M187">E186+E185+E184+E173+E172+E171+E159+E158+E147+E136+E125+E124+E122</f>
        <v>0</v>
      </c>
      <c r="F187" s="191">
        <f t="shared" si="20"/>
        <v>0</v>
      </c>
      <c r="G187" s="191">
        <f t="shared" si="20"/>
        <v>0</v>
      </c>
      <c r="H187" s="191">
        <f t="shared" si="20"/>
        <v>0</v>
      </c>
      <c r="I187" s="191">
        <f t="shared" si="20"/>
        <v>0</v>
      </c>
      <c r="J187" s="191">
        <f t="shared" si="20"/>
        <v>0</v>
      </c>
      <c r="K187" s="191">
        <f t="shared" si="20"/>
        <v>0</v>
      </c>
      <c r="L187" s="191">
        <f t="shared" si="20"/>
        <v>0</v>
      </c>
      <c r="M187" s="191">
        <f t="shared" si="20"/>
        <v>0</v>
      </c>
      <c r="N187" s="112">
        <f t="shared" si="18"/>
        <v>125341</v>
      </c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</row>
    <row r="188" spans="1:24" ht="15">
      <c r="A188" s="15" t="s">
        <v>156</v>
      </c>
      <c r="B188" s="5" t="s">
        <v>157</v>
      </c>
      <c r="C188" s="5"/>
      <c r="D188" s="189">
        <v>13307</v>
      </c>
      <c r="E188" s="189"/>
      <c r="F188" s="189"/>
      <c r="G188" s="189"/>
      <c r="H188" s="189"/>
      <c r="I188" s="189"/>
      <c r="J188" s="189"/>
      <c r="K188" s="189"/>
      <c r="L188" s="189"/>
      <c r="M188" s="189"/>
      <c r="N188" s="128">
        <f t="shared" si="18"/>
        <v>13307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">
      <c r="A189" s="15" t="s">
        <v>473</v>
      </c>
      <c r="B189" s="5" t="s">
        <v>158</v>
      </c>
      <c r="C189" s="5"/>
      <c r="D189" s="189"/>
      <c r="E189" s="189"/>
      <c r="F189" s="189"/>
      <c r="G189" s="189"/>
      <c r="H189" s="189"/>
      <c r="I189" s="189"/>
      <c r="J189" s="189"/>
      <c r="K189" s="189"/>
      <c r="L189" s="189"/>
      <c r="M189" s="189"/>
      <c r="N189" s="128">
        <f t="shared" si="18"/>
        <v>0</v>
      </c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">
      <c r="A190" s="23" t="s">
        <v>159</v>
      </c>
      <c r="B190" s="7" t="s">
        <v>158</v>
      </c>
      <c r="C190" s="5"/>
      <c r="D190" s="189"/>
      <c r="E190" s="189"/>
      <c r="F190" s="189"/>
      <c r="G190" s="189"/>
      <c r="H190" s="189"/>
      <c r="I190" s="189"/>
      <c r="J190" s="189"/>
      <c r="K190" s="189"/>
      <c r="L190" s="189"/>
      <c r="M190" s="189"/>
      <c r="N190" s="128">
        <f t="shared" si="18"/>
        <v>0</v>
      </c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">
      <c r="A191" s="4" t="s">
        <v>160</v>
      </c>
      <c r="B191" s="5" t="s">
        <v>161</v>
      </c>
      <c r="C191" s="5"/>
      <c r="D191" s="189">
        <v>1575</v>
      </c>
      <c r="E191" s="189"/>
      <c r="F191" s="189"/>
      <c r="G191" s="189"/>
      <c r="H191" s="189"/>
      <c r="I191" s="189"/>
      <c r="J191" s="189"/>
      <c r="K191" s="189"/>
      <c r="L191" s="189"/>
      <c r="M191" s="189"/>
      <c r="N191" s="128">
        <f t="shared" si="18"/>
        <v>1575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">
      <c r="A192" s="15" t="s">
        <v>162</v>
      </c>
      <c r="B192" s="5" t="s">
        <v>163</v>
      </c>
      <c r="C192" s="5"/>
      <c r="D192" s="189">
        <v>57559</v>
      </c>
      <c r="E192" s="189"/>
      <c r="F192" s="189"/>
      <c r="G192" s="189"/>
      <c r="H192" s="189"/>
      <c r="I192" s="189"/>
      <c r="J192" s="189"/>
      <c r="K192" s="189"/>
      <c r="L192" s="189"/>
      <c r="M192" s="189"/>
      <c r="N192" s="128">
        <f t="shared" si="18"/>
        <v>57559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">
      <c r="A193" s="15" t="s">
        <v>164</v>
      </c>
      <c r="B193" s="5" t="s">
        <v>165</v>
      </c>
      <c r="C193" s="5"/>
      <c r="D193" s="189"/>
      <c r="E193" s="189"/>
      <c r="F193" s="189"/>
      <c r="G193" s="189"/>
      <c r="H193" s="189"/>
      <c r="I193" s="189"/>
      <c r="J193" s="189"/>
      <c r="K193" s="189"/>
      <c r="L193" s="189"/>
      <c r="M193" s="189"/>
      <c r="N193" s="128">
        <f t="shared" si="18"/>
        <v>0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">
      <c r="A194" s="4" t="s">
        <v>166</v>
      </c>
      <c r="B194" s="5" t="s">
        <v>167</v>
      </c>
      <c r="C194" s="5"/>
      <c r="D194" s="189"/>
      <c r="E194" s="189"/>
      <c r="F194" s="189"/>
      <c r="G194" s="189"/>
      <c r="H194" s="189"/>
      <c r="I194" s="189"/>
      <c r="J194" s="189"/>
      <c r="K194" s="189"/>
      <c r="L194" s="189"/>
      <c r="M194" s="189"/>
      <c r="N194" s="128">
        <f t="shared" si="18"/>
        <v>0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">
      <c r="A195" s="4" t="s">
        <v>168</v>
      </c>
      <c r="B195" s="5" t="s">
        <v>169</v>
      </c>
      <c r="C195" s="5"/>
      <c r="D195" s="189">
        <v>19559</v>
      </c>
      <c r="E195" s="189"/>
      <c r="F195" s="189"/>
      <c r="G195" s="189"/>
      <c r="H195" s="189"/>
      <c r="I195" s="189"/>
      <c r="J195" s="189"/>
      <c r="K195" s="189"/>
      <c r="L195" s="189"/>
      <c r="M195" s="189"/>
      <c r="N195" s="128">
        <f t="shared" si="18"/>
        <v>19559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s="114" customFormat="1" ht="15.75">
      <c r="A196" s="24" t="s">
        <v>474</v>
      </c>
      <c r="B196" s="103" t="s">
        <v>170</v>
      </c>
      <c r="C196" s="103"/>
      <c r="D196" s="191">
        <f aca="true" t="shared" si="21" ref="D196:M196">D195+D194+D193+D192+D191+D189+D188</f>
        <v>92000</v>
      </c>
      <c r="E196" s="191">
        <f t="shared" si="21"/>
        <v>0</v>
      </c>
      <c r="F196" s="191">
        <f t="shared" si="21"/>
        <v>0</v>
      </c>
      <c r="G196" s="191">
        <f t="shared" si="21"/>
        <v>0</v>
      </c>
      <c r="H196" s="191">
        <f t="shared" si="21"/>
        <v>0</v>
      </c>
      <c r="I196" s="191">
        <f t="shared" si="21"/>
        <v>0</v>
      </c>
      <c r="J196" s="191">
        <f t="shared" si="21"/>
        <v>0</v>
      </c>
      <c r="K196" s="191">
        <f t="shared" si="21"/>
        <v>0</v>
      </c>
      <c r="L196" s="191">
        <f t="shared" si="21"/>
        <v>0</v>
      </c>
      <c r="M196" s="191">
        <f t="shared" si="21"/>
        <v>0</v>
      </c>
      <c r="N196" s="112">
        <f t="shared" si="18"/>
        <v>92000</v>
      </c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</row>
    <row r="197" spans="1:24" ht="15">
      <c r="A197" s="15" t="s">
        <v>171</v>
      </c>
      <c r="B197" s="5" t="s">
        <v>172</v>
      </c>
      <c r="C197" s="5"/>
      <c r="D197" s="189">
        <v>1102</v>
      </c>
      <c r="E197" s="189"/>
      <c r="F197" s="189"/>
      <c r="G197" s="189"/>
      <c r="H197" s="189"/>
      <c r="I197" s="189"/>
      <c r="J197" s="189"/>
      <c r="K197" s="189"/>
      <c r="L197" s="189"/>
      <c r="M197" s="189"/>
      <c r="N197" s="128">
        <f t="shared" si="18"/>
        <v>1102</v>
      </c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">
      <c r="A198" s="15" t="s">
        <v>173</v>
      </c>
      <c r="B198" s="5" t="s">
        <v>174</v>
      </c>
      <c r="C198" s="5"/>
      <c r="D198" s="189"/>
      <c r="E198" s="189"/>
      <c r="F198" s="189"/>
      <c r="G198" s="189"/>
      <c r="H198" s="189"/>
      <c r="I198" s="189"/>
      <c r="J198" s="189"/>
      <c r="K198" s="189"/>
      <c r="L198" s="189"/>
      <c r="M198" s="189"/>
      <c r="N198" s="128">
        <f t="shared" si="18"/>
        <v>0</v>
      </c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">
      <c r="A199" s="15" t="s">
        <v>175</v>
      </c>
      <c r="B199" s="5" t="s">
        <v>176</v>
      </c>
      <c r="C199" s="5"/>
      <c r="D199" s="189"/>
      <c r="E199" s="189"/>
      <c r="F199" s="189"/>
      <c r="G199" s="189"/>
      <c r="H199" s="189"/>
      <c r="I199" s="189"/>
      <c r="J199" s="189"/>
      <c r="K199" s="189"/>
      <c r="L199" s="189"/>
      <c r="M199" s="189"/>
      <c r="N199" s="128">
        <f t="shared" si="18"/>
        <v>0</v>
      </c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">
      <c r="A200" s="15" t="s">
        <v>177</v>
      </c>
      <c r="B200" s="5" t="s">
        <v>178</v>
      </c>
      <c r="C200" s="5"/>
      <c r="D200" s="189">
        <v>298</v>
      </c>
      <c r="E200" s="189"/>
      <c r="F200" s="189"/>
      <c r="G200" s="189"/>
      <c r="H200" s="189"/>
      <c r="I200" s="189"/>
      <c r="J200" s="189"/>
      <c r="K200" s="189"/>
      <c r="L200" s="189"/>
      <c r="M200" s="189"/>
      <c r="N200" s="128">
        <f t="shared" si="18"/>
        <v>298</v>
      </c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s="114" customFormat="1" ht="15.75">
      <c r="A201" s="24" t="s">
        <v>475</v>
      </c>
      <c r="B201" s="103" t="s">
        <v>179</v>
      </c>
      <c r="C201" s="103"/>
      <c r="D201" s="191">
        <f aca="true" t="shared" si="22" ref="D201:M201">SUM(D197:D200)</f>
        <v>1400</v>
      </c>
      <c r="E201" s="191">
        <f t="shared" si="22"/>
        <v>0</v>
      </c>
      <c r="F201" s="191">
        <f t="shared" si="22"/>
        <v>0</v>
      </c>
      <c r="G201" s="191">
        <f t="shared" si="22"/>
        <v>0</v>
      </c>
      <c r="H201" s="191">
        <f t="shared" si="22"/>
        <v>0</v>
      </c>
      <c r="I201" s="191">
        <f t="shared" si="22"/>
        <v>0</v>
      </c>
      <c r="J201" s="191">
        <f t="shared" si="22"/>
        <v>0</v>
      </c>
      <c r="K201" s="191">
        <f t="shared" si="22"/>
        <v>0</v>
      </c>
      <c r="L201" s="191">
        <f t="shared" si="22"/>
        <v>0</v>
      </c>
      <c r="M201" s="191">
        <f t="shared" si="22"/>
        <v>0</v>
      </c>
      <c r="N201" s="112">
        <f t="shared" si="18"/>
        <v>1400</v>
      </c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</row>
    <row r="202" spans="1:24" s="102" customFormat="1" ht="15">
      <c r="A202" s="13" t="s">
        <v>180</v>
      </c>
      <c r="B202" s="104" t="s">
        <v>181</v>
      </c>
      <c r="C202" s="104"/>
      <c r="D202" s="190"/>
      <c r="E202" s="190"/>
      <c r="F202" s="190"/>
      <c r="G202" s="190"/>
      <c r="H202" s="190"/>
      <c r="I202" s="190"/>
      <c r="J202" s="190"/>
      <c r="K202" s="190"/>
      <c r="L202" s="190"/>
      <c r="M202" s="190"/>
      <c r="N202" s="128">
        <f t="shared" si="18"/>
        <v>0</v>
      </c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4" ht="15">
      <c r="A203" s="15" t="s">
        <v>648</v>
      </c>
      <c r="B203" s="5" t="s">
        <v>182</v>
      </c>
      <c r="C203" s="5"/>
      <c r="D203" s="189"/>
      <c r="E203" s="189"/>
      <c r="F203" s="189"/>
      <c r="G203" s="189"/>
      <c r="H203" s="189"/>
      <c r="I203" s="189"/>
      <c r="J203" s="189"/>
      <c r="K203" s="189"/>
      <c r="L203" s="189"/>
      <c r="M203" s="189"/>
      <c r="N203" s="128">
        <f t="shared" si="18"/>
        <v>0</v>
      </c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">
      <c r="A204" s="15" t="s">
        <v>649</v>
      </c>
      <c r="B204" s="5" t="s">
        <v>182</v>
      </c>
      <c r="C204" s="5"/>
      <c r="D204" s="189"/>
      <c r="E204" s="189"/>
      <c r="F204" s="189"/>
      <c r="G204" s="189"/>
      <c r="H204" s="189"/>
      <c r="I204" s="189"/>
      <c r="J204" s="189"/>
      <c r="K204" s="189"/>
      <c r="L204" s="189"/>
      <c r="M204" s="189"/>
      <c r="N204" s="128">
        <f aca="true" t="shared" si="23" ref="N204:N235">SUM(D204:M204)</f>
        <v>0</v>
      </c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">
      <c r="A205" s="15" t="s">
        <v>650</v>
      </c>
      <c r="B205" s="5" t="s">
        <v>182</v>
      </c>
      <c r="C205" s="5"/>
      <c r="D205" s="189"/>
      <c r="E205" s="189"/>
      <c r="F205" s="189"/>
      <c r="G205" s="189"/>
      <c r="H205" s="189"/>
      <c r="I205" s="189"/>
      <c r="J205" s="189"/>
      <c r="K205" s="189"/>
      <c r="L205" s="189"/>
      <c r="M205" s="189"/>
      <c r="N205" s="128">
        <f t="shared" si="23"/>
        <v>0</v>
      </c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">
      <c r="A206" s="15" t="s">
        <v>651</v>
      </c>
      <c r="B206" s="5" t="s">
        <v>182</v>
      </c>
      <c r="C206" s="5"/>
      <c r="D206" s="189"/>
      <c r="E206" s="189"/>
      <c r="F206" s="189"/>
      <c r="G206" s="189"/>
      <c r="H206" s="189"/>
      <c r="I206" s="189"/>
      <c r="J206" s="189"/>
      <c r="K206" s="189"/>
      <c r="L206" s="189"/>
      <c r="M206" s="189"/>
      <c r="N206" s="128">
        <f t="shared" si="23"/>
        <v>0</v>
      </c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">
      <c r="A207" s="15" t="s">
        <v>652</v>
      </c>
      <c r="B207" s="5" t="s">
        <v>182</v>
      </c>
      <c r="C207" s="5"/>
      <c r="D207" s="189"/>
      <c r="E207" s="189"/>
      <c r="F207" s="189"/>
      <c r="G207" s="189"/>
      <c r="H207" s="189"/>
      <c r="I207" s="189"/>
      <c r="J207" s="189"/>
      <c r="K207" s="189"/>
      <c r="L207" s="189"/>
      <c r="M207" s="189"/>
      <c r="N207" s="128">
        <f t="shared" si="23"/>
        <v>0</v>
      </c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">
      <c r="A208" s="15" t="s">
        <v>653</v>
      </c>
      <c r="B208" s="5" t="s">
        <v>182</v>
      </c>
      <c r="C208" s="5"/>
      <c r="D208" s="189"/>
      <c r="E208" s="189"/>
      <c r="F208" s="189"/>
      <c r="G208" s="189"/>
      <c r="H208" s="189"/>
      <c r="I208" s="189"/>
      <c r="J208" s="189"/>
      <c r="K208" s="189"/>
      <c r="L208" s="189"/>
      <c r="M208" s="189"/>
      <c r="N208" s="128">
        <f t="shared" si="23"/>
        <v>0</v>
      </c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">
      <c r="A209" s="15" t="s">
        <v>654</v>
      </c>
      <c r="B209" s="5" t="s">
        <v>182</v>
      </c>
      <c r="C209" s="5"/>
      <c r="D209" s="189"/>
      <c r="E209" s="189"/>
      <c r="F209" s="189"/>
      <c r="G209" s="189"/>
      <c r="H209" s="189"/>
      <c r="I209" s="189"/>
      <c r="J209" s="189"/>
      <c r="K209" s="189"/>
      <c r="L209" s="189"/>
      <c r="M209" s="189"/>
      <c r="N209" s="128">
        <f t="shared" si="23"/>
        <v>0</v>
      </c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">
      <c r="A210" s="15" t="s">
        <v>655</v>
      </c>
      <c r="B210" s="5" t="s">
        <v>182</v>
      </c>
      <c r="C210" s="5"/>
      <c r="D210" s="189"/>
      <c r="E210" s="189"/>
      <c r="F210" s="189"/>
      <c r="G210" s="189"/>
      <c r="H210" s="189"/>
      <c r="I210" s="189"/>
      <c r="J210" s="189"/>
      <c r="K210" s="189"/>
      <c r="L210" s="189"/>
      <c r="M210" s="189"/>
      <c r="N210" s="128">
        <f t="shared" si="23"/>
        <v>0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">
      <c r="A211" s="15" t="s">
        <v>656</v>
      </c>
      <c r="B211" s="5" t="s">
        <v>182</v>
      </c>
      <c r="C211" s="5"/>
      <c r="D211" s="189"/>
      <c r="E211" s="189"/>
      <c r="F211" s="189"/>
      <c r="G211" s="189"/>
      <c r="H211" s="189"/>
      <c r="I211" s="189"/>
      <c r="J211" s="189"/>
      <c r="K211" s="189"/>
      <c r="L211" s="189"/>
      <c r="M211" s="189"/>
      <c r="N211" s="128">
        <f t="shared" si="23"/>
        <v>0</v>
      </c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">
      <c r="A212" s="15" t="s">
        <v>657</v>
      </c>
      <c r="B212" s="5" t="s">
        <v>182</v>
      </c>
      <c r="C212" s="5"/>
      <c r="D212" s="189"/>
      <c r="E212" s="189"/>
      <c r="F212" s="189"/>
      <c r="G212" s="189"/>
      <c r="H212" s="189"/>
      <c r="I212" s="189"/>
      <c r="J212" s="189"/>
      <c r="K212" s="189"/>
      <c r="L212" s="189"/>
      <c r="M212" s="189"/>
      <c r="N212" s="128">
        <f t="shared" si="23"/>
        <v>0</v>
      </c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s="102" customFormat="1" ht="15">
      <c r="A213" s="13" t="s">
        <v>482</v>
      </c>
      <c r="B213" s="104" t="s">
        <v>182</v>
      </c>
      <c r="C213" s="104"/>
      <c r="D213" s="190">
        <f>SUM(D203:D212)</f>
        <v>0</v>
      </c>
      <c r="E213" s="190"/>
      <c r="F213" s="190"/>
      <c r="G213" s="190"/>
      <c r="H213" s="190"/>
      <c r="I213" s="190"/>
      <c r="J213" s="190"/>
      <c r="K213" s="190"/>
      <c r="L213" s="190"/>
      <c r="M213" s="190"/>
      <c r="N213" s="128">
        <f t="shared" si="23"/>
        <v>0</v>
      </c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</row>
    <row r="214" spans="1:24" ht="15">
      <c r="A214" s="15" t="s">
        <v>648</v>
      </c>
      <c r="B214" s="5" t="s">
        <v>183</v>
      </c>
      <c r="C214" s="5"/>
      <c r="D214" s="189"/>
      <c r="E214" s="189"/>
      <c r="F214" s="189"/>
      <c r="G214" s="189"/>
      <c r="H214" s="189"/>
      <c r="I214" s="189"/>
      <c r="J214" s="189"/>
      <c r="K214" s="189"/>
      <c r="L214" s="189"/>
      <c r="M214" s="189"/>
      <c r="N214" s="128">
        <f t="shared" si="23"/>
        <v>0</v>
      </c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">
      <c r="A215" s="15" t="s">
        <v>649</v>
      </c>
      <c r="B215" s="5" t="s">
        <v>183</v>
      </c>
      <c r="C215" s="5"/>
      <c r="D215" s="189"/>
      <c r="E215" s="189"/>
      <c r="F215" s="189"/>
      <c r="G215" s="189"/>
      <c r="H215" s="189"/>
      <c r="I215" s="189"/>
      <c r="J215" s="189"/>
      <c r="K215" s="189"/>
      <c r="L215" s="189"/>
      <c r="M215" s="189"/>
      <c r="N215" s="128">
        <f t="shared" si="23"/>
        <v>0</v>
      </c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">
      <c r="A216" s="15" t="s">
        <v>650</v>
      </c>
      <c r="B216" s="5" t="s">
        <v>183</v>
      </c>
      <c r="C216" s="5"/>
      <c r="D216" s="189"/>
      <c r="E216" s="189"/>
      <c r="F216" s="189"/>
      <c r="G216" s="189"/>
      <c r="H216" s="189"/>
      <c r="I216" s="189"/>
      <c r="J216" s="189"/>
      <c r="K216" s="189"/>
      <c r="L216" s="189"/>
      <c r="M216" s="189"/>
      <c r="N216" s="128">
        <f t="shared" si="23"/>
        <v>0</v>
      </c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">
      <c r="A217" s="15" t="s">
        <v>651</v>
      </c>
      <c r="B217" s="5" t="s">
        <v>183</v>
      </c>
      <c r="C217" s="5"/>
      <c r="D217" s="189"/>
      <c r="E217" s="189"/>
      <c r="F217" s="189"/>
      <c r="G217" s="189"/>
      <c r="H217" s="189"/>
      <c r="I217" s="189"/>
      <c r="J217" s="189"/>
      <c r="K217" s="189"/>
      <c r="L217" s="189"/>
      <c r="M217" s="189"/>
      <c r="N217" s="128">
        <f t="shared" si="23"/>
        <v>0</v>
      </c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">
      <c r="A218" s="15" t="s">
        <v>652</v>
      </c>
      <c r="B218" s="5" t="s">
        <v>183</v>
      </c>
      <c r="C218" s="5"/>
      <c r="D218" s="189"/>
      <c r="E218" s="189"/>
      <c r="F218" s="189"/>
      <c r="G218" s="189"/>
      <c r="H218" s="189"/>
      <c r="I218" s="189"/>
      <c r="J218" s="189"/>
      <c r="K218" s="189"/>
      <c r="L218" s="189"/>
      <c r="M218" s="189"/>
      <c r="N218" s="128">
        <f t="shared" si="23"/>
        <v>0</v>
      </c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">
      <c r="A219" s="15" t="s">
        <v>653</v>
      </c>
      <c r="B219" s="5" t="s">
        <v>183</v>
      </c>
      <c r="C219" s="5"/>
      <c r="D219" s="189"/>
      <c r="E219" s="189"/>
      <c r="F219" s="189"/>
      <c r="G219" s="189"/>
      <c r="H219" s="189"/>
      <c r="I219" s="189"/>
      <c r="J219" s="189"/>
      <c r="K219" s="189"/>
      <c r="L219" s="189"/>
      <c r="M219" s="189"/>
      <c r="N219" s="128">
        <f t="shared" si="23"/>
        <v>0</v>
      </c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">
      <c r="A220" s="15" t="s">
        <v>654</v>
      </c>
      <c r="B220" s="5" t="s">
        <v>183</v>
      </c>
      <c r="C220" s="5"/>
      <c r="D220" s="189"/>
      <c r="E220" s="189"/>
      <c r="F220" s="189"/>
      <c r="G220" s="189"/>
      <c r="H220" s="189"/>
      <c r="I220" s="189"/>
      <c r="J220" s="189"/>
      <c r="K220" s="189"/>
      <c r="L220" s="189"/>
      <c r="M220" s="189"/>
      <c r="N220" s="128">
        <f t="shared" si="23"/>
        <v>0</v>
      </c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">
      <c r="A221" s="15" t="s">
        <v>655</v>
      </c>
      <c r="B221" s="5" t="s">
        <v>183</v>
      </c>
      <c r="C221" s="5"/>
      <c r="D221" s="189"/>
      <c r="E221" s="189"/>
      <c r="F221" s="189"/>
      <c r="G221" s="189"/>
      <c r="H221" s="189"/>
      <c r="I221" s="189"/>
      <c r="J221" s="189"/>
      <c r="K221" s="189"/>
      <c r="L221" s="189"/>
      <c r="M221" s="189"/>
      <c r="N221" s="128">
        <f t="shared" si="23"/>
        <v>0</v>
      </c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">
      <c r="A222" s="15" t="s">
        <v>656</v>
      </c>
      <c r="B222" s="5" t="s">
        <v>183</v>
      </c>
      <c r="C222" s="5"/>
      <c r="D222" s="189"/>
      <c r="E222" s="189"/>
      <c r="F222" s="189"/>
      <c r="G222" s="189"/>
      <c r="H222" s="189"/>
      <c r="I222" s="189"/>
      <c r="J222" s="189"/>
      <c r="K222" s="189"/>
      <c r="L222" s="189"/>
      <c r="M222" s="189"/>
      <c r="N222" s="128">
        <f t="shared" si="23"/>
        <v>0</v>
      </c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">
      <c r="A223" s="15" t="s">
        <v>657</v>
      </c>
      <c r="B223" s="5" t="s">
        <v>183</v>
      </c>
      <c r="C223" s="5"/>
      <c r="D223" s="189"/>
      <c r="E223" s="189"/>
      <c r="F223" s="189"/>
      <c r="G223" s="189"/>
      <c r="H223" s="189"/>
      <c r="I223" s="189"/>
      <c r="J223" s="189"/>
      <c r="K223" s="189"/>
      <c r="L223" s="189"/>
      <c r="M223" s="189"/>
      <c r="N223" s="128">
        <f t="shared" si="23"/>
        <v>0</v>
      </c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s="102" customFormat="1" ht="15">
      <c r="A224" s="13" t="s">
        <v>481</v>
      </c>
      <c r="B224" s="104" t="s">
        <v>183</v>
      </c>
      <c r="C224" s="104"/>
      <c r="D224" s="190">
        <f>SUM(D214:D223)</f>
        <v>0</v>
      </c>
      <c r="E224" s="190"/>
      <c r="F224" s="190"/>
      <c r="G224" s="190"/>
      <c r="H224" s="190"/>
      <c r="I224" s="190"/>
      <c r="J224" s="190"/>
      <c r="K224" s="190"/>
      <c r="L224" s="190"/>
      <c r="M224" s="190"/>
      <c r="N224" s="128">
        <f t="shared" si="23"/>
        <v>0</v>
      </c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</row>
    <row r="225" spans="1:24" ht="15">
      <c r="A225" s="15" t="s">
        <v>648</v>
      </c>
      <c r="B225" s="5" t="s">
        <v>184</v>
      </c>
      <c r="C225" s="5"/>
      <c r="D225" s="189"/>
      <c r="E225" s="189"/>
      <c r="F225" s="189"/>
      <c r="G225" s="189"/>
      <c r="H225" s="189"/>
      <c r="I225" s="189"/>
      <c r="J225" s="189"/>
      <c r="K225" s="189"/>
      <c r="L225" s="189"/>
      <c r="M225" s="189"/>
      <c r="N225" s="128">
        <f t="shared" si="23"/>
        <v>0</v>
      </c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">
      <c r="A226" s="15" t="s">
        <v>649</v>
      </c>
      <c r="B226" s="5" t="s">
        <v>184</v>
      </c>
      <c r="C226" s="5"/>
      <c r="D226" s="189"/>
      <c r="E226" s="189"/>
      <c r="F226" s="189"/>
      <c r="G226" s="189"/>
      <c r="H226" s="189"/>
      <c r="I226" s="189"/>
      <c r="J226" s="189"/>
      <c r="K226" s="189"/>
      <c r="L226" s="189"/>
      <c r="M226" s="189"/>
      <c r="N226" s="128">
        <f t="shared" si="23"/>
        <v>0</v>
      </c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">
      <c r="A227" s="15" t="s">
        <v>650</v>
      </c>
      <c r="B227" s="5" t="s">
        <v>184</v>
      </c>
      <c r="C227" s="5"/>
      <c r="D227" s="189"/>
      <c r="E227" s="189"/>
      <c r="F227" s="189"/>
      <c r="G227" s="189"/>
      <c r="H227" s="189"/>
      <c r="I227" s="189"/>
      <c r="J227" s="189"/>
      <c r="K227" s="189"/>
      <c r="L227" s="189"/>
      <c r="M227" s="189"/>
      <c r="N227" s="128">
        <f t="shared" si="23"/>
        <v>0</v>
      </c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">
      <c r="A228" s="15" t="s">
        <v>651</v>
      </c>
      <c r="B228" s="5" t="s">
        <v>184</v>
      </c>
      <c r="C228" s="5"/>
      <c r="D228" s="189"/>
      <c r="E228" s="189"/>
      <c r="F228" s="189"/>
      <c r="G228" s="189"/>
      <c r="H228" s="189"/>
      <c r="I228" s="189"/>
      <c r="J228" s="189"/>
      <c r="K228" s="189"/>
      <c r="L228" s="189"/>
      <c r="M228" s="189"/>
      <c r="N228" s="128">
        <f t="shared" si="23"/>
        <v>0</v>
      </c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">
      <c r="A229" s="15" t="s">
        <v>652</v>
      </c>
      <c r="B229" s="5" t="s">
        <v>184</v>
      </c>
      <c r="C229" s="5"/>
      <c r="D229" s="189"/>
      <c r="E229" s="189"/>
      <c r="F229" s="189"/>
      <c r="G229" s="189"/>
      <c r="H229" s="189"/>
      <c r="I229" s="189"/>
      <c r="J229" s="189"/>
      <c r="K229" s="189"/>
      <c r="L229" s="189"/>
      <c r="M229" s="189"/>
      <c r="N229" s="128">
        <f t="shared" si="23"/>
        <v>0</v>
      </c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">
      <c r="A230" s="15" t="s">
        <v>653</v>
      </c>
      <c r="B230" s="5" t="s">
        <v>184</v>
      </c>
      <c r="C230" s="5"/>
      <c r="D230" s="189"/>
      <c r="E230" s="189"/>
      <c r="F230" s="189"/>
      <c r="G230" s="189"/>
      <c r="H230" s="189"/>
      <c r="I230" s="189"/>
      <c r="J230" s="189"/>
      <c r="K230" s="189"/>
      <c r="L230" s="189"/>
      <c r="M230" s="189"/>
      <c r="N230" s="128">
        <f t="shared" si="23"/>
        <v>0</v>
      </c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">
      <c r="A231" s="15" t="s">
        <v>654</v>
      </c>
      <c r="B231" s="5" t="s">
        <v>184</v>
      </c>
      <c r="C231" s="5"/>
      <c r="D231" s="189"/>
      <c r="E231" s="189"/>
      <c r="F231" s="189"/>
      <c r="G231" s="189"/>
      <c r="H231" s="189"/>
      <c r="I231" s="189"/>
      <c r="J231" s="189"/>
      <c r="K231" s="189"/>
      <c r="L231" s="189"/>
      <c r="M231" s="189"/>
      <c r="N231" s="128">
        <f t="shared" si="23"/>
        <v>0</v>
      </c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">
      <c r="A232" s="15" t="s">
        <v>655</v>
      </c>
      <c r="B232" s="5" t="s">
        <v>184</v>
      </c>
      <c r="C232" s="5"/>
      <c r="D232" s="189"/>
      <c r="E232" s="189"/>
      <c r="F232" s="189"/>
      <c r="G232" s="189"/>
      <c r="H232" s="189"/>
      <c r="I232" s="189"/>
      <c r="J232" s="189"/>
      <c r="K232" s="189"/>
      <c r="L232" s="189"/>
      <c r="M232" s="189"/>
      <c r="N232" s="128">
        <f t="shared" si="23"/>
        <v>0</v>
      </c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">
      <c r="A233" s="15" t="s">
        <v>656</v>
      </c>
      <c r="B233" s="5" t="s">
        <v>184</v>
      </c>
      <c r="C233" s="5"/>
      <c r="D233" s="189"/>
      <c r="E233" s="189"/>
      <c r="F233" s="189"/>
      <c r="G233" s="189"/>
      <c r="H233" s="189"/>
      <c r="I233" s="189"/>
      <c r="J233" s="189"/>
      <c r="K233" s="189"/>
      <c r="L233" s="189"/>
      <c r="M233" s="189"/>
      <c r="N233" s="128">
        <f t="shared" si="23"/>
        <v>0</v>
      </c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">
      <c r="A234" s="15" t="s">
        <v>657</v>
      </c>
      <c r="B234" s="5" t="s">
        <v>184</v>
      </c>
      <c r="C234" s="5"/>
      <c r="D234" s="189"/>
      <c r="E234" s="189"/>
      <c r="F234" s="189"/>
      <c r="G234" s="189"/>
      <c r="H234" s="189"/>
      <c r="I234" s="189"/>
      <c r="J234" s="189"/>
      <c r="K234" s="189"/>
      <c r="L234" s="189"/>
      <c r="M234" s="189"/>
      <c r="N234" s="128">
        <f t="shared" si="23"/>
        <v>0</v>
      </c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s="102" customFormat="1" ht="15">
      <c r="A235" s="13" t="s">
        <v>480</v>
      </c>
      <c r="B235" s="104" t="s">
        <v>184</v>
      </c>
      <c r="C235" s="104"/>
      <c r="D235" s="190">
        <f>SUM(D225:D234)</f>
        <v>0</v>
      </c>
      <c r="E235" s="190"/>
      <c r="F235" s="190"/>
      <c r="G235" s="190"/>
      <c r="H235" s="190"/>
      <c r="I235" s="190"/>
      <c r="J235" s="190"/>
      <c r="K235" s="190"/>
      <c r="L235" s="190"/>
      <c r="M235" s="190"/>
      <c r="N235" s="128">
        <f t="shared" si="23"/>
        <v>0</v>
      </c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</row>
    <row r="236" spans="1:24" s="102" customFormat="1" ht="15">
      <c r="A236" s="13" t="s">
        <v>479</v>
      </c>
      <c r="B236" s="104" t="s">
        <v>185</v>
      </c>
      <c r="C236" s="104"/>
      <c r="D236" s="190"/>
      <c r="E236" s="190"/>
      <c r="F236" s="190"/>
      <c r="G236" s="190"/>
      <c r="H236" s="190"/>
      <c r="I236" s="190"/>
      <c r="J236" s="190"/>
      <c r="K236" s="190"/>
      <c r="L236" s="190"/>
      <c r="M236" s="190"/>
      <c r="N236" s="128">
        <f aca="true" t="shared" si="24" ref="N236:N267">SUM(D236:M236)</f>
        <v>0</v>
      </c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</row>
    <row r="237" spans="1:24" ht="15">
      <c r="A237" s="23" t="s">
        <v>147</v>
      </c>
      <c r="B237" s="7" t="s">
        <v>185</v>
      </c>
      <c r="C237" s="5"/>
      <c r="D237" s="189"/>
      <c r="E237" s="189"/>
      <c r="F237" s="189"/>
      <c r="G237" s="189"/>
      <c r="H237" s="189"/>
      <c r="I237" s="189"/>
      <c r="J237" s="189"/>
      <c r="K237" s="189"/>
      <c r="L237" s="189"/>
      <c r="M237" s="189"/>
      <c r="N237" s="128">
        <f t="shared" si="24"/>
        <v>0</v>
      </c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">
      <c r="A238" s="15" t="s">
        <v>658</v>
      </c>
      <c r="B238" s="4" t="s">
        <v>186</v>
      </c>
      <c r="C238" s="4"/>
      <c r="D238" s="189"/>
      <c r="E238" s="189"/>
      <c r="F238" s="189"/>
      <c r="G238" s="189"/>
      <c r="H238" s="189"/>
      <c r="I238" s="189"/>
      <c r="J238" s="189"/>
      <c r="K238" s="189"/>
      <c r="L238" s="189"/>
      <c r="M238" s="189"/>
      <c r="N238" s="128">
        <f t="shared" si="24"/>
        <v>0</v>
      </c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">
      <c r="A239" s="15" t="s">
        <v>659</v>
      </c>
      <c r="B239" s="5" t="s">
        <v>186</v>
      </c>
      <c r="C239" s="5"/>
      <c r="D239" s="189"/>
      <c r="E239" s="189"/>
      <c r="F239" s="189"/>
      <c r="G239" s="189"/>
      <c r="H239" s="189"/>
      <c r="I239" s="189"/>
      <c r="J239" s="189"/>
      <c r="K239" s="189"/>
      <c r="L239" s="189"/>
      <c r="M239" s="189"/>
      <c r="N239" s="128">
        <f t="shared" si="24"/>
        <v>0</v>
      </c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">
      <c r="A240" s="15" t="s">
        <v>660</v>
      </c>
      <c r="B240" s="4" t="s">
        <v>186</v>
      </c>
      <c r="C240" s="4"/>
      <c r="D240" s="189"/>
      <c r="E240" s="189"/>
      <c r="F240" s="189"/>
      <c r="G240" s="189"/>
      <c r="H240" s="189"/>
      <c r="I240" s="189"/>
      <c r="J240" s="189"/>
      <c r="K240" s="189"/>
      <c r="L240" s="189"/>
      <c r="M240" s="189"/>
      <c r="N240" s="128">
        <f t="shared" si="24"/>
        <v>0</v>
      </c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">
      <c r="A241" s="4" t="s">
        <v>661</v>
      </c>
      <c r="B241" s="5" t="s">
        <v>186</v>
      </c>
      <c r="C241" s="5"/>
      <c r="D241" s="189"/>
      <c r="E241" s="189"/>
      <c r="F241" s="189"/>
      <c r="G241" s="189"/>
      <c r="H241" s="189"/>
      <c r="I241" s="189"/>
      <c r="J241" s="189"/>
      <c r="K241" s="189"/>
      <c r="L241" s="189"/>
      <c r="M241" s="189"/>
      <c r="N241" s="128">
        <f t="shared" si="24"/>
        <v>0</v>
      </c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">
      <c r="A242" s="4" t="s">
        <v>662</v>
      </c>
      <c r="B242" s="4" t="s">
        <v>186</v>
      </c>
      <c r="C242" s="4"/>
      <c r="D242" s="189"/>
      <c r="E242" s="189"/>
      <c r="F242" s="189"/>
      <c r="G242" s="189"/>
      <c r="H242" s="189"/>
      <c r="I242" s="189"/>
      <c r="J242" s="189"/>
      <c r="K242" s="189"/>
      <c r="L242" s="189"/>
      <c r="M242" s="189"/>
      <c r="N242" s="128">
        <f t="shared" si="24"/>
        <v>0</v>
      </c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">
      <c r="A243" s="4" t="s">
        <v>663</v>
      </c>
      <c r="B243" s="5" t="s">
        <v>186</v>
      </c>
      <c r="C243" s="5"/>
      <c r="D243" s="189"/>
      <c r="E243" s="189"/>
      <c r="F243" s="189"/>
      <c r="G243" s="189"/>
      <c r="H243" s="189"/>
      <c r="I243" s="189"/>
      <c r="J243" s="189"/>
      <c r="K243" s="189"/>
      <c r="L243" s="189"/>
      <c r="M243" s="189"/>
      <c r="N243" s="128">
        <f t="shared" si="24"/>
        <v>0</v>
      </c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">
      <c r="A244" s="15" t="s">
        <v>664</v>
      </c>
      <c r="B244" s="4" t="s">
        <v>186</v>
      </c>
      <c r="C244" s="4"/>
      <c r="D244" s="189"/>
      <c r="E244" s="189"/>
      <c r="F244" s="189"/>
      <c r="G244" s="189"/>
      <c r="H244" s="189"/>
      <c r="I244" s="189"/>
      <c r="J244" s="189"/>
      <c r="K244" s="189"/>
      <c r="L244" s="189"/>
      <c r="M244" s="189"/>
      <c r="N244" s="128">
        <f t="shared" si="24"/>
        <v>0</v>
      </c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">
      <c r="A245" s="15" t="s">
        <v>668</v>
      </c>
      <c r="B245" s="5" t="s">
        <v>186</v>
      </c>
      <c r="C245" s="5"/>
      <c r="D245" s="189"/>
      <c r="E245" s="189"/>
      <c r="F245" s="189"/>
      <c r="G245" s="189"/>
      <c r="H245" s="189"/>
      <c r="I245" s="189"/>
      <c r="J245" s="189"/>
      <c r="K245" s="189"/>
      <c r="L245" s="189"/>
      <c r="M245" s="189"/>
      <c r="N245" s="128">
        <f t="shared" si="24"/>
        <v>0</v>
      </c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">
      <c r="A246" s="15" t="s">
        <v>666</v>
      </c>
      <c r="B246" s="4" t="s">
        <v>186</v>
      </c>
      <c r="C246" s="4"/>
      <c r="D246" s="189"/>
      <c r="E246" s="189"/>
      <c r="F246" s="189"/>
      <c r="G246" s="189"/>
      <c r="H246" s="189"/>
      <c r="I246" s="189"/>
      <c r="J246" s="189"/>
      <c r="K246" s="189"/>
      <c r="L246" s="189"/>
      <c r="M246" s="189"/>
      <c r="N246" s="128">
        <f t="shared" si="24"/>
        <v>0</v>
      </c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">
      <c r="A247" s="15" t="s">
        <v>667</v>
      </c>
      <c r="B247" s="5" t="s">
        <v>186</v>
      </c>
      <c r="C247" s="5"/>
      <c r="D247" s="189"/>
      <c r="E247" s="189"/>
      <c r="F247" s="189"/>
      <c r="G247" s="189"/>
      <c r="H247" s="189"/>
      <c r="I247" s="189"/>
      <c r="J247" s="189"/>
      <c r="K247" s="189"/>
      <c r="L247" s="189"/>
      <c r="M247" s="189"/>
      <c r="N247" s="128">
        <f t="shared" si="24"/>
        <v>0</v>
      </c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s="102" customFormat="1" ht="15">
      <c r="A248" s="13" t="s">
        <v>478</v>
      </c>
      <c r="B248" s="104" t="s">
        <v>186</v>
      </c>
      <c r="C248" s="104"/>
      <c r="D248" s="190">
        <f>SUM(D238:D247)</f>
        <v>0</v>
      </c>
      <c r="E248" s="190"/>
      <c r="F248" s="190"/>
      <c r="G248" s="190"/>
      <c r="H248" s="190"/>
      <c r="I248" s="190"/>
      <c r="J248" s="190"/>
      <c r="K248" s="190"/>
      <c r="L248" s="190"/>
      <c r="M248" s="190"/>
      <c r="N248" s="128">
        <f t="shared" si="24"/>
        <v>0</v>
      </c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</row>
    <row r="249" spans="1:24" s="102" customFormat="1" ht="15">
      <c r="A249" s="13" t="s">
        <v>187</v>
      </c>
      <c r="B249" s="104" t="s">
        <v>188</v>
      </c>
      <c r="C249" s="104"/>
      <c r="D249" s="190"/>
      <c r="E249" s="190"/>
      <c r="F249" s="190"/>
      <c r="G249" s="190"/>
      <c r="H249" s="190"/>
      <c r="I249" s="190"/>
      <c r="J249" s="190"/>
      <c r="K249" s="190"/>
      <c r="L249" s="190"/>
      <c r="M249" s="190"/>
      <c r="N249" s="128">
        <f t="shared" si="24"/>
        <v>0</v>
      </c>
      <c r="O249" s="101"/>
      <c r="P249" s="101"/>
      <c r="Q249" s="101"/>
      <c r="R249" s="101"/>
      <c r="S249" s="101"/>
      <c r="T249" s="101"/>
      <c r="U249" s="101"/>
      <c r="V249" s="101"/>
      <c r="W249" s="101"/>
      <c r="X249" s="101"/>
    </row>
    <row r="250" spans="1:24" ht="15">
      <c r="A250" s="15" t="s">
        <v>658</v>
      </c>
      <c r="B250" s="4" t="s">
        <v>189</v>
      </c>
      <c r="C250" s="4"/>
      <c r="D250" s="189"/>
      <c r="E250" s="189"/>
      <c r="F250" s="189"/>
      <c r="G250" s="189"/>
      <c r="H250" s="189"/>
      <c r="I250" s="189"/>
      <c r="J250" s="189"/>
      <c r="K250" s="189"/>
      <c r="L250" s="189"/>
      <c r="M250" s="189"/>
      <c r="N250" s="128">
        <f t="shared" si="24"/>
        <v>0</v>
      </c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">
      <c r="A251" s="15" t="s">
        <v>659</v>
      </c>
      <c r="B251" s="4" t="s">
        <v>189</v>
      </c>
      <c r="C251" s="4"/>
      <c r="D251" s="189"/>
      <c r="E251" s="189"/>
      <c r="F251" s="189"/>
      <c r="G251" s="189"/>
      <c r="H251" s="189"/>
      <c r="I251" s="189"/>
      <c r="J251" s="189"/>
      <c r="K251" s="189"/>
      <c r="L251" s="189"/>
      <c r="M251" s="189"/>
      <c r="N251" s="128">
        <f t="shared" si="24"/>
        <v>0</v>
      </c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">
      <c r="A252" s="15" t="s">
        <v>660</v>
      </c>
      <c r="B252" s="4" t="s">
        <v>189</v>
      </c>
      <c r="C252" s="4"/>
      <c r="D252" s="189"/>
      <c r="E252" s="189"/>
      <c r="F252" s="189"/>
      <c r="G252" s="189"/>
      <c r="H252" s="189"/>
      <c r="I252" s="189"/>
      <c r="J252" s="189"/>
      <c r="K252" s="189"/>
      <c r="L252" s="189"/>
      <c r="M252" s="189">
        <v>2000</v>
      </c>
      <c r="N252" s="128">
        <f t="shared" si="24"/>
        <v>2000</v>
      </c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">
      <c r="A253" s="4" t="s">
        <v>661</v>
      </c>
      <c r="B253" s="4" t="s">
        <v>189</v>
      </c>
      <c r="C253" s="4"/>
      <c r="D253" s="189"/>
      <c r="E253" s="189"/>
      <c r="F253" s="189"/>
      <c r="G253" s="189"/>
      <c r="H253" s="189"/>
      <c r="I253" s="189"/>
      <c r="J253" s="189"/>
      <c r="K253" s="189"/>
      <c r="L253" s="189"/>
      <c r="M253" s="189"/>
      <c r="N253" s="128">
        <f t="shared" si="24"/>
        <v>0</v>
      </c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">
      <c r="A254" s="4" t="s">
        <v>662</v>
      </c>
      <c r="B254" s="4" t="s">
        <v>189</v>
      </c>
      <c r="C254" s="4"/>
      <c r="D254" s="189"/>
      <c r="E254" s="189"/>
      <c r="F254" s="189"/>
      <c r="G254" s="189"/>
      <c r="H254" s="189"/>
      <c r="I254" s="189"/>
      <c r="J254" s="189"/>
      <c r="K254" s="189"/>
      <c r="L254" s="189"/>
      <c r="M254" s="189"/>
      <c r="N254" s="128">
        <f t="shared" si="24"/>
        <v>0</v>
      </c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">
      <c r="A255" s="4" t="s">
        <v>663</v>
      </c>
      <c r="B255" s="4" t="s">
        <v>189</v>
      </c>
      <c r="C255" s="4"/>
      <c r="D255" s="189"/>
      <c r="E255" s="189"/>
      <c r="F255" s="189"/>
      <c r="G255" s="189"/>
      <c r="H255" s="189"/>
      <c r="I255" s="189"/>
      <c r="J255" s="189"/>
      <c r="K255" s="189"/>
      <c r="L255" s="189"/>
      <c r="M255" s="189"/>
      <c r="N255" s="128">
        <f t="shared" si="24"/>
        <v>0</v>
      </c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">
      <c r="A256" s="15" t="s">
        <v>664</v>
      </c>
      <c r="B256" s="4" t="s">
        <v>189</v>
      </c>
      <c r="C256" s="4"/>
      <c r="D256" s="189"/>
      <c r="E256" s="189"/>
      <c r="F256" s="189"/>
      <c r="G256" s="189"/>
      <c r="H256" s="189"/>
      <c r="I256" s="189"/>
      <c r="J256" s="189"/>
      <c r="K256" s="189"/>
      <c r="L256" s="189"/>
      <c r="M256" s="189">
        <v>17900</v>
      </c>
      <c r="N256" s="128">
        <f t="shared" si="24"/>
        <v>17900</v>
      </c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">
      <c r="A257" s="15" t="s">
        <v>668</v>
      </c>
      <c r="B257" s="4" t="s">
        <v>189</v>
      </c>
      <c r="C257" s="4"/>
      <c r="D257" s="189"/>
      <c r="E257" s="189"/>
      <c r="F257" s="189"/>
      <c r="G257" s="189"/>
      <c r="H257" s="189"/>
      <c r="I257" s="189"/>
      <c r="J257" s="189"/>
      <c r="K257" s="189"/>
      <c r="L257" s="189"/>
      <c r="M257" s="189"/>
      <c r="N257" s="128">
        <f t="shared" si="24"/>
        <v>0</v>
      </c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">
      <c r="A258" s="15" t="s">
        <v>666</v>
      </c>
      <c r="B258" s="4" t="s">
        <v>189</v>
      </c>
      <c r="C258" s="4"/>
      <c r="D258" s="189"/>
      <c r="E258" s="189"/>
      <c r="F258" s="189"/>
      <c r="G258" s="189"/>
      <c r="H258" s="189"/>
      <c r="I258" s="189"/>
      <c r="J258" s="189"/>
      <c r="K258" s="189"/>
      <c r="L258" s="189"/>
      <c r="M258" s="189"/>
      <c r="N258" s="128">
        <f t="shared" si="24"/>
        <v>0</v>
      </c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">
      <c r="A259" s="15" t="s">
        <v>667</v>
      </c>
      <c r="B259" s="4" t="s">
        <v>189</v>
      </c>
      <c r="C259" s="4"/>
      <c r="D259" s="189"/>
      <c r="E259" s="189"/>
      <c r="F259" s="189"/>
      <c r="G259" s="189"/>
      <c r="H259" s="189"/>
      <c r="I259" s="189"/>
      <c r="J259" s="189"/>
      <c r="K259" s="189"/>
      <c r="L259" s="189"/>
      <c r="M259" s="189"/>
      <c r="N259" s="128">
        <f t="shared" si="24"/>
        <v>0</v>
      </c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s="102" customFormat="1" ht="15">
      <c r="A260" s="18" t="s">
        <v>18</v>
      </c>
      <c r="B260" s="104" t="s">
        <v>189</v>
      </c>
      <c r="C260" s="106"/>
      <c r="D260" s="190">
        <f>SUM(D250:D259)</f>
        <v>0</v>
      </c>
      <c r="E260" s="190">
        <f aca="true" t="shared" si="25" ref="E260:K260">SUM(E250:E259)</f>
        <v>0</v>
      </c>
      <c r="F260" s="190">
        <f t="shared" si="25"/>
        <v>0</v>
      </c>
      <c r="G260" s="190">
        <f t="shared" si="25"/>
        <v>0</v>
      </c>
      <c r="H260" s="190">
        <f t="shared" si="25"/>
        <v>0</v>
      </c>
      <c r="I260" s="190">
        <f t="shared" si="25"/>
        <v>0</v>
      </c>
      <c r="J260" s="190">
        <f t="shared" si="25"/>
        <v>0</v>
      </c>
      <c r="K260" s="190">
        <f t="shared" si="25"/>
        <v>0</v>
      </c>
      <c r="L260" s="190">
        <f>SUM(L250:L259)</f>
        <v>0</v>
      </c>
      <c r="M260" s="190">
        <f>SUM(M250:M259)</f>
        <v>19900</v>
      </c>
      <c r="N260" s="128">
        <f t="shared" si="24"/>
        <v>19900</v>
      </c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</row>
    <row r="261" spans="1:24" s="114" customFormat="1" ht="15.75">
      <c r="A261" s="21" t="s">
        <v>476</v>
      </c>
      <c r="B261" s="103" t="s">
        <v>190</v>
      </c>
      <c r="C261" s="103"/>
      <c r="D261" s="191">
        <f>D260+D249+D248+D236+D235+D224+D213+D202</f>
        <v>0</v>
      </c>
      <c r="E261" s="191">
        <f aca="true" t="shared" si="26" ref="E261:K261">E260+E249+E248+E236+E235+E224+E213+E202</f>
        <v>0</v>
      </c>
      <c r="F261" s="191">
        <f t="shared" si="26"/>
        <v>0</v>
      </c>
      <c r="G261" s="191">
        <f t="shared" si="26"/>
        <v>0</v>
      </c>
      <c r="H261" s="191">
        <f t="shared" si="26"/>
        <v>0</v>
      </c>
      <c r="I261" s="191">
        <f t="shared" si="26"/>
        <v>0</v>
      </c>
      <c r="J261" s="191">
        <f t="shared" si="26"/>
        <v>0</v>
      </c>
      <c r="K261" s="191">
        <f t="shared" si="26"/>
        <v>0</v>
      </c>
      <c r="L261" s="191">
        <f>L260+L249+L248+L236+L235+L224+L213+L202</f>
        <v>0</v>
      </c>
      <c r="M261" s="191">
        <f>M260+M249+M248+M236+M235+M224+M213+M202</f>
        <v>19900</v>
      </c>
      <c r="N261" s="112">
        <f t="shared" si="24"/>
        <v>19900</v>
      </c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</row>
    <row r="262" spans="1:24" s="117" customFormat="1" ht="18">
      <c r="A262" s="25" t="s">
        <v>477</v>
      </c>
      <c r="B262" s="107" t="s">
        <v>191</v>
      </c>
      <c r="C262" s="107"/>
      <c r="D262" s="194">
        <f>D261+D201+D196+D187+D121+D66+D33+D25</f>
        <v>281238</v>
      </c>
      <c r="E262" s="194">
        <f>E261+E201+E196+E187+E121+E66+E33+E25</f>
        <v>7072</v>
      </c>
      <c r="F262" s="194">
        <f aca="true" t="shared" si="27" ref="F262:K262">F261+F201+F196+F187+F121+F66+F33+F25</f>
        <v>26592</v>
      </c>
      <c r="G262" s="194">
        <f t="shared" si="27"/>
        <v>2521</v>
      </c>
      <c r="H262" s="194">
        <f t="shared" si="27"/>
        <v>115</v>
      </c>
      <c r="I262" s="194">
        <f t="shared" si="27"/>
        <v>5570</v>
      </c>
      <c r="J262" s="194">
        <f t="shared" si="27"/>
        <v>22702</v>
      </c>
      <c r="K262" s="194">
        <f t="shared" si="27"/>
        <v>5080</v>
      </c>
      <c r="L262" s="194">
        <f>L261+L201+L196+L187+L121+L66+L33+L25</f>
        <v>5744</v>
      </c>
      <c r="M262" s="194">
        <f>M261+M201+M196+M187+M121+M66+M33+M25</f>
        <v>19900</v>
      </c>
      <c r="N262" s="115">
        <f t="shared" si="24"/>
        <v>376534</v>
      </c>
      <c r="O262" s="116"/>
      <c r="P262" s="116"/>
      <c r="Q262" s="116"/>
      <c r="R262" s="116"/>
      <c r="S262" s="116"/>
      <c r="T262" s="116"/>
      <c r="U262" s="116"/>
      <c r="V262" s="116"/>
      <c r="W262" s="116"/>
      <c r="X262" s="116"/>
    </row>
    <row r="263" spans="1:24" ht="15">
      <c r="A263" s="14" t="s">
        <v>485</v>
      </c>
      <c r="B263" s="4" t="s">
        <v>192</v>
      </c>
      <c r="C263" s="4"/>
      <c r="D263" s="189"/>
      <c r="E263" s="189"/>
      <c r="F263" s="189"/>
      <c r="G263" s="189"/>
      <c r="H263" s="189"/>
      <c r="I263" s="189"/>
      <c r="J263" s="189"/>
      <c r="K263" s="189"/>
      <c r="L263" s="189"/>
      <c r="M263" s="189"/>
      <c r="N263" s="128">
        <f t="shared" si="24"/>
        <v>0</v>
      </c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">
      <c r="A264" s="23" t="s">
        <v>193</v>
      </c>
      <c r="B264" s="23" t="s">
        <v>192</v>
      </c>
      <c r="C264" s="4"/>
      <c r="D264" s="189"/>
      <c r="E264" s="189"/>
      <c r="F264" s="189"/>
      <c r="G264" s="189"/>
      <c r="H264" s="189"/>
      <c r="I264" s="189"/>
      <c r="J264" s="189"/>
      <c r="K264" s="189"/>
      <c r="L264" s="189"/>
      <c r="M264" s="189"/>
      <c r="N264" s="128">
        <f t="shared" si="24"/>
        <v>0</v>
      </c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">
      <c r="A265" s="23" t="s">
        <v>194</v>
      </c>
      <c r="B265" s="23" t="s">
        <v>192</v>
      </c>
      <c r="C265" s="4"/>
      <c r="D265" s="189"/>
      <c r="E265" s="189"/>
      <c r="F265" s="189"/>
      <c r="G265" s="189"/>
      <c r="H265" s="189"/>
      <c r="I265" s="189"/>
      <c r="J265" s="189"/>
      <c r="K265" s="189"/>
      <c r="L265" s="189"/>
      <c r="M265" s="189"/>
      <c r="N265" s="128">
        <f t="shared" si="24"/>
        <v>0</v>
      </c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">
      <c r="A266" s="14" t="s">
        <v>195</v>
      </c>
      <c r="B266" s="4" t="s">
        <v>196</v>
      </c>
      <c r="C266" s="4"/>
      <c r="D266" s="189"/>
      <c r="E266" s="189"/>
      <c r="F266" s="189"/>
      <c r="G266" s="189"/>
      <c r="H266" s="189"/>
      <c r="I266" s="189"/>
      <c r="J266" s="189"/>
      <c r="K266" s="189"/>
      <c r="L266" s="189"/>
      <c r="M266" s="189"/>
      <c r="N266" s="128">
        <f t="shared" si="24"/>
        <v>0</v>
      </c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">
      <c r="A267" s="14" t="s">
        <v>484</v>
      </c>
      <c r="B267" s="4" t="s">
        <v>197</v>
      </c>
      <c r="C267" s="4"/>
      <c r="D267" s="189"/>
      <c r="E267" s="189"/>
      <c r="F267" s="189"/>
      <c r="G267" s="189"/>
      <c r="H267" s="189"/>
      <c r="I267" s="189"/>
      <c r="J267" s="189"/>
      <c r="K267" s="189"/>
      <c r="L267" s="189"/>
      <c r="M267" s="189"/>
      <c r="N267" s="128">
        <f t="shared" si="24"/>
        <v>0</v>
      </c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">
      <c r="A268" s="23" t="s">
        <v>193</v>
      </c>
      <c r="B268" s="23" t="s">
        <v>197</v>
      </c>
      <c r="C268" s="4"/>
      <c r="D268" s="189"/>
      <c r="E268" s="189"/>
      <c r="F268" s="189"/>
      <c r="G268" s="189"/>
      <c r="H268" s="189"/>
      <c r="I268" s="189"/>
      <c r="J268" s="189"/>
      <c r="K268" s="189"/>
      <c r="L268" s="189"/>
      <c r="M268" s="189"/>
      <c r="N268" s="128">
        <f aca="true" t="shared" si="28" ref="N268:N299">SUM(D268:M268)</f>
        <v>0</v>
      </c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">
      <c r="A269" s="23" t="s">
        <v>194</v>
      </c>
      <c r="B269" s="23" t="s">
        <v>198</v>
      </c>
      <c r="C269" s="4"/>
      <c r="D269" s="189"/>
      <c r="E269" s="189"/>
      <c r="F269" s="189"/>
      <c r="G269" s="189"/>
      <c r="H269" s="189"/>
      <c r="I269" s="189"/>
      <c r="J269" s="189"/>
      <c r="K269" s="189"/>
      <c r="L269" s="189"/>
      <c r="M269" s="189"/>
      <c r="N269" s="128">
        <f t="shared" si="28"/>
        <v>0</v>
      </c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s="102" customFormat="1" ht="15">
      <c r="A270" s="13" t="s">
        <v>483</v>
      </c>
      <c r="B270" s="106" t="s">
        <v>199</v>
      </c>
      <c r="C270" s="106"/>
      <c r="D270" s="190"/>
      <c r="E270" s="190"/>
      <c r="F270" s="190"/>
      <c r="G270" s="190"/>
      <c r="H270" s="190"/>
      <c r="I270" s="190"/>
      <c r="J270" s="190"/>
      <c r="K270" s="190"/>
      <c r="L270" s="190"/>
      <c r="M270" s="190"/>
      <c r="N270" s="128">
        <f t="shared" si="28"/>
        <v>0</v>
      </c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</row>
    <row r="271" spans="1:24" ht="15">
      <c r="A271" s="26" t="s">
        <v>488</v>
      </c>
      <c r="B271" s="4" t="s">
        <v>200</v>
      </c>
      <c r="C271" s="4"/>
      <c r="D271" s="189"/>
      <c r="E271" s="189"/>
      <c r="F271" s="189"/>
      <c r="G271" s="189"/>
      <c r="H271" s="189"/>
      <c r="I271" s="189"/>
      <c r="J271" s="189"/>
      <c r="K271" s="189"/>
      <c r="L271" s="189"/>
      <c r="M271" s="189"/>
      <c r="N271" s="128">
        <f t="shared" si="28"/>
        <v>0</v>
      </c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">
      <c r="A272" s="23" t="s">
        <v>201</v>
      </c>
      <c r="B272" s="23" t="s">
        <v>200</v>
      </c>
      <c r="C272" s="4"/>
      <c r="D272" s="189"/>
      <c r="E272" s="189"/>
      <c r="F272" s="189"/>
      <c r="G272" s="189"/>
      <c r="H272" s="189"/>
      <c r="I272" s="189"/>
      <c r="J272" s="189"/>
      <c r="K272" s="189"/>
      <c r="L272" s="189"/>
      <c r="M272" s="189"/>
      <c r="N272" s="128">
        <f t="shared" si="28"/>
        <v>0</v>
      </c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">
      <c r="A273" s="23" t="s">
        <v>202</v>
      </c>
      <c r="B273" s="23" t="s">
        <v>200</v>
      </c>
      <c r="C273" s="4"/>
      <c r="D273" s="189"/>
      <c r="E273" s="189"/>
      <c r="F273" s="189"/>
      <c r="G273" s="189"/>
      <c r="H273" s="189"/>
      <c r="I273" s="189"/>
      <c r="J273" s="189"/>
      <c r="K273" s="189"/>
      <c r="L273" s="189"/>
      <c r="M273" s="189"/>
      <c r="N273" s="128">
        <f t="shared" si="28"/>
        <v>0</v>
      </c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">
      <c r="A274" s="26" t="s">
        <v>489</v>
      </c>
      <c r="B274" s="4" t="s">
        <v>203</v>
      </c>
      <c r="C274" s="4"/>
      <c r="D274" s="189"/>
      <c r="E274" s="189"/>
      <c r="F274" s="189"/>
      <c r="G274" s="189"/>
      <c r="H274" s="189"/>
      <c r="I274" s="189"/>
      <c r="J274" s="189"/>
      <c r="K274" s="189"/>
      <c r="L274" s="189"/>
      <c r="M274" s="189"/>
      <c r="N274" s="128">
        <f t="shared" si="28"/>
        <v>0</v>
      </c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">
      <c r="A275" s="23" t="s">
        <v>194</v>
      </c>
      <c r="B275" s="23" t="s">
        <v>203</v>
      </c>
      <c r="C275" s="4"/>
      <c r="D275" s="189"/>
      <c r="E275" s="189"/>
      <c r="F275" s="189"/>
      <c r="G275" s="189"/>
      <c r="H275" s="189"/>
      <c r="I275" s="189"/>
      <c r="J275" s="189"/>
      <c r="K275" s="189"/>
      <c r="L275" s="189"/>
      <c r="M275" s="189"/>
      <c r="N275" s="128">
        <f t="shared" si="28"/>
        <v>0</v>
      </c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">
      <c r="A276" s="15" t="s">
        <v>204</v>
      </c>
      <c r="B276" s="4" t="s">
        <v>205</v>
      </c>
      <c r="C276" s="4"/>
      <c r="D276" s="189"/>
      <c r="E276" s="189"/>
      <c r="F276" s="189"/>
      <c r="G276" s="189"/>
      <c r="H276" s="189"/>
      <c r="I276" s="189"/>
      <c r="J276" s="189"/>
      <c r="K276" s="189"/>
      <c r="L276" s="189"/>
      <c r="M276" s="189"/>
      <c r="N276" s="128">
        <f t="shared" si="28"/>
        <v>0</v>
      </c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">
      <c r="A277" s="15" t="s">
        <v>490</v>
      </c>
      <c r="B277" s="4" t="s">
        <v>206</v>
      </c>
      <c r="C277" s="4"/>
      <c r="D277" s="189"/>
      <c r="E277" s="189"/>
      <c r="F277" s="189"/>
      <c r="G277" s="189"/>
      <c r="H277" s="189"/>
      <c r="I277" s="189"/>
      <c r="J277" s="189"/>
      <c r="K277" s="189"/>
      <c r="L277" s="189"/>
      <c r="M277" s="189"/>
      <c r="N277" s="128">
        <f t="shared" si="28"/>
        <v>0</v>
      </c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">
      <c r="A278" s="23" t="s">
        <v>202</v>
      </c>
      <c r="B278" s="23" t="s">
        <v>206</v>
      </c>
      <c r="C278" s="4"/>
      <c r="D278" s="189"/>
      <c r="E278" s="189"/>
      <c r="F278" s="189"/>
      <c r="G278" s="189"/>
      <c r="H278" s="189"/>
      <c r="I278" s="189"/>
      <c r="J278" s="189"/>
      <c r="K278" s="189"/>
      <c r="L278" s="189"/>
      <c r="M278" s="189"/>
      <c r="N278" s="128">
        <f t="shared" si="28"/>
        <v>0</v>
      </c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">
      <c r="A279" s="23" t="s">
        <v>194</v>
      </c>
      <c r="B279" s="23" t="s">
        <v>206</v>
      </c>
      <c r="C279" s="4"/>
      <c r="D279" s="189"/>
      <c r="E279" s="189"/>
      <c r="F279" s="189"/>
      <c r="G279" s="189"/>
      <c r="H279" s="189"/>
      <c r="I279" s="189"/>
      <c r="J279" s="189"/>
      <c r="K279" s="189"/>
      <c r="L279" s="189"/>
      <c r="M279" s="189"/>
      <c r="N279" s="128">
        <f t="shared" si="28"/>
        <v>0</v>
      </c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s="102" customFormat="1" ht="15">
      <c r="A280" s="27" t="s">
        <v>486</v>
      </c>
      <c r="B280" s="106" t="s">
        <v>207</v>
      </c>
      <c r="C280" s="106"/>
      <c r="D280" s="190"/>
      <c r="E280" s="190"/>
      <c r="F280" s="190"/>
      <c r="G280" s="190"/>
      <c r="H280" s="190"/>
      <c r="I280" s="190"/>
      <c r="J280" s="190"/>
      <c r="K280" s="190"/>
      <c r="L280" s="190"/>
      <c r="M280" s="190"/>
      <c r="N280" s="128">
        <f t="shared" si="28"/>
        <v>0</v>
      </c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</row>
    <row r="281" spans="1:24" ht="15">
      <c r="A281" s="26" t="s">
        <v>208</v>
      </c>
      <c r="B281" s="4" t="s">
        <v>209</v>
      </c>
      <c r="C281" s="4"/>
      <c r="D281" s="189"/>
      <c r="E281" s="189"/>
      <c r="F281" s="189"/>
      <c r="G281" s="189"/>
      <c r="H281" s="189"/>
      <c r="I281" s="189"/>
      <c r="J281" s="189"/>
      <c r="K281" s="189"/>
      <c r="L281" s="189"/>
      <c r="M281" s="189"/>
      <c r="N281" s="128">
        <f t="shared" si="28"/>
        <v>0</v>
      </c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">
      <c r="A282" s="26" t="s">
        <v>210</v>
      </c>
      <c r="B282" s="4" t="s">
        <v>211</v>
      </c>
      <c r="C282" s="4"/>
      <c r="D282" s="189"/>
      <c r="E282" s="189"/>
      <c r="F282" s="189"/>
      <c r="G282" s="189"/>
      <c r="H282" s="189"/>
      <c r="I282" s="189"/>
      <c r="J282" s="189"/>
      <c r="K282" s="189"/>
      <c r="L282" s="189"/>
      <c r="M282" s="189"/>
      <c r="N282" s="128">
        <f t="shared" si="28"/>
        <v>0</v>
      </c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s="102" customFormat="1" ht="15">
      <c r="A283" s="27" t="s">
        <v>212</v>
      </c>
      <c r="B283" s="106" t="s">
        <v>213</v>
      </c>
      <c r="C283" s="106"/>
      <c r="D283" s="190">
        <v>118022</v>
      </c>
      <c r="E283" s="190"/>
      <c r="F283" s="190"/>
      <c r="G283" s="190"/>
      <c r="H283" s="190"/>
      <c r="I283" s="190"/>
      <c r="J283" s="190"/>
      <c r="K283" s="190"/>
      <c r="L283" s="190"/>
      <c r="M283" s="190"/>
      <c r="N283" s="128">
        <f t="shared" si="28"/>
        <v>118022</v>
      </c>
      <c r="O283" s="101"/>
      <c r="P283" s="101"/>
      <c r="Q283" s="101"/>
      <c r="R283" s="101"/>
      <c r="S283" s="101"/>
      <c r="T283" s="101"/>
      <c r="U283" s="101"/>
      <c r="V283" s="101"/>
      <c r="W283" s="101"/>
      <c r="X283" s="101"/>
    </row>
    <row r="284" spans="1:24" ht="15">
      <c r="A284" s="26" t="s">
        <v>214</v>
      </c>
      <c r="B284" s="4" t="s">
        <v>215</v>
      </c>
      <c r="C284" s="4"/>
      <c r="D284" s="189"/>
      <c r="E284" s="189"/>
      <c r="F284" s="189"/>
      <c r="G284" s="189"/>
      <c r="H284" s="189"/>
      <c r="I284" s="189"/>
      <c r="J284" s="189"/>
      <c r="K284" s="189"/>
      <c r="L284" s="189"/>
      <c r="M284" s="189"/>
      <c r="N284" s="128">
        <f t="shared" si="28"/>
        <v>0</v>
      </c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">
      <c r="A285" s="26" t="s">
        <v>216</v>
      </c>
      <c r="B285" s="4" t="s">
        <v>217</v>
      </c>
      <c r="C285" s="4"/>
      <c r="D285" s="189"/>
      <c r="E285" s="189"/>
      <c r="F285" s="189"/>
      <c r="G285" s="189"/>
      <c r="H285" s="189"/>
      <c r="I285" s="189"/>
      <c r="J285" s="189"/>
      <c r="K285" s="189"/>
      <c r="L285" s="189"/>
      <c r="M285" s="189"/>
      <c r="N285" s="128">
        <f t="shared" si="28"/>
        <v>0</v>
      </c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">
      <c r="A286" s="26" t="s">
        <v>218</v>
      </c>
      <c r="B286" s="4" t="s">
        <v>219</v>
      </c>
      <c r="C286" s="4"/>
      <c r="D286" s="189"/>
      <c r="E286" s="189"/>
      <c r="F286" s="189"/>
      <c r="G286" s="189"/>
      <c r="H286" s="189"/>
      <c r="I286" s="189"/>
      <c r="J286" s="189"/>
      <c r="K286" s="189"/>
      <c r="L286" s="189"/>
      <c r="M286" s="189"/>
      <c r="N286" s="128">
        <f t="shared" si="28"/>
        <v>0</v>
      </c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s="102" customFormat="1" ht="15">
      <c r="A287" s="53" t="s">
        <v>487</v>
      </c>
      <c r="B287" s="54" t="s">
        <v>220</v>
      </c>
      <c r="C287" s="106"/>
      <c r="D287" s="190">
        <f>D283+D282+D281+D280+D270</f>
        <v>118022</v>
      </c>
      <c r="E287" s="190"/>
      <c r="F287" s="190"/>
      <c r="G287" s="190"/>
      <c r="H287" s="190"/>
      <c r="I287" s="190"/>
      <c r="J287" s="190"/>
      <c r="K287" s="190"/>
      <c r="L287" s="190"/>
      <c r="M287" s="190"/>
      <c r="N287" s="128">
        <f t="shared" si="28"/>
        <v>118022</v>
      </c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</row>
    <row r="288" spans="1:24" ht="15">
      <c r="A288" s="26" t="s">
        <v>221</v>
      </c>
      <c r="B288" s="4" t="s">
        <v>222</v>
      </c>
      <c r="C288" s="4"/>
      <c r="D288" s="189"/>
      <c r="E288" s="189"/>
      <c r="F288" s="189"/>
      <c r="G288" s="189"/>
      <c r="H288" s="189"/>
      <c r="I288" s="189"/>
      <c r="J288" s="189"/>
      <c r="K288" s="189"/>
      <c r="L288" s="189"/>
      <c r="M288" s="189"/>
      <c r="N288" s="128">
        <f t="shared" si="28"/>
        <v>0</v>
      </c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">
      <c r="A289" s="14" t="s">
        <v>223</v>
      </c>
      <c r="B289" s="4" t="s">
        <v>224</v>
      </c>
      <c r="C289" s="4"/>
      <c r="D289" s="189"/>
      <c r="E289" s="189"/>
      <c r="F289" s="189"/>
      <c r="G289" s="189"/>
      <c r="H289" s="189"/>
      <c r="I289" s="189"/>
      <c r="J289" s="189"/>
      <c r="K289" s="189"/>
      <c r="L289" s="189"/>
      <c r="M289" s="189"/>
      <c r="N289" s="128">
        <f t="shared" si="28"/>
        <v>0</v>
      </c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">
      <c r="A290" s="26" t="s">
        <v>491</v>
      </c>
      <c r="B290" s="4" t="s">
        <v>225</v>
      </c>
      <c r="C290" s="4"/>
      <c r="D290" s="189"/>
      <c r="E290" s="189"/>
      <c r="F290" s="189"/>
      <c r="G290" s="189"/>
      <c r="H290" s="189"/>
      <c r="I290" s="189"/>
      <c r="J290" s="189"/>
      <c r="K290" s="189"/>
      <c r="L290" s="189"/>
      <c r="M290" s="189"/>
      <c r="N290" s="128">
        <f t="shared" si="28"/>
        <v>0</v>
      </c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">
      <c r="A291" s="23" t="s">
        <v>194</v>
      </c>
      <c r="B291" s="23" t="s">
        <v>225</v>
      </c>
      <c r="C291" s="4"/>
      <c r="D291" s="189"/>
      <c r="E291" s="189"/>
      <c r="F291" s="189"/>
      <c r="G291" s="189"/>
      <c r="H291" s="189"/>
      <c r="I291" s="189"/>
      <c r="J291" s="189"/>
      <c r="K291" s="189"/>
      <c r="L291" s="189"/>
      <c r="M291" s="189"/>
      <c r="N291" s="128">
        <f t="shared" si="28"/>
        <v>0</v>
      </c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">
      <c r="A292" s="26" t="s">
        <v>492</v>
      </c>
      <c r="B292" s="4" t="s">
        <v>226</v>
      </c>
      <c r="C292" s="4"/>
      <c r="D292" s="189"/>
      <c r="E292" s="189"/>
      <c r="F292" s="189"/>
      <c r="G292" s="189"/>
      <c r="H292" s="189"/>
      <c r="I292" s="189"/>
      <c r="J292" s="189"/>
      <c r="K292" s="189"/>
      <c r="L292" s="189"/>
      <c r="M292" s="189"/>
      <c r="N292" s="128">
        <f t="shared" si="28"/>
        <v>0</v>
      </c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">
      <c r="A293" s="23" t="s">
        <v>227</v>
      </c>
      <c r="B293" s="23" t="s">
        <v>226</v>
      </c>
      <c r="C293" s="4"/>
      <c r="D293" s="189"/>
      <c r="E293" s="189"/>
      <c r="F293" s="189"/>
      <c r="G293" s="189"/>
      <c r="H293" s="189"/>
      <c r="I293" s="189"/>
      <c r="J293" s="189"/>
      <c r="K293" s="189"/>
      <c r="L293" s="189"/>
      <c r="M293" s="189"/>
      <c r="N293" s="128">
        <f t="shared" si="28"/>
        <v>0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">
      <c r="A294" s="23" t="s">
        <v>228</v>
      </c>
      <c r="B294" s="23" t="s">
        <v>226</v>
      </c>
      <c r="C294" s="4"/>
      <c r="D294" s="189"/>
      <c r="E294" s="189"/>
      <c r="F294" s="189"/>
      <c r="G294" s="189"/>
      <c r="H294" s="189"/>
      <c r="I294" s="189"/>
      <c r="J294" s="189"/>
      <c r="K294" s="189"/>
      <c r="L294" s="189"/>
      <c r="M294" s="189"/>
      <c r="N294" s="128">
        <f t="shared" si="28"/>
        <v>0</v>
      </c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">
      <c r="A295" s="23" t="s">
        <v>229</v>
      </c>
      <c r="B295" s="23" t="s">
        <v>226</v>
      </c>
      <c r="C295" s="4"/>
      <c r="D295" s="189"/>
      <c r="E295" s="189"/>
      <c r="F295" s="189"/>
      <c r="G295" s="189"/>
      <c r="H295" s="189"/>
      <c r="I295" s="189"/>
      <c r="J295" s="189"/>
      <c r="K295" s="189"/>
      <c r="L295" s="189"/>
      <c r="M295" s="189"/>
      <c r="N295" s="128">
        <f t="shared" si="28"/>
        <v>0</v>
      </c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">
      <c r="A296" s="23" t="s">
        <v>194</v>
      </c>
      <c r="B296" s="23" t="s">
        <v>226</v>
      </c>
      <c r="C296" s="4"/>
      <c r="D296" s="189"/>
      <c r="E296" s="189"/>
      <c r="F296" s="189"/>
      <c r="G296" s="189"/>
      <c r="H296" s="189"/>
      <c r="I296" s="189"/>
      <c r="J296" s="189"/>
      <c r="K296" s="189"/>
      <c r="L296" s="189"/>
      <c r="M296" s="189"/>
      <c r="N296" s="128">
        <f t="shared" si="28"/>
        <v>0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s="102" customFormat="1" ht="15">
      <c r="A297" s="53" t="s">
        <v>493</v>
      </c>
      <c r="B297" s="54" t="s">
        <v>230</v>
      </c>
      <c r="C297" s="106"/>
      <c r="D297" s="190"/>
      <c r="E297" s="190"/>
      <c r="F297" s="190"/>
      <c r="G297" s="190"/>
      <c r="H297" s="190"/>
      <c r="I297" s="190"/>
      <c r="J297" s="190"/>
      <c r="K297" s="190"/>
      <c r="L297" s="190"/>
      <c r="M297" s="190"/>
      <c r="N297" s="128">
        <f t="shared" si="28"/>
        <v>0</v>
      </c>
      <c r="O297" s="101"/>
      <c r="P297" s="101"/>
      <c r="Q297" s="101"/>
      <c r="R297" s="101"/>
      <c r="S297" s="101"/>
      <c r="T297" s="101"/>
      <c r="U297" s="101"/>
      <c r="V297" s="101"/>
      <c r="W297" s="101"/>
      <c r="X297" s="101"/>
    </row>
    <row r="298" spans="1:24" s="102" customFormat="1" ht="15">
      <c r="A298" s="55" t="s">
        <v>231</v>
      </c>
      <c r="B298" s="54" t="s">
        <v>232</v>
      </c>
      <c r="C298" s="106"/>
      <c r="D298" s="190"/>
      <c r="E298" s="190"/>
      <c r="F298" s="190"/>
      <c r="G298" s="190"/>
      <c r="H298" s="190"/>
      <c r="I298" s="190"/>
      <c r="J298" s="190"/>
      <c r="K298" s="190"/>
      <c r="L298" s="190"/>
      <c r="M298" s="190"/>
      <c r="N298" s="128">
        <f t="shared" si="28"/>
        <v>0</v>
      </c>
      <c r="O298" s="101"/>
      <c r="P298" s="101"/>
      <c r="Q298" s="101"/>
      <c r="R298" s="101"/>
      <c r="S298" s="101"/>
      <c r="T298" s="101"/>
      <c r="U298" s="101"/>
      <c r="V298" s="101"/>
      <c r="W298" s="101"/>
      <c r="X298" s="101"/>
    </row>
    <row r="299" spans="1:24" s="117" customFormat="1" ht="15.75">
      <c r="A299" s="52" t="s">
        <v>494</v>
      </c>
      <c r="B299" s="108" t="s">
        <v>233</v>
      </c>
      <c r="C299" s="107"/>
      <c r="D299" s="194">
        <f>D298+D297+D287</f>
        <v>118022</v>
      </c>
      <c r="E299" s="194">
        <f aca="true" t="shared" si="29" ref="E299:K299">E298+E297+E287</f>
        <v>0</v>
      </c>
      <c r="F299" s="194">
        <f t="shared" si="29"/>
        <v>0</v>
      </c>
      <c r="G299" s="194">
        <f t="shared" si="29"/>
        <v>0</v>
      </c>
      <c r="H299" s="194">
        <f t="shared" si="29"/>
        <v>0</v>
      </c>
      <c r="I299" s="194">
        <f t="shared" si="29"/>
        <v>0</v>
      </c>
      <c r="J299" s="194">
        <f t="shared" si="29"/>
        <v>0</v>
      </c>
      <c r="K299" s="194">
        <f t="shared" si="29"/>
        <v>0</v>
      </c>
      <c r="L299" s="194">
        <f>L298+L297+L287</f>
        <v>0</v>
      </c>
      <c r="M299" s="194">
        <f>M298+M297+M287</f>
        <v>0</v>
      </c>
      <c r="N299" s="115">
        <f t="shared" si="28"/>
        <v>118022</v>
      </c>
      <c r="O299" s="116"/>
      <c r="P299" s="116"/>
      <c r="Q299" s="116"/>
      <c r="R299" s="116"/>
      <c r="S299" s="116"/>
      <c r="T299" s="116"/>
      <c r="U299" s="116"/>
      <c r="V299" s="116"/>
      <c r="W299" s="116"/>
      <c r="X299" s="116"/>
    </row>
    <row r="300" spans="1:24" s="120" customFormat="1" ht="15.75">
      <c r="A300" s="50" t="s">
        <v>569</v>
      </c>
      <c r="B300" s="50"/>
      <c r="C300" s="118"/>
      <c r="D300" s="193">
        <f>D299+D262</f>
        <v>399260</v>
      </c>
      <c r="E300" s="193">
        <f aca="true" t="shared" si="30" ref="E300:K300">E299+E262</f>
        <v>7072</v>
      </c>
      <c r="F300" s="193">
        <f t="shared" si="30"/>
        <v>26592</v>
      </c>
      <c r="G300" s="193">
        <f t="shared" si="30"/>
        <v>2521</v>
      </c>
      <c r="H300" s="193">
        <f t="shared" si="30"/>
        <v>115</v>
      </c>
      <c r="I300" s="193">
        <f t="shared" si="30"/>
        <v>5570</v>
      </c>
      <c r="J300" s="193">
        <f t="shared" si="30"/>
        <v>22702</v>
      </c>
      <c r="K300" s="193">
        <f t="shared" si="30"/>
        <v>5080</v>
      </c>
      <c r="L300" s="193">
        <f>L299+L262</f>
        <v>5744</v>
      </c>
      <c r="M300" s="193">
        <f>M299+M262</f>
        <v>19900</v>
      </c>
      <c r="N300" s="118">
        <f>SUM(D300:M300)</f>
        <v>494556</v>
      </c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</row>
    <row r="301" spans="1:24" ht="15">
      <c r="A301" s="3"/>
      <c r="B301" s="3"/>
      <c r="C301" s="3"/>
      <c r="D301" s="195"/>
      <c r="E301" s="195"/>
      <c r="F301" s="195"/>
      <c r="G301" s="195"/>
      <c r="H301" s="195"/>
      <c r="I301" s="195"/>
      <c r="J301" s="195"/>
      <c r="K301" s="195"/>
      <c r="L301" s="195"/>
      <c r="M301" s="195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">
      <c r="A302" s="3"/>
      <c r="B302" s="3"/>
      <c r="C302" s="3"/>
      <c r="D302" s="195"/>
      <c r="E302" s="195"/>
      <c r="F302" s="195"/>
      <c r="G302" s="195"/>
      <c r="H302" s="195"/>
      <c r="I302" s="195"/>
      <c r="J302" s="195"/>
      <c r="K302" s="195"/>
      <c r="L302" s="195"/>
      <c r="M302" s="195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">
      <c r="A303" s="3"/>
      <c r="B303" s="3"/>
      <c r="C303" s="3"/>
      <c r="D303" s="195"/>
      <c r="E303" s="195"/>
      <c r="F303" s="195"/>
      <c r="G303" s="195"/>
      <c r="H303" s="195"/>
      <c r="I303" s="195"/>
      <c r="J303" s="195"/>
      <c r="K303" s="195"/>
      <c r="L303" s="195"/>
      <c r="M303" s="195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">
      <c r="A304" s="3"/>
      <c r="B304" s="3"/>
      <c r="C304" s="3"/>
      <c r="D304" s="195"/>
      <c r="E304" s="195"/>
      <c r="F304" s="195"/>
      <c r="G304" s="195"/>
      <c r="H304" s="195"/>
      <c r="I304" s="195"/>
      <c r="J304" s="195"/>
      <c r="K304" s="195"/>
      <c r="L304" s="195"/>
      <c r="M304" s="195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">
      <c r="A305" s="3"/>
      <c r="B305" s="3"/>
      <c r="C305" s="3"/>
      <c r="D305" s="195"/>
      <c r="E305" s="195"/>
      <c r="F305" s="195"/>
      <c r="G305" s="195"/>
      <c r="H305" s="195"/>
      <c r="I305" s="195"/>
      <c r="J305" s="195"/>
      <c r="K305" s="195"/>
      <c r="L305" s="195"/>
      <c r="M305" s="195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">
      <c r="A306" s="3"/>
      <c r="B306" s="3"/>
      <c r="C306" s="3"/>
      <c r="D306" s="195"/>
      <c r="E306" s="195"/>
      <c r="F306" s="195"/>
      <c r="G306" s="195"/>
      <c r="H306" s="195"/>
      <c r="I306" s="195"/>
      <c r="J306" s="195"/>
      <c r="K306" s="195"/>
      <c r="L306" s="195"/>
      <c r="M306" s="195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">
      <c r="A307" s="3"/>
      <c r="B307" s="3"/>
      <c r="C307" s="3"/>
      <c r="D307" s="195"/>
      <c r="E307" s="195"/>
      <c r="F307" s="195"/>
      <c r="G307" s="195"/>
      <c r="H307" s="195"/>
      <c r="I307" s="195"/>
      <c r="J307" s="195"/>
      <c r="K307" s="195"/>
      <c r="L307" s="195"/>
      <c r="M307" s="195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">
      <c r="A308" s="3"/>
      <c r="B308" s="3"/>
      <c r="C308" s="3"/>
      <c r="D308" s="195"/>
      <c r="E308" s="195"/>
      <c r="F308" s="195"/>
      <c r="G308" s="195"/>
      <c r="H308" s="195"/>
      <c r="I308" s="195"/>
      <c r="J308" s="195"/>
      <c r="K308" s="195"/>
      <c r="L308" s="195"/>
      <c r="M308" s="195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">
      <c r="A309" s="3"/>
      <c r="B309" s="3"/>
      <c r="C309" s="3"/>
      <c r="D309" s="195"/>
      <c r="E309" s="195"/>
      <c r="F309" s="195"/>
      <c r="G309" s="195"/>
      <c r="H309" s="195"/>
      <c r="I309" s="195"/>
      <c r="J309" s="195"/>
      <c r="K309" s="195"/>
      <c r="L309" s="195"/>
      <c r="M309" s="195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">
      <c r="A310" s="3"/>
      <c r="B310" s="3"/>
      <c r="C310" s="3"/>
      <c r="D310" s="195"/>
      <c r="E310" s="195"/>
      <c r="F310" s="195"/>
      <c r="G310" s="195"/>
      <c r="H310" s="195"/>
      <c r="I310" s="195"/>
      <c r="J310" s="195"/>
      <c r="K310" s="195"/>
      <c r="L310" s="195"/>
      <c r="M310" s="195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">
      <c r="A311" s="3"/>
      <c r="B311" s="3"/>
      <c r="C311" s="3"/>
      <c r="D311" s="195"/>
      <c r="E311" s="195"/>
      <c r="F311" s="195"/>
      <c r="G311" s="195"/>
      <c r="H311" s="195"/>
      <c r="I311" s="195"/>
      <c r="J311" s="195"/>
      <c r="K311" s="195"/>
      <c r="L311" s="195"/>
      <c r="M311" s="195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">
      <c r="A312" s="3"/>
      <c r="B312" s="3"/>
      <c r="C312" s="3"/>
      <c r="D312" s="195"/>
      <c r="E312" s="195"/>
      <c r="F312" s="195"/>
      <c r="G312" s="195"/>
      <c r="H312" s="195"/>
      <c r="I312" s="195"/>
      <c r="J312" s="195"/>
      <c r="K312" s="195"/>
      <c r="L312" s="195"/>
      <c r="M312" s="195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">
      <c r="A313" s="3"/>
      <c r="B313" s="3"/>
      <c r="C313" s="3"/>
      <c r="D313" s="195"/>
      <c r="E313" s="195"/>
      <c r="F313" s="195"/>
      <c r="G313" s="195"/>
      <c r="H313" s="195"/>
      <c r="I313" s="195"/>
      <c r="J313" s="195"/>
      <c r="K313" s="195"/>
      <c r="L313" s="195"/>
      <c r="M313" s="195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26" r:id="rId1"/>
  <rowBreaks count="1" manualBreakCount="1">
    <brk id="187" max="2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Z172"/>
  <sheetViews>
    <sheetView view="pageBreakPreview" zoomScale="60" zoomScaleNormal="75" zoomScalePageLayoutView="0" workbookViewId="0" topLeftCell="A1">
      <selection activeCell="A1" sqref="A1:G1"/>
    </sheetView>
  </sheetViews>
  <sheetFormatPr defaultColWidth="9.140625" defaultRowHeight="15"/>
  <cols>
    <col min="1" max="1" width="105.140625" style="99" customWidth="1"/>
    <col min="2" max="2" width="9.140625" style="99" customWidth="1"/>
    <col min="3" max="3" width="17.140625" style="132" customWidth="1"/>
    <col min="4" max="4" width="20.140625" style="132" customWidth="1"/>
    <col min="5" max="5" width="18.8515625" style="132" customWidth="1"/>
    <col min="6" max="7" width="15.57421875" style="132" customWidth="1"/>
    <col min="8" max="16384" width="9.140625" style="99" customWidth="1"/>
  </cols>
  <sheetData>
    <row r="1" spans="1:7" ht="15">
      <c r="A1" s="270" t="s">
        <v>751</v>
      </c>
      <c r="B1" s="270"/>
      <c r="C1" s="270"/>
      <c r="D1" s="270"/>
      <c r="E1" s="270"/>
      <c r="F1" s="270"/>
      <c r="G1" s="270"/>
    </row>
    <row r="2" spans="1:7" ht="21" customHeight="1">
      <c r="A2" s="264" t="s">
        <v>31</v>
      </c>
      <c r="B2" s="268"/>
      <c r="C2" s="268"/>
      <c r="D2" s="268"/>
      <c r="E2" s="268"/>
      <c r="F2" s="268"/>
      <c r="G2" s="269"/>
    </row>
    <row r="3" spans="1:7" ht="18.75" customHeight="1">
      <c r="A3" s="267" t="s">
        <v>634</v>
      </c>
      <c r="B3" s="268"/>
      <c r="C3" s="268"/>
      <c r="D3" s="268"/>
      <c r="E3" s="268"/>
      <c r="F3" s="268"/>
      <c r="G3" s="269"/>
    </row>
    <row r="4" ht="18">
      <c r="A4" s="57"/>
    </row>
    <row r="5" ht="15">
      <c r="A5" s="99" t="s">
        <v>4</v>
      </c>
    </row>
    <row r="6" spans="1:7" ht="30">
      <c r="A6" s="125" t="s">
        <v>43</v>
      </c>
      <c r="B6" s="126" t="s">
        <v>44</v>
      </c>
      <c r="C6" s="133" t="s">
        <v>646</v>
      </c>
      <c r="D6" s="133" t="s">
        <v>647</v>
      </c>
      <c r="E6" s="133" t="s">
        <v>34</v>
      </c>
      <c r="F6" s="134" t="s">
        <v>16</v>
      </c>
      <c r="G6" s="134" t="s">
        <v>24</v>
      </c>
    </row>
    <row r="7" spans="1:7" ht="19.5" customHeight="1">
      <c r="A7" s="135" t="s">
        <v>45</v>
      </c>
      <c r="B7" s="136" t="s">
        <v>46</v>
      </c>
      <c r="C7" s="121">
        <v>77182</v>
      </c>
      <c r="D7" s="121"/>
      <c r="E7" s="121"/>
      <c r="F7" s="121">
        <f aca="true" t="shared" si="0" ref="F7:F19">SUM(B7:D7)</f>
        <v>77182</v>
      </c>
      <c r="G7" s="121">
        <f>'2_kiadások ÖNKORMÁNYZAT'!G7+'3_B_kiadások BVKI'!G7+'KÖH Kiadások'!G7</f>
        <v>78886</v>
      </c>
    </row>
    <row r="8" spans="1:7" ht="19.5" customHeight="1">
      <c r="A8" s="135" t="s">
        <v>47</v>
      </c>
      <c r="B8" s="137" t="s">
        <v>48</v>
      </c>
      <c r="C8" s="121"/>
      <c r="D8" s="121"/>
      <c r="E8" s="121"/>
      <c r="F8" s="121">
        <f t="shared" si="0"/>
        <v>0</v>
      </c>
      <c r="G8" s="121">
        <f>'2_kiadások ÖNKORMÁNYZAT'!G8+'3_B_kiadások BVKI'!G8+'KÖH Kiadások'!G8</f>
        <v>0</v>
      </c>
    </row>
    <row r="9" spans="1:7" ht="19.5" customHeight="1">
      <c r="A9" s="135" t="s">
        <v>49</v>
      </c>
      <c r="B9" s="137" t="s">
        <v>50</v>
      </c>
      <c r="C9" s="121"/>
      <c r="D9" s="121"/>
      <c r="E9" s="121"/>
      <c r="F9" s="121">
        <f t="shared" si="0"/>
        <v>0</v>
      </c>
      <c r="G9" s="121">
        <f>'2_kiadások ÖNKORMÁNYZAT'!G9+'3_B_kiadások BVKI'!G9+'KÖH Kiadások'!G9</f>
        <v>0</v>
      </c>
    </row>
    <row r="10" spans="1:7" ht="19.5" customHeight="1">
      <c r="A10" s="138" t="s">
        <v>51</v>
      </c>
      <c r="B10" s="137" t="s">
        <v>52</v>
      </c>
      <c r="C10" s="121">
        <v>550</v>
      </c>
      <c r="D10" s="121"/>
      <c r="E10" s="121"/>
      <c r="F10" s="121">
        <f t="shared" si="0"/>
        <v>550</v>
      </c>
      <c r="G10" s="121">
        <f>'2_kiadások ÖNKORMÁNYZAT'!G10+'3_B_kiadások BVKI'!G10+'KÖH Kiadások'!G10</f>
        <v>943</v>
      </c>
    </row>
    <row r="11" spans="1:7" ht="19.5" customHeight="1">
      <c r="A11" s="138" t="s">
        <v>53</v>
      </c>
      <c r="B11" s="137" t="s">
        <v>54</v>
      </c>
      <c r="C11" s="121">
        <v>2872</v>
      </c>
      <c r="D11" s="121"/>
      <c r="E11" s="121"/>
      <c r="F11" s="121">
        <f t="shared" si="0"/>
        <v>2872</v>
      </c>
      <c r="G11" s="121">
        <f>'2_kiadások ÖNKORMÁNYZAT'!G11+'3_B_kiadások BVKI'!G11+'KÖH Kiadások'!G11</f>
        <v>2872</v>
      </c>
    </row>
    <row r="12" spans="1:7" ht="19.5" customHeight="1">
      <c r="A12" s="138" t="s">
        <v>55</v>
      </c>
      <c r="B12" s="137" t="s">
        <v>56</v>
      </c>
      <c r="C12" s="121">
        <v>690</v>
      </c>
      <c r="D12" s="121"/>
      <c r="E12" s="121"/>
      <c r="F12" s="121">
        <f t="shared" si="0"/>
        <v>690</v>
      </c>
      <c r="G12" s="121">
        <f>'2_kiadások ÖNKORMÁNYZAT'!G12+'3_B_kiadások BVKI'!G12+'KÖH Kiadások'!G12</f>
        <v>1279</v>
      </c>
    </row>
    <row r="13" spans="1:7" ht="19.5" customHeight="1">
      <c r="A13" s="138" t="s">
        <v>57</v>
      </c>
      <c r="B13" s="137" t="s">
        <v>58</v>
      </c>
      <c r="C13" s="121">
        <v>3531</v>
      </c>
      <c r="D13" s="121">
        <v>696</v>
      </c>
      <c r="E13" s="121"/>
      <c r="F13" s="121">
        <f t="shared" si="0"/>
        <v>4227</v>
      </c>
      <c r="G13" s="121">
        <f>'2_kiadások ÖNKORMÁNYZAT'!G13+'3_B_kiadások BVKI'!G13+'KÖH Kiadások'!G13</f>
        <v>4339</v>
      </c>
    </row>
    <row r="14" spans="1:7" ht="19.5" customHeight="1">
      <c r="A14" s="138" t="s">
        <v>59</v>
      </c>
      <c r="B14" s="137" t="s">
        <v>60</v>
      </c>
      <c r="C14" s="121"/>
      <c r="D14" s="121"/>
      <c r="E14" s="121"/>
      <c r="F14" s="121">
        <f t="shared" si="0"/>
        <v>0</v>
      </c>
      <c r="G14" s="121">
        <f>'2_kiadások ÖNKORMÁNYZAT'!G14+'3_B_kiadások BVKI'!G14+'KÖH Kiadások'!G14</f>
        <v>0</v>
      </c>
    </row>
    <row r="15" spans="1:7" ht="19.5" customHeight="1">
      <c r="A15" s="139" t="s">
        <v>61</v>
      </c>
      <c r="B15" s="137" t="s">
        <v>62</v>
      </c>
      <c r="C15" s="121">
        <v>1180</v>
      </c>
      <c r="D15" s="121"/>
      <c r="E15" s="121"/>
      <c r="F15" s="121">
        <f t="shared" si="0"/>
        <v>1180</v>
      </c>
      <c r="G15" s="121">
        <f>'2_kiadások ÖNKORMÁNYZAT'!G15+'3_B_kiadások BVKI'!G15+'KÖH Kiadások'!G15</f>
        <v>1180</v>
      </c>
    </row>
    <row r="16" spans="1:7" ht="19.5" customHeight="1">
      <c r="A16" s="139" t="s">
        <v>63</v>
      </c>
      <c r="B16" s="137" t="s">
        <v>64</v>
      </c>
      <c r="C16" s="121">
        <v>1409</v>
      </c>
      <c r="D16" s="121"/>
      <c r="E16" s="121"/>
      <c r="F16" s="121">
        <f t="shared" si="0"/>
        <v>1409</v>
      </c>
      <c r="G16" s="121">
        <f>'2_kiadások ÖNKORMÁNYZAT'!G16+'3_B_kiadások BVKI'!G16+'KÖH Kiadások'!G16</f>
        <v>1109</v>
      </c>
    </row>
    <row r="17" spans="1:7" ht="19.5" customHeight="1">
      <c r="A17" s="139" t="s">
        <v>65</v>
      </c>
      <c r="B17" s="137" t="s">
        <v>66</v>
      </c>
      <c r="C17" s="121"/>
      <c r="D17" s="121"/>
      <c r="E17" s="121"/>
      <c r="F17" s="121">
        <f t="shared" si="0"/>
        <v>0</v>
      </c>
      <c r="G17" s="121">
        <f>'2_kiadások ÖNKORMÁNYZAT'!G17+'3_B_kiadások BVKI'!G17+'KÖH Kiadások'!G17</f>
        <v>0</v>
      </c>
    </row>
    <row r="18" spans="1:7" ht="19.5" customHeight="1">
      <c r="A18" s="139" t="s">
        <v>67</v>
      </c>
      <c r="B18" s="137" t="s">
        <v>68</v>
      </c>
      <c r="C18" s="121">
        <v>180</v>
      </c>
      <c r="D18" s="121"/>
      <c r="E18" s="121"/>
      <c r="F18" s="121">
        <f t="shared" si="0"/>
        <v>180</v>
      </c>
      <c r="G18" s="121">
        <f>'2_kiadások ÖNKORMÁNYZAT'!G18+'3_B_kiadások BVKI'!G18+'KÖH Kiadások'!G18</f>
        <v>180</v>
      </c>
    </row>
    <row r="19" spans="1:7" ht="19.5" customHeight="1">
      <c r="A19" s="139" t="s">
        <v>495</v>
      </c>
      <c r="B19" s="137" t="s">
        <v>69</v>
      </c>
      <c r="C19" s="121">
        <v>2000</v>
      </c>
      <c r="D19" s="121"/>
      <c r="E19" s="121"/>
      <c r="F19" s="121">
        <f t="shared" si="0"/>
        <v>2000</v>
      </c>
      <c r="G19" s="121">
        <f>'2_kiadások ÖNKORMÁNYZAT'!G19+'3_B_kiadások BVKI'!G19+'KÖH Kiadások'!G19</f>
        <v>2000</v>
      </c>
    </row>
    <row r="20" spans="1:7" ht="19.5" customHeight="1">
      <c r="A20" s="140" t="s">
        <v>393</v>
      </c>
      <c r="B20" s="141" t="s">
        <v>71</v>
      </c>
      <c r="C20" s="93">
        <f>SUM(C7:C19)</f>
        <v>89594</v>
      </c>
      <c r="D20" s="93">
        <f>SUM(D7:D19)</f>
        <v>696</v>
      </c>
      <c r="E20" s="93">
        <f>SUM(E7:E19)</f>
        <v>0</v>
      </c>
      <c r="F20" s="93">
        <f aca="true" t="shared" si="1" ref="F20:F51">SUM(B20:D20)</f>
        <v>90290</v>
      </c>
      <c r="G20" s="121">
        <f>'2_kiadások ÖNKORMÁNYZAT'!G20+'3_B_kiadások BVKI'!G20+'KÖH Kiadások'!G20</f>
        <v>92788</v>
      </c>
    </row>
    <row r="21" spans="1:7" ht="19.5" customHeight="1">
      <c r="A21" s="139" t="s">
        <v>72</v>
      </c>
      <c r="B21" s="137" t="s">
        <v>73</v>
      </c>
      <c r="C21" s="121">
        <v>6240</v>
      </c>
      <c r="D21" s="121"/>
      <c r="E21" s="121"/>
      <c r="F21" s="121">
        <f t="shared" si="1"/>
        <v>6240</v>
      </c>
      <c r="G21" s="121">
        <f>'2_kiadások ÖNKORMÁNYZAT'!G21+'3_B_kiadások BVKI'!G21+'KÖH Kiadások'!G21</f>
        <v>6240</v>
      </c>
    </row>
    <row r="22" spans="1:7" ht="19.5" customHeight="1">
      <c r="A22" s="139" t="s">
        <v>74</v>
      </c>
      <c r="B22" s="137" t="s">
        <v>75</v>
      </c>
      <c r="C22" s="121"/>
      <c r="D22" s="121"/>
      <c r="E22" s="121"/>
      <c r="F22" s="121">
        <f t="shared" si="1"/>
        <v>0</v>
      </c>
      <c r="G22" s="121">
        <f>'2_kiadások ÖNKORMÁNYZAT'!G22+'3_B_kiadások BVKI'!G22+'KÖH Kiadások'!G22</f>
        <v>570</v>
      </c>
    </row>
    <row r="23" spans="1:7" ht="19.5" customHeight="1">
      <c r="A23" s="127" t="s">
        <v>76</v>
      </c>
      <c r="B23" s="137" t="s">
        <v>77</v>
      </c>
      <c r="C23" s="121">
        <v>4486</v>
      </c>
      <c r="D23" s="121">
        <v>3024</v>
      </c>
      <c r="E23" s="121"/>
      <c r="F23" s="121">
        <f t="shared" si="1"/>
        <v>7510</v>
      </c>
      <c r="G23" s="121">
        <f>'2_kiadások ÖNKORMÁNYZAT'!G23+'3_B_kiadások BVKI'!G23+'KÖH Kiadások'!G23</f>
        <v>8014</v>
      </c>
    </row>
    <row r="24" spans="1:7" ht="19.5" customHeight="1">
      <c r="A24" s="106" t="s">
        <v>394</v>
      </c>
      <c r="B24" s="141" t="s">
        <v>78</v>
      </c>
      <c r="C24" s="93">
        <f>SUM(C21:C23)</f>
        <v>10726</v>
      </c>
      <c r="D24" s="93">
        <f>SUM(D21:D23)</f>
        <v>3024</v>
      </c>
      <c r="E24" s="93">
        <f>SUM(E21:E23)</f>
        <v>0</v>
      </c>
      <c r="F24" s="93">
        <f t="shared" si="1"/>
        <v>13750</v>
      </c>
      <c r="G24" s="121">
        <f>'2_kiadások ÖNKORMÁNYZAT'!G24+'3_B_kiadások BVKI'!G24+'KÖH Kiadások'!G24</f>
        <v>14824</v>
      </c>
    </row>
    <row r="25" spans="1:7" ht="19.5" customHeight="1">
      <c r="A25" s="142" t="s">
        <v>525</v>
      </c>
      <c r="B25" s="143" t="s">
        <v>79</v>
      </c>
      <c r="C25" s="144">
        <f>C20+C24</f>
        <v>100320</v>
      </c>
      <c r="D25" s="144">
        <f>D20+D24</f>
        <v>3720</v>
      </c>
      <c r="E25" s="144">
        <f>E20+E24</f>
        <v>0</v>
      </c>
      <c r="F25" s="144">
        <f t="shared" si="1"/>
        <v>104040</v>
      </c>
      <c r="G25" s="121">
        <f>'2_kiadások ÖNKORMÁNYZAT'!G25+'3_B_kiadások BVKI'!G25+'KÖH Kiadások'!G25</f>
        <v>107612</v>
      </c>
    </row>
    <row r="26" spans="1:7" ht="19.5" customHeight="1">
      <c r="A26" s="145" t="s">
        <v>496</v>
      </c>
      <c r="B26" s="143" t="s">
        <v>80</v>
      </c>
      <c r="C26" s="144">
        <v>27602</v>
      </c>
      <c r="D26" s="144">
        <v>795</v>
      </c>
      <c r="E26" s="144"/>
      <c r="F26" s="144">
        <f t="shared" si="1"/>
        <v>28397</v>
      </c>
      <c r="G26" s="121">
        <f>'2_kiadások ÖNKORMÁNYZAT'!G26+'3_B_kiadások BVKI'!G26+'KÖH Kiadások'!G26</f>
        <v>29390</v>
      </c>
    </row>
    <row r="27" spans="1:7" ht="19.5" customHeight="1">
      <c r="A27" s="139" t="s">
        <v>81</v>
      </c>
      <c r="B27" s="137" t="s">
        <v>82</v>
      </c>
      <c r="C27" s="121">
        <v>1900</v>
      </c>
      <c r="D27" s="121"/>
      <c r="E27" s="121"/>
      <c r="F27" s="121">
        <f t="shared" si="1"/>
        <v>1900</v>
      </c>
      <c r="G27" s="121">
        <f>'2_kiadások ÖNKORMÁNYZAT'!G27+'3_B_kiadások BVKI'!G27+'KÖH Kiadások'!G27</f>
        <v>1900</v>
      </c>
    </row>
    <row r="28" spans="1:7" ht="19.5" customHeight="1">
      <c r="A28" s="139" t="s">
        <v>83</v>
      </c>
      <c r="B28" s="137" t="s">
        <v>84</v>
      </c>
      <c r="C28" s="121">
        <v>3823</v>
      </c>
      <c r="D28" s="121">
        <v>60</v>
      </c>
      <c r="E28" s="121"/>
      <c r="F28" s="121">
        <f t="shared" si="1"/>
        <v>3883</v>
      </c>
      <c r="G28" s="121">
        <f>'2_kiadások ÖNKORMÁNYZAT'!G28+'3_B_kiadások BVKI'!G28+'KÖH Kiadások'!G28</f>
        <v>5146</v>
      </c>
    </row>
    <row r="29" spans="1:7" ht="19.5" customHeight="1">
      <c r="A29" s="139" t="s">
        <v>85</v>
      </c>
      <c r="B29" s="137" t="s">
        <v>86</v>
      </c>
      <c r="C29" s="121">
        <v>300</v>
      </c>
      <c r="D29" s="121"/>
      <c r="E29" s="121"/>
      <c r="F29" s="121">
        <f t="shared" si="1"/>
        <v>300</v>
      </c>
      <c r="G29" s="121">
        <f>'2_kiadások ÖNKORMÁNYZAT'!G29+'3_B_kiadások BVKI'!G29+'KÖH Kiadások'!G29</f>
        <v>300</v>
      </c>
    </row>
    <row r="30" spans="1:7" ht="19.5" customHeight="1">
      <c r="A30" s="106" t="s">
        <v>404</v>
      </c>
      <c r="B30" s="141" t="s">
        <v>87</v>
      </c>
      <c r="C30" s="93">
        <f>SUM(C27:C29)</f>
        <v>6023</v>
      </c>
      <c r="D30" s="93">
        <f>SUM(D27:D29)</f>
        <v>60</v>
      </c>
      <c r="E30" s="93">
        <f>SUM(E27:E29)</f>
        <v>0</v>
      </c>
      <c r="F30" s="93">
        <f t="shared" si="1"/>
        <v>6083</v>
      </c>
      <c r="G30" s="121">
        <f>'2_kiadások ÖNKORMÁNYZAT'!G30+'3_B_kiadások BVKI'!G30+'KÖH Kiadások'!G30</f>
        <v>7346</v>
      </c>
    </row>
    <row r="31" spans="1:7" ht="19.5" customHeight="1">
      <c r="A31" s="139" t="s">
        <v>88</v>
      </c>
      <c r="B31" s="137" t="s">
        <v>89</v>
      </c>
      <c r="C31" s="121">
        <v>255</v>
      </c>
      <c r="D31" s="121">
        <v>150</v>
      </c>
      <c r="E31" s="121"/>
      <c r="F31" s="121">
        <f t="shared" si="1"/>
        <v>405</v>
      </c>
      <c r="G31" s="121">
        <f>'2_kiadások ÖNKORMÁNYZAT'!G31+'3_B_kiadások BVKI'!G31+'KÖH Kiadások'!G31</f>
        <v>1705</v>
      </c>
    </row>
    <row r="32" spans="1:7" ht="19.5" customHeight="1">
      <c r="A32" s="139" t="s">
        <v>90</v>
      </c>
      <c r="B32" s="137" t="s">
        <v>91</v>
      </c>
      <c r="C32" s="121">
        <v>4195</v>
      </c>
      <c r="D32" s="121">
        <v>70</v>
      </c>
      <c r="E32" s="121"/>
      <c r="F32" s="121">
        <f t="shared" si="1"/>
        <v>4265</v>
      </c>
      <c r="G32" s="121">
        <f>'2_kiadások ÖNKORMÁNYZAT'!G32+'3_B_kiadások BVKI'!G32+'KÖH Kiadások'!G32</f>
        <v>3030</v>
      </c>
    </row>
    <row r="33" spans="1:7" ht="19.5" customHeight="1">
      <c r="A33" s="106" t="s">
        <v>526</v>
      </c>
      <c r="B33" s="141" t="s">
        <v>92</v>
      </c>
      <c r="C33" s="93">
        <f>SUM(C31:C32)</f>
        <v>4450</v>
      </c>
      <c r="D33" s="93">
        <f>SUM(D31:D32)</f>
        <v>220</v>
      </c>
      <c r="E33" s="93">
        <f>SUM(E31:E32)</f>
        <v>0</v>
      </c>
      <c r="F33" s="93">
        <f t="shared" si="1"/>
        <v>4670</v>
      </c>
      <c r="G33" s="121">
        <f>'2_kiadások ÖNKORMÁNYZAT'!G33+'3_B_kiadások BVKI'!G33+'KÖH Kiadások'!G33</f>
        <v>4735</v>
      </c>
    </row>
    <row r="34" spans="1:7" ht="19.5" customHeight="1">
      <c r="A34" s="139" t="s">
        <v>93</v>
      </c>
      <c r="B34" s="137" t="s">
        <v>94</v>
      </c>
      <c r="C34" s="121">
        <v>29634</v>
      </c>
      <c r="D34" s="121">
        <v>355</v>
      </c>
      <c r="E34" s="121"/>
      <c r="F34" s="121">
        <f t="shared" si="1"/>
        <v>29989</v>
      </c>
      <c r="G34" s="121">
        <f>'2_kiadások ÖNKORMÁNYZAT'!G34+'3_B_kiadások BVKI'!G34+'KÖH Kiadások'!G34</f>
        <v>32470</v>
      </c>
    </row>
    <row r="35" spans="1:7" ht="19.5" customHeight="1">
      <c r="A35" s="139" t="s">
        <v>95</v>
      </c>
      <c r="B35" s="137" t="s">
        <v>96</v>
      </c>
      <c r="C35" s="121">
        <v>17875</v>
      </c>
      <c r="D35" s="121"/>
      <c r="E35" s="121"/>
      <c r="F35" s="121">
        <f t="shared" si="1"/>
        <v>17875</v>
      </c>
      <c r="G35" s="121">
        <f>'2_kiadások ÖNKORMÁNYZAT'!G35+'3_B_kiadások BVKI'!G35+'KÖH Kiadások'!G35</f>
        <v>17875</v>
      </c>
    </row>
    <row r="36" spans="1:7" ht="19.5" customHeight="1">
      <c r="A36" s="139" t="s">
        <v>497</v>
      </c>
      <c r="B36" s="137" t="s">
        <v>97</v>
      </c>
      <c r="C36" s="121">
        <v>500</v>
      </c>
      <c r="D36" s="121">
        <v>200</v>
      </c>
      <c r="E36" s="121"/>
      <c r="F36" s="121">
        <f t="shared" si="1"/>
        <v>700</v>
      </c>
      <c r="G36" s="121">
        <f>'2_kiadások ÖNKORMÁNYZAT'!G36+'3_B_kiadások BVKI'!G36+'KÖH Kiadások'!G36</f>
        <v>1400</v>
      </c>
    </row>
    <row r="37" spans="1:7" ht="19.5" customHeight="1">
      <c r="A37" s="139" t="s">
        <v>99</v>
      </c>
      <c r="B37" s="137" t="s">
        <v>100</v>
      </c>
      <c r="C37" s="121">
        <v>5770</v>
      </c>
      <c r="D37" s="121">
        <v>706</v>
      </c>
      <c r="E37" s="121"/>
      <c r="F37" s="121">
        <f t="shared" si="1"/>
        <v>6476</v>
      </c>
      <c r="G37" s="121">
        <f>'2_kiadások ÖNKORMÁNYZAT'!G37+'3_B_kiadások BVKI'!G37+'KÖH Kiadások'!G37</f>
        <v>9157</v>
      </c>
    </row>
    <row r="38" spans="1:7" ht="19.5" customHeight="1">
      <c r="A38" s="146" t="s">
        <v>498</v>
      </c>
      <c r="B38" s="137" t="s">
        <v>101</v>
      </c>
      <c r="C38" s="121">
        <v>3000</v>
      </c>
      <c r="D38" s="121">
        <v>300</v>
      </c>
      <c r="E38" s="121"/>
      <c r="F38" s="121">
        <f t="shared" si="1"/>
        <v>3300</v>
      </c>
      <c r="G38" s="121">
        <f>'2_kiadások ÖNKORMÁNYZAT'!G38+'3_B_kiadások BVKI'!G38+'KÖH Kiadások'!G38</f>
        <v>6300</v>
      </c>
    </row>
    <row r="39" spans="1:7" ht="19.5" customHeight="1">
      <c r="A39" s="127" t="s">
        <v>103</v>
      </c>
      <c r="B39" s="137" t="s">
        <v>104</v>
      </c>
      <c r="C39" s="121">
        <v>2250</v>
      </c>
      <c r="D39" s="121">
        <v>2684</v>
      </c>
      <c r="E39" s="121"/>
      <c r="F39" s="121">
        <f t="shared" si="1"/>
        <v>4934</v>
      </c>
      <c r="G39" s="121">
        <f>'2_kiadások ÖNKORMÁNYZAT'!G39+'3_B_kiadások BVKI'!G39+'KÖH Kiadások'!G39</f>
        <v>5558</v>
      </c>
    </row>
    <row r="40" spans="1:7" ht="19.5" customHeight="1">
      <c r="A40" s="139" t="s">
        <v>499</v>
      </c>
      <c r="B40" s="137" t="s">
        <v>105</v>
      </c>
      <c r="C40" s="122">
        <v>16719</v>
      </c>
      <c r="D40" s="121">
        <v>290</v>
      </c>
      <c r="E40" s="121"/>
      <c r="F40" s="121">
        <f t="shared" si="1"/>
        <v>17009</v>
      </c>
      <c r="G40" s="121">
        <f>'2_kiadások ÖNKORMÁNYZAT'!G40+'3_B_kiadások BVKI'!G40+'KÖH Kiadások'!G40</f>
        <v>20395</v>
      </c>
    </row>
    <row r="41" spans="1:7" ht="19.5" customHeight="1">
      <c r="A41" s="106" t="s">
        <v>409</v>
      </c>
      <c r="B41" s="141" t="s">
        <v>107</v>
      </c>
      <c r="C41" s="93">
        <f>SUM(C34:C40)</f>
        <v>75748</v>
      </c>
      <c r="D41" s="93">
        <f>SUM(D34:D40)</f>
        <v>4535</v>
      </c>
      <c r="E41" s="93">
        <f>SUM(E34:E40)</f>
        <v>0</v>
      </c>
      <c r="F41" s="93">
        <f t="shared" si="1"/>
        <v>80283</v>
      </c>
      <c r="G41" s="121">
        <f>'2_kiadások ÖNKORMÁNYZAT'!G41+'3_B_kiadások BVKI'!G41+'KÖH Kiadások'!G41</f>
        <v>93155</v>
      </c>
    </row>
    <row r="42" spans="1:7" ht="19.5" customHeight="1">
      <c r="A42" s="139" t="s">
        <v>108</v>
      </c>
      <c r="B42" s="137" t="s">
        <v>109</v>
      </c>
      <c r="C42" s="121">
        <v>750</v>
      </c>
      <c r="D42" s="121"/>
      <c r="E42" s="121"/>
      <c r="F42" s="121">
        <f t="shared" si="1"/>
        <v>750</v>
      </c>
      <c r="G42" s="121">
        <f>'2_kiadások ÖNKORMÁNYZAT'!G42+'3_B_kiadások BVKI'!G42+'KÖH Kiadások'!G42</f>
        <v>1000</v>
      </c>
    </row>
    <row r="43" spans="1:7" ht="19.5" customHeight="1">
      <c r="A43" s="139" t="s">
        <v>110</v>
      </c>
      <c r="B43" s="137" t="s">
        <v>111</v>
      </c>
      <c r="C43" s="121">
        <v>2408</v>
      </c>
      <c r="D43" s="121">
        <v>6371</v>
      </c>
      <c r="E43" s="121"/>
      <c r="F43" s="121">
        <f t="shared" si="1"/>
        <v>8779</v>
      </c>
      <c r="G43" s="121">
        <f>'2_kiadások ÖNKORMÁNYZAT'!G43+'3_B_kiadások BVKI'!G43+'KÖH Kiadások'!G43</f>
        <v>24422</v>
      </c>
    </row>
    <row r="44" spans="1:7" ht="19.5" customHeight="1">
      <c r="A44" s="106" t="s">
        <v>410</v>
      </c>
      <c r="B44" s="141" t="s">
        <v>112</v>
      </c>
      <c r="C44" s="93">
        <f>SUM(C42:C43)</f>
        <v>3158</v>
      </c>
      <c r="D44" s="93">
        <f>SUM(D42:D43)</f>
        <v>6371</v>
      </c>
      <c r="E44" s="93">
        <f>SUM(E42:E43)</f>
        <v>0</v>
      </c>
      <c r="F44" s="93">
        <f t="shared" si="1"/>
        <v>9529</v>
      </c>
      <c r="G44" s="121">
        <f>'2_kiadások ÖNKORMÁNYZAT'!G44+'3_B_kiadások BVKI'!G44+'KÖH Kiadások'!G44</f>
        <v>25422</v>
      </c>
    </row>
    <row r="45" spans="1:7" ht="19.5" customHeight="1">
      <c r="A45" s="139" t="s">
        <v>113</v>
      </c>
      <c r="B45" s="137" t="s">
        <v>114</v>
      </c>
      <c r="C45" s="121">
        <v>26390</v>
      </c>
      <c r="D45" s="121">
        <v>2255</v>
      </c>
      <c r="E45" s="121"/>
      <c r="F45" s="121">
        <f t="shared" si="1"/>
        <v>28645</v>
      </c>
      <c r="G45" s="121">
        <f>'2_kiadások ÖNKORMÁNYZAT'!G45+'3_B_kiadások BVKI'!G45+'KÖH Kiadások'!G45</f>
        <v>29544</v>
      </c>
    </row>
    <row r="46" spans="1:7" ht="19.5" customHeight="1">
      <c r="A46" s="139" t="s">
        <v>115</v>
      </c>
      <c r="B46" s="137" t="s">
        <v>116</v>
      </c>
      <c r="C46" s="121">
        <v>1953</v>
      </c>
      <c r="D46" s="121">
        <v>725</v>
      </c>
      <c r="E46" s="121"/>
      <c r="F46" s="121">
        <f t="shared" si="1"/>
        <v>2678</v>
      </c>
      <c r="G46" s="121">
        <f>'2_kiadások ÖNKORMÁNYZAT'!G46+'3_B_kiadások BVKI'!G46+'KÖH Kiadások'!G46</f>
        <v>2678</v>
      </c>
    </row>
    <row r="47" spans="1:7" ht="19.5" customHeight="1">
      <c r="A47" s="139" t="s">
        <v>500</v>
      </c>
      <c r="B47" s="137" t="s">
        <v>117</v>
      </c>
      <c r="C47" s="121">
        <v>500</v>
      </c>
      <c r="D47" s="121"/>
      <c r="E47" s="121"/>
      <c r="F47" s="121">
        <f t="shared" si="1"/>
        <v>500</v>
      </c>
      <c r="G47" s="121">
        <f>'2_kiadások ÖNKORMÁNYZAT'!G47+'3_B_kiadások BVKI'!G47+'KÖH Kiadások'!G47</f>
        <v>500</v>
      </c>
    </row>
    <row r="48" spans="1:7" ht="19.5" customHeight="1">
      <c r="A48" s="139" t="s">
        <v>501</v>
      </c>
      <c r="B48" s="137" t="s">
        <v>119</v>
      </c>
      <c r="C48" s="121">
        <v>250</v>
      </c>
      <c r="D48" s="121"/>
      <c r="E48" s="121"/>
      <c r="F48" s="121">
        <f t="shared" si="1"/>
        <v>250</v>
      </c>
      <c r="G48" s="121">
        <f>'2_kiadások ÖNKORMÁNYZAT'!G48+'3_B_kiadások BVKI'!G48+'KÖH Kiadások'!G48</f>
        <v>250</v>
      </c>
    </row>
    <row r="49" spans="1:7" ht="19.5" customHeight="1">
      <c r="A49" s="139" t="s">
        <v>123</v>
      </c>
      <c r="B49" s="137" t="s">
        <v>124</v>
      </c>
      <c r="C49" s="121">
        <v>9218</v>
      </c>
      <c r="D49" s="121">
        <v>800</v>
      </c>
      <c r="E49" s="121"/>
      <c r="F49" s="121">
        <f t="shared" si="1"/>
        <v>10018</v>
      </c>
      <c r="G49" s="121">
        <f>'2_kiadások ÖNKORMÁNYZAT'!G49+'3_B_kiadások BVKI'!G49+'KÖH Kiadások'!G49</f>
        <v>5781</v>
      </c>
    </row>
    <row r="50" spans="1:7" ht="19.5" customHeight="1">
      <c r="A50" s="106" t="s">
        <v>413</v>
      </c>
      <c r="B50" s="141" t="s">
        <v>125</v>
      </c>
      <c r="C50" s="93">
        <f>SUM(C45:C49)</f>
        <v>38311</v>
      </c>
      <c r="D50" s="93">
        <f>SUM(D45:D49)</f>
        <v>3780</v>
      </c>
      <c r="E50" s="93">
        <f>SUM(E45:E49)</f>
        <v>0</v>
      </c>
      <c r="F50" s="93">
        <f t="shared" si="1"/>
        <v>42091</v>
      </c>
      <c r="G50" s="121">
        <f>'2_kiadások ÖNKORMÁNYZAT'!G50+'3_B_kiadások BVKI'!G50+'KÖH Kiadások'!G50</f>
        <v>38753</v>
      </c>
    </row>
    <row r="51" spans="1:7" ht="19.5" customHeight="1">
      <c r="A51" s="145" t="s">
        <v>414</v>
      </c>
      <c r="B51" s="143" t="s">
        <v>126</v>
      </c>
      <c r="C51" s="144">
        <f>C30+C33+C41+C44+C50</f>
        <v>127690</v>
      </c>
      <c r="D51" s="144">
        <f>D30+D33+D41+D44+D50</f>
        <v>14966</v>
      </c>
      <c r="E51" s="144">
        <f>E30+E33+E41+E44+E50</f>
        <v>0</v>
      </c>
      <c r="F51" s="144">
        <f t="shared" si="1"/>
        <v>142656</v>
      </c>
      <c r="G51" s="121">
        <f>'2_kiadások ÖNKORMÁNYZAT'!G51+'3_B_kiadások BVKI'!G51+'KÖH Kiadások'!G51</f>
        <v>169411</v>
      </c>
    </row>
    <row r="52" spans="1:7" ht="19.5" customHeight="1">
      <c r="A52" s="15" t="s">
        <v>127</v>
      </c>
      <c r="B52" s="137" t="s">
        <v>128</v>
      </c>
      <c r="C52" s="121"/>
      <c r="D52" s="121"/>
      <c r="E52" s="121"/>
      <c r="F52" s="121">
        <f aca="true" t="shared" si="2" ref="F52:F83">SUM(B52:D52)</f>
        <v>0</v>
      </c>
      <c r="G52" s="121">
        <f>'2_kiadások ÖNKORMÁNYZAT'!G52+'3_B_kiadások BVKI'!G52+'KÖH Kiadások'!G52</f>
        <v>0</v>
      </c>
    </row>
    <row r="53" spans="1:7" ht="19.5" customHeight="1">
      <c r="A53" s="15" t="s">
        <v>431</v>
      </c>
      <c r="B53" s="137" t="s">
        <v>129</v>
      </c>
      <c r="C53" s="121"/>
      <c r="D53" s="121"/>
      <c r="E53" s="121"/>
      <c r="F53" s="121">
        <f t="shared" si="2"/>
        <v>0</v>
      </c>
      <c r="G53" s="121">
        <f>'2_kiadások ÖNKORMÁNYZAT'!G53+'3_B_kiadások BVKI'!G53+'KÖH Kiadások'!G53</f>
        <v>0</v>
      </c>
    </row>
    <row r="54" spans="1:7" ht="19.5" customHeight="1">
      <c r="A54" s="20" t="s">
        <v>502</v>
      </c>
      <c r="B54" s="137" t="s">
        <v>130</v>
      </c>
      <c r="C54" s="121"/>
      <c r="D54" s="121"/>
      <c r="E54" s="121"/>
      <c r="F54" s="121">
        <f t="shared" si="2"/>
        <v>0</v>
      </c>
      <c r="G54" s="121">
        <f>'2_kiadások ÖNKORMÁNYZAT'!G54+'3_B_kiadások BVKI'!G54+'KÖH Kiadások'!G54</f>
        <v>0</v>
      </c>
    </row>
    <row r="55" spans="1:7" ht="19.5" customHeight="1">
      <c r="A55" s="20" t="s">
        <v>503</v>
      </c>
      <c r="B55" s="137" t="s">
        <v>131</v>
      </c>
      <c r="C55" s="121"/>
      <c r="D55" s="121">
        <v>100</v>
      </c>
      <c r="E55" s="121"/>
      <c r="F55" s="121">
        <f t="shared" si="2"/>
        <v>100</v>
      </c>
      <c r="G55" s="121">
        <f>'2_kiadások ÖNKORMÁNYZAT'!G55+'3_B_kiadások BVKI'!G55+'KÖH Kiadások'!G55</f>
        <v>100</v>
      </c>
    </row>
    <row r="56" spans="1:7" ht="19.5" customHeight="1">
      <c r="A56" s="20" t="s">
        <v>504</v>
      </c>
      <c r="B56" s="137" t="s">
        <v>132</v>
      </c>
      <c r="C56" s="121"/>
      <c r="D56" s="121"/>
      <c r="E56" s="121"/>
      <c r="F56" s="121">
        <f t="shared" si="2"/>
        <v>0</v>
      </c>
      <c r="G56" s="121">
        <f>'2_kiadások ÖNKORMÁNYZAT'!G56+'3_B_kiadások BVKI'!G56+'KÖH Kiadások'!G56</f>
        <v>0</v>
      </c>
    </row>
    <row r="57" spans="1:7" ht="19.5" customHeight="1">
      <c r="A57" s="15" t="s">
        <v>505</v>
      </c>
      <c r="B57" s="137" t="s">
        <v>133</v>
      </c>
      <c r="C57" s="121"/>
      <c r="D57" s="121"/>
      <c r="E57" s="121"/>
      <c r="F57" s="121">
        <f t="shared" si="2"/>
        <v>0</v>
      </c>
      <c r="G57" s="121">
        <f>'2_kiadások ÖNKORMÁNYZAT'!G57+'3_B_kiadások BVKI'!G57+'KÖH Kiadások'!G57</f>
        <v>300</v>
      </c>
    </row>
    <row r="58" spans="1:7" ht="19.5" customHeight="1">
      <c r="A58" s="15" t="s">
        <v>506</v>
      </c>
      <c r="B58" s="137" t="s">
        <v>134</v>
      </c>
      <c r="C58" s="121"/>
      <c r="D58" s="121"/>
      <c r="E58" s="121"/>
      <c r="F58" s="121">
        <f t="shared" si="2"/>
        <v>0</v>
      </c>
      <c r="G58" s="121">
        <f>'2_kiadások ÖNKORMÁNYZAT'!G58+'3_B_kiadások BVKI'!G58+'KÖH Kiadások'!G58</f>
        <v>0</v>
      </c>
    </row>
    <row r="59" spans="1:7" ht="19.5" customHeight="1">
      <c r="A59" s="15" t="s">
        <v>507</v>
      </c>
      <c r="B59" s="137" t="s">
        <v>135</v>
      </c>
      <c r="C59" s="121">
        <v>284</v>
      </c>
      <c r="D59" s="121">
        <v>5310</v>
      </c>
      <c r="E59" s="121"/>
      <c r="F59" s="121">
        <f t="shared" si="2"/>
        <v>5594</v>
      </c>
      <c r="G59" s="121">
        <f>'2_kiadások ÖNKORMÁNYZAT'!G59+'3_B_kiadások BVKI'!G59+'KÖH Kiadások'!G59</f>
        <v>7468</v>
      </c>
    </row>
    <row r="60" spans="1:7" ht="19.5" customHeight="1">
      <c r="A60" s="58" t="s">
        <v>464</v>
      </c>
      <c r="B60" s="61" t="s">
        <v>136</v>
      </c>
      <c r="C60" s="93">
        <f>SUM(C52:C59)</f>
        <v>284</v>
      </c>
      <c r="D60" s="93">
        <f>SUM(D52:D59)</f>
        <v>5410</v>
      </c>
      <c r="E60" s="93">
        <f>SUM(E52:E59)</f>
        <v>0</v>
      </c>
      <c r="F60" s="93">
        <f t="shared" si="2"/>
        <v>5694</v>
      </c>
      <c r="G60" s="121">
        <f>'2_kiadások ÖNKORMÁNYZAT'!G60+'3_B_kiadások BVKI'!G60+'KÖH Kiadások'!G60</f>
        <v>7868</v>
      </c>
    </row>
    <row r="61" spans="1:7" ht="19.5" customHeight="1">
      <c r="A61" s="14" t="s">
        <v>508</v>
      </c>
      <c r="B61" s="137" t="s">
        <v>137</v>
      </c>
      <c r="C61" s="121"/>
      <c r="D61" s="121"/>
      <c r="E61" s="219"/>
      <c r="F61" s="121">
        <f t="shared" si="2"/>
        <v>0</v>
      </c>
      <c r="G61" s="121">
        <f>'2_kiadások ÖNKORMÁNYZAT'!G61+'3_B_kiadások BVKI'!G61+'KÖH Kiadások'!G61</f>
        <v>0</v>
      </c>
    </row>
    <row r="62" spans="1:7" ht="19.5" customHeight="1">
      <c r="A62" s="14" t="s">
        <v>139</v>
      </c>
      <c r="B62" s="137" t="s">
        <v>140</v>
      </c>
      <c r="C62" s="121"/>
      <c r="D62" s="121"/>
      <c r="E62" s="121"/>
      <c r="F62" s="121">
        <f t="shared" si="2"/>
        <v>0</v>
      </c>
      <c r="G62" s="121">
        <f>'2_kiadások ÖNKORMÁNYZAT'!G62+'3_B_kiadások BVKI'!G62+'KÖH Kiadások'!G62</f>
        <v>719</v>
      </c>
    </row>
    <row r="63" spans="1:7" ht="19.5" customHeight="1">
      <c r="A63" s="14" t="s">
        <v>141</v>
      </c>
      <c r="B63" s="137" t="s">
        <v>142</v>
      </c>
      <c r="C63" s="121"/>
      <c r="D63" s="121"/>
      <c r="E63" s="121"/>
      <c r="F63" s="121">
        <f t="shared" si="2"/>
        <v>0</v>
      </c>
      <c r="G63" s="121">
        <f>'2_kiadások ÖNKORMÁNYZAT'!G63+'3_B_kiadások BVKI'!G63+'KÖH Kiadások'!G63</f>
        <v>0</v>
      </c>
    </row>
    <row r="64" spans="1:7" ht="19.5" customHeight="1">
      <c r="A64" s="14" t="s">
        <v>466</v>
      </c>
      <c r="B64" s="137" t="s">
        <v>143</v>
      </c>
      <c r="C64" s="121"/>
      <c r="D64" s="121"/>
      <c r="E64" s="121"/>
      <c r="F64" s="121">
        <f t="shared" si="2"/>
        <v>0</v>
      </c>
      <c r="G64" s="121">
        <f>'2_kiadások ÖNKORMÁNYZAT'!G64+'3_B_kiadások BVKI'!G64+'KÖH Kiadások'!G64</f>
        <v>0</v>
      </c>
    </row>
    <row r="65" spans="1:7" ht="19.5" customHeight="1">
      <c r="A65" s="14" t="s">
        <v>509</v>
      </c>
      <c r="B65" s="137" t="s">
        <v>144</v>
      </c>
      <c r="C65" s="121"/>
      <c r="D65" s="121"/>
      <c r="E65" s="121"/>
      <c r="F65" s="121">
        <f t="shared" si="2"/>
        <v>0</v>
      </c>
      <c r="G65" s="121">
        <f>'2_kiadások ÖNKORMÁNYZAT'!G65+'3_B_kiadások BVKI'!G65+'KÖH Kiadások'!G65</f>
        <v>0</v>
      </c>
    </row>
    <row r="66" spans="1:7" ht="19.5" customHeight="1">
      <c r="A66" s="14" t="s">
        <v>468</v>
      </c>
      <c r="B66" s="137" t="s">
        <v>145</v>
      </c>
      <c r="C66" s="121">
        <v>75362</v>
      </c>
      <c r="D66" s="121"/>
      <c r="E66" s="121"/>
      <c r="F66" s="121">
        <f t="shared" si="2"/>
        <v>75362</v>
      </c>
      <c r="G66" s="121">
        <f>'2_kiadások ÖNKORMÁNYZAT'!G66+'3_B_kiadások BVKI'!G66+'KÖH Kiadások'!G66</f>
        <v>70439</v>
      </c>
    </row>
    <row r="67" spans="1:7" ht="19.5" customHeight="1">
      <c r="A67" s="14" t="s">
        <v>510</v>
      </c>
      <c r="B67" s="137" t="s">
        <v>146</v>
      </c>
      <c r="C67" s="121"/>
      <c r="D67" s="121"/>
      <c r="E67" s="121"/>
      <c r="F67" s="121">
        <f t="shared" si="2"/>
        <v>0</v>
      </c>
      <c r="G67" s="121">
        <f>'2_kiadások ÖNKORMÁNYZAT'!G67+'3_B_kiadások BVKI'!G67+'KÖH Kiadások'!G67</f>
        <v>0</v>
      </c>
    </row>
    <row r="68" spans="1:7" ht="19.5" customHeight="1">
      <c r="A68" s="14" t="s">
        <v>511</v>
      </c>
      <c r="B68" s="137" t="s">
        <v>148</v>
      </c>
      <c r="C68" s="121">
        <v>6000</v>
      </c>
      <c r="D68" s="121"/>
      <c r="E68" s="121"/>
      <c r="F68" s="121">
        <f t="shared" si="2"/>
        <v>6000</v>
      </c>
      <c r="G68" s="121">
        <f>'2_kiadások ÖNKORMÁNYZAT'!G68+'3_B_kiadások BVKI'!G68+'KÖH Kiadások'!G68</f>
        <v>6000</v>
      </c>
    </row>
    <row r="69" spans="1:7" ht="19.5" customHeight="1">
      <c r="A69" s="14" t="s">
        <v>149</v>
      </c>
      <c r="B69" s="137" t="s">
        <v>150</v>
      </c>
      <c r="C69" s="121"/>
      <c r="D69" s="121"/>
      <c r="E69" s="121"/>
      <c r="F69" s="121">
        <f t="shared" si="2"/>
        <v>0</v>
      </c>
      <c r="G69" s="121">
        <f>'2_kiadások ÖNKORMÁNYZAT'!G69+'3_B_kiadások BVKI'!G69+'KÖH Kiadások'!G69</f>
        <v>0</v>
      </c>
    </row>
    <row r="70" spans="1:7" ht="19.5" customHeight="1">
      <c r="A70" s="26" t="s">
        <v>151</v>
      </c>
      <c r="B70" s="137" t="s">
        <v>152</v>
      </c>
      <c r="C70" s="121"/>
      <c r="D70" s="121"/>
      <c r="E70" s="121"/>
      <c r="F70" s="121">
        <f t="shared" si="2"/>
        <v>0</v>
      </c>
      <c r="G70" s="121">
        <f>'2_kiadások ÖNKORMÁNYZAT'!G70+'3_B_kiadások BVKI'!G70+'KÖH Kiadások'!G70</f>
        <v>0</v>
      </c>
    </row>
    <row r="71" spans="1:7" ht="19.5" customHeight="1">
      <c r="A71" s="14" t="s">
        <v>512</v>
      </c>
      <c r="B71" s="137" t="s">
        <v>153</v>
      </c>
      <c r="C71" s="121">
        <v>24500</v>
      </c>
      <c r="D71" s="121">
        <v>5000</v>
      </c>
      <c r="E71" s="121"/>
      <c r="F71" s="121">
        <f t="shared" si="2"/>
        <v>29500</v>
      </c>
      <c r="G71" s="121">
        <f>'2_kiadások ÖNKORMÁNYZAT'!G71+'3_B_kiadások BVKI'!G71+'KÖH Kiadások'!G71</f>
        <v>48138</v>
      </c>
    </row>
    <row r="72" spans="1:7" ht="19.5" customHeight="1">
      <c r="A72" s="26" t="s">
        <v>697</v>
      </c>
      <c r="B72" s="137" t="s">
        <v>154</v>
      </c>
      <c r="C72" s="121">
        <v>13717</v>
      </c>
      <c r="D72" s="121"/>
      <c r="E72" s="121"/>
      <c r="F72" s="121">
        <f t="shared" si="2"/>
        <v>13717</v>
      </c>
      <c r="G72" s="121">
        <f>'2_kiadások ÖNKORMÁNYZAT'!G72+'3_B_kiadások BVKI'!G72+'KÖH Kiadások'!G72</f>
        <v>125569</v>
      </c>
    </row>
    <row r="73" spans="1:7" ht="19.5" customHeight="1">
      <c r="A73" s="26" t="s">
        <v>698</v>
      </c>
      <c r="B73" s="137" t="s">
        <v>154</v>
      </c>
      <c r="C73" s="121"/>
      <c r="D73" s="121"/>
      <c r="E73" s="121"/>
      <c r="F73" s="121">
        <f t="shared" si="2"/>
        <v>0</v>
      </c>
      <c r="G73" s="121">
        <f>'2_kiadások ÖNKORMÁNYZAT'!G73+'3_B_kiadások BVKI'!G73+'KÖH Kiadások'!G73</f>
        <v>12713</v>
      </c>
    </row>
    <row r="74" spans="1:7" s="101" customFormat="1" ht="19.5" customHeight="1">
      <c r="A74" s="58" t="s">
        <v>472</v>
      </c>
      <c r="B74" s="61" t="s">
        <v>155</v>
      </c>
      <c r="C74" s="93">
        <f>SUM(C61:C73)</f>
        <v>119579</v>
      </c>
      <c r="D74" s="93">
        <f>SUM(D61:D73)</f>
        <v>5000</v>
      </c>
      <c r="E74" s="93">
        <f>SUM(E61:E73)</f>
        <v>0</v>
      </c>
      <c r="F74" s="93">
        <f t="shared" si="2"/>
        <v>124579</v>
      </c>
      <c r="G74" s="121">
        <f>'2_kiadások ÖNKORMÁNYZAT'!G74+'3_B_kiadások BVKI'!G74+'KÖH Kiadások'!G74</f>
        <v>263578</v>
      </c>
    </row>
    <row r="75" spans="1:7" s="101" customFormat="1" ht="19.5" customHeight="1">
      <c r="A75" s="174" t="s">
        <v>32</v>
      </c>
      <c r="B75" s="175"/>
      <c r="C75" s="176">
        <f>C74+C60+C51+C26+C25</f>
        <v>375475</v>
      </c>
      <c r="D75" s="176">
        <f>D74+D60+D51+D26+D25</f>
        <v>29891</v>
      </c>
      <c r="E75" s="176">
        <f>E74+E60+E51+E26+E25</f>
        <v>0</v>
      </c>
      <c r="F75" s="176">
        <f t="shared" si="2"/>
        <v>405366</v>
      </c>
      <c r="G75" s="178">
        <f>'2_kiadások ÖNKORMÁNYZAT'!G75+'3_B_kiadások BVKI'!G75+'KÖH Kiadások'!G75</f>
        <v>577859</v>
      </c>
    </row>
    <row r="76" spans="1:7" ht="19.5" customHeight="1">
      <c r="A76" s="147" t="s">
        <v>156</v>
      </c>
      <c r="B76" s="137" t="s">
        <v>157</v>
      </c>
      <c r="C76" s="121"/>
      <c r="D76" s="121">
        <v>13307</v>
      </c>
      <c r="E76" s="121"/>
      <c r="F76" s="121">
        <f t="shared" si="2"/>
        <v>13307</v>
      </c>
      <c r="G76" s="121">
        <f>'2_kiadások ÖNKORMÁNYZAT'!G76+'3_B_kiadások BVKI'!G76+'KÖH Kiadások'!G76</f>
        <v>22026</v>
      </c>
    </row>
    <row r="77" spans="1:7" ht="19.5" customHeight="1">
      <c r="A77" s="147" t="s">
        <v>513</v>
      </c>
      <c r="B77" s="137" t="s">
        <v>158</v>
      </c>
      <c r="C77" s="121"/>
      <c r="D77" s="121"/>
      <c r="E77" s="121"/>
      <c r="F77" s="121">
        <f t="shared" si="2"/>
        <v>0</v>
      </c>
      <c r="G77" s="121">
        <f>'2_kiadások ÖNKORMÁNYZAT'!G77+'3_B_kiadások BVKI'!G77+'KÖH Kiadások'!G77</f>
        <v>258</v>
      </c>
    </row>
    <row r="78" spans="1:7" ht="19.5" customHeight="1">
      <c r="A78" s="147" t="s">
        <v>160</v>
      </c>
      <c r="B78" s="137" t="s">
        <v>161</v>
      </c>
      <c r="C78" s="121"/>
      <c r="D78" s="121">
        <v>1575</v>
      </c>
      <c r="E78" s="121"/>
      <c r="F78" s="121">
        <f t="shared" si="2"/>
        <v>1575</v>
      </c>
      <c r="G78" s="121">
        <f>'2_kiadások ÖNKORMÁNYZAT'!G78+'3_B_kiadások BVKI'!G78+'KÖH Kiadások'!G78</f>
        <v>1890</v>
      </c>
    </row>
    <row r="79" spans="1:7" ht="19.5" customHeight="1">
      <c r="A79" s="147" t="s">
        <v>162</v>
      </c>
      <c r="B79" s="137" t="s">
        <v>163</v>
      </c>
      <c r="C79" s="121"/>
      <c r="D79" s="121">
        <v>58159</v>
      </c>
      <c r="E79" s="121"/>
      <c r="F79" s="121">
        <f t="shared" si="2"/>
        <v>58159</v>
      </c>
      <c r="G79" s="121">
        <f>'2_kiadások ÖNKORMÁNYZAT'!G79+'3_B_kiadások BVKI'!G79+'KÖH Kiadások'!G79</f>
        <v>60697</v>
      </c>
    </row>
    <row r="80" spans="1:7" ht="19.5" customHeight="1">
      <c r="A80" s="127" t="s">
        <v>164</v>
      </c>
      <c r="B80" s="137" t="s">
        <v>165</v>
      </c>
      <c r="C80" s="121"/>
      <c r="D80" s="121"/>
      <c r="E80" s="121"/>
      <c r="F80" s="121">
        <f t="shared" si="2"/>
        <v>0</v>
      </c>
      <c r="G80" s="121">
        <f>'2_kiadások ÖNKORMÁNYZAT'!G80+'3_B_kiadások BVKI'!G80+'KÖH Kiadások'!G80</f>
        <v>0</v>
      </c>
    </row>
    <row r="81" spans="1:7" ht="19.5" customHeight="1">
      <c r="A81" s="127" t="s">
        <v>166</v>
      </c>
      <c r="B81" s="137" t="s">
        <v>167</v>
      </c>
      <c r="C81" s="121"/>
      <c r="D81" s="121"/>
      <c r="E81" s="121"/>
      <c r="F81" s="121">
        <f t="shared" si="2"/>
        <v>0</v>
      </c>
      <c r="G81" s="121">
        <f>'2_kiadások ÖNKORMÁNYZAT'!G81+'3_B_kiadások BVKI'!G81+'KÖH Kiadások'!G81</f>
        <v>0</v>
      </c>
    </row>
    <row r="82" spans="1:7" ht="19.5" customHeight="1">
      <c r="A82" s="127" t="s">
        <v>168</v>
      </c>
      <c r="B82" s="137" t="s">
        <v>169</v>
      </c>
      <c r="C82" s="121"/>
      <c r="D82" s="121">
        <v>19721</v>
      </c>
      <c r="E82" s="121"/>
      <c r="F82" s="121">
        <f t="shared" si="2"/>
        <v>19721</v>
      </c>
      <c r="G82" s="121">
        <f>'2_kiadások ÖNKORMÁNYZAT'!G82+'3_B_kiadások BVKI'!G82+'KÖH Kiadások'!G82</f>
        <v>22591</v>
      </c>
    </row>
    <row r="83" spans="1:7" ht="19.5" customHeight="1">
      <c r="A83" s="148" t="s">
        <v>474</v>
      </c>
      <c r="B83" s="143" t="s">
        <v>170</v>
      </c>
      <c r="C83" s="144">
        <f>SUM(C76:C82)</f>
        <v>0</v>
      </c>
      <c r="D83" s="144">
        <f>SUM(D76:D82)</f>
        <v>92762</v>
      </c>
      <c r="E83" s="144">
        <f>SUM(E76:E82)</f>
        <v>0</v>
      </c>
      <c r="F83" s="144">
        <f t="shared" si="2"/>
        <v>92762</v>
      </c>
      <c r="G83" s="121">
        <f>'2_kiadások ÖNKORMÁNYZAT'!G83+'3_B_kiadások BVKI'!G83+'KÖH Kiadások'!G83</f>
        <v>107462</v>
      </c>
    </row>
    <row r="84" spans="1:7" ht="19.5" customHeight="1">
      <c r="A84" s="15" t="s">
        <v>171</v>
      </c>
      <c r="B84" s="137" t="s">
        <v>172</v>
      </c>
      <c r="C84" s="121"/>
      <c r="D84" s="121">
        <v>1102</v>
      </c>
      <c r="E84" s="121"/>
      <c r="F84" s="121">
        <f aca="true" t="shared" si="3" ref="F84:F115">SUM(B84:D84)</f>
        <v>1102</v>
      </c>
      <c r="G84" s="121">
        <f>'2_kiadások ÖNKORMÁNYZAT'!G84+'3_B_kiadások BVKI'!G84+'KÖH Kiadások'!G84</f>
        <v>7902</v>
      </c>
    </row>
    <row r="85" spans="1:7" ht="19.5" customHeight="1">
      <c r="A85" s="15" t="s">
        <v>173</v>
      </c>
      <c r="B85" s="137" t="s">
        <v>174</v>
      </c>
      <c r="C85" s="121"/>
      <c r="D85" s="121"/>
      <c r="E85" s="121"/>
      <c r="F85" s="121">
        <f t="shared" si="3"/>
        <v>0</v>
      </c>
      <c r="G85" s="121">
        <f>'2_kiadások ÖNKORMÁNYZAT'!G85+'3_B_kiadások BVKI'!G85+'KÖH Kiadások'!G85</f>
        <v>0</v>
      </c>
    </row>
    <row r="86" spans="1:7" ht="19.5" customHeight="1">
      <c r="A86" s="15" t="s">
        <v>175</v>
      </c>
      <c r="B86" s="137" t="s">
        <v>176</v>
      </c>
      <c r="C86" s="121"/>
      <c r="D86" s="121"/>
      <c r="E86" s="121"/>
      <c r="F86" s="121">
        <f t="shared" si="3"/>
        <v>0</v>
      </c>
      <c r="G86" s="121">
        <f>'2_kiadások ÖNKORMÁNYZAT'!G86+'3_B_kiadások BVKI'!G86+'KÖH Kiadások'!G86</f>
        <v>0</v>
      </c>
    </row>
    <row r="87" spans="1:7" ht="19.5" customHeight="1">
      <c r="A87" s="15" t="s">
        <v>177</v>
      </c>
      <c r="B87" s="137" t="s">
        <v>178</v>
      </c>
      <c r="C87" s="121"/>
      <c r="D87" s="121">
        <v>298</v>
      </c>
      <c r="E87" s="121"/>
      <c r="F87" s="121">
        <f t="shared" si="3"/>
        <v>298</v>
      </c>
      <c r="G87" s="121">
        <f>'2_kiadások ÖNKORMÁNYZAT'!G87+'3_B_kiadások BVKI'!G87+'KÖH Kiadások'!G87</f>
        <v>298</v>
      </c>
    </row>
    <row r="88" spans="1:7" ht="19.5" customHeight="1">
      <c r="A88" s="58" t="s">
        <v>475</v>
      </c>
      <c r="B88" s="61" t="s">
        <v>179</v>
      </c>
      <c r="C88" s="93">
        <f>SUM(C84:C87)</f>
        <v>0</v>
      </c>
      <c r="D88" s="93">
        <f>SUM(D84:D87)</f>
        <v>1400</v>
      </c>
      <c r="E88" s="93">
        <f>SUM(E84:E87)</f>
        <v>0</v>
      </c>
      <c r="F88" s="93">
        <f t="shared" si="3"/>
        <v>1400</v>
      </c>
      <c r="G88" s="121">
        <f>'2_kiadások ÖNKORMÁNYZAT'!G88+'3_B_kiadások BVKI'!G88+'KÖH Kiadások'!G88</f>
        <v>8200</v>
      </c>
    </row>
    <row r="89" spans="1:7" ht="19.5" customHeight="1">
      <c r="A89" s="15" t="s">
        <v>180</v>
      </c>
      <c r="B89" s="137" t="s">
        <v>181</v>
      </c>
      <c r="C89" s="121"/>
      <c r="D89" s="121"/>
      <c r="E89" s="121"/>
      <c r="F89" s="121">
        <f t="shared" si="3"/>
        <v>0</v>
      </c>
      <c r="G89" s="121">
        <f>'2_kiadások ÖNKORMÁNYZAT'!G89+'3_B_kiadások BVKI'!G89+'KÖH Kiadások'!G89</f>
        <v>0</v>
      </c>
    </row>
    <row r="90" spans="1:7" ht="19.5" customHeight="1">
      <c r="A90" s="15" t="s">
        <v>514</v>
      </c>
      <c r="B90" s="137" t="s">
        <v>182</v>
      </c>
      <c r="C90" s="121"/>
      <c r="D90" s="121"/>
      <c r="E90" s="121"/>
      <c r="F90" s="121">
        <f t="shared" si="3"/>
        <v>0</v>
      </c>
      <c r="G90" s="121">
        <f>'2_kiadások ÖNKORMÁNYZAT'!G90+'3_B_kiadások BVKI'!G90+'KÖH Kiadások'!G90</f>
        <v>0</v>
      </c>
    </row>
    <row r="91" spans="1:7" ht="19.5" customHeight="1">
      <c r="A91" s="15" t="s">
        <v>515</v>
      </c>
      <c r="B91" s="137" t="s">
        <v>183</v>
      </c>
      <c r="C91" s="121"/>
      <c r="D91" s="121"/>
      <c r="E91" s="121"/>
      <c r="F91" s="121">
        <f t="shared" si="3"/>
        <v>0</v>
      </c>
      <c r="G91" s="121">
        <f>'2_kiadások ÖNKORMÁNYZAT'!G91+'3_B_kiadások BVKI'!G91+'KÖH Kiadások'!G91</f>
        <v>0</v>
      </c>
    </row>
    <row r="92" spans="1:7" ht="19.5" customHeight="1">
      <c r="A92" s="15" t="s">
        <v>516</v>
      </c>
      <c r="B92" s="137" t="s">
        <v>184</v>
      </c>
      <c r="C92" s="121"/>
      <c r="D92" s="121"/>
      <c r="E92" s="121"/>
      <c r="F92" s="121">
        <f t="shared" si="3"/>
        <v>0</v>
      </c>
      <c r="G92" s="121">
        <f>'2_kiadások ÖNKORMÁNYZAT'!G92+'3_B_kiadások BVKI'!G92+'KÖH Kiadások'!G92</f>
        <v>1180</v>
      </c>
    </row>
    <row r="93" spans="1:7" ht="19.5" customHeight="1">
      <c r="A93" s="15" t="s">
        <v>517</v>
      </c>
      <c r="B93" s="137" t="s">
        <v>185</v>
      </c>
      <c r="C93" s="121"/>
      <c r="D93" s="121"/>
      <c r="E93" s="121"/>
      <c r="F93" s="121">
        <f t="shared" si="3"/>
        <v>0</v>
      </c>
      <c r="G93" s="121">
        <f>'2_kiadások ÖNKORMÁNYZAT'!G93+'3_B_kiadások BVKI'!G93+'KÖH Kiadások'!G93</f>
        <v>0</v>
      </c>
    </row>
    <row r="94" spans="1:7" ht="19.5" customHeight="1">
      <c r="A94" s="15" t="s">
        <v>518</v>
      </c>
      <c r="B94" s="137" t="s">
        <v>186</v>
      </c>
      <c r="C94" s="121"/>
      <c r="D94" s="121"/>
      <c r="E94" s="121"/>
      <c r="F94" s="121">
        <f t="shared" si="3"/>
        <v>0</v>
      </c>
      <c r="G94" s="121">
        <f>'2_kiadások ÖNKORMÁNYZAT'!G94+'3_B_kiadások BVKI'!G94+'KÖH Kiadások'!G94</f>
        <v>0</v>
      </c>
    </row>
    <row r="95" spans="1:7" ht="19.5" customHeight="1">
      <c r="A95" s="15" t="s">
        <v>187</v>
      </c>
      <c r="B95" s="137" t="s">
        <v>188</v>
      </c>
      <c r="C95" s="121"/>
      <c r="D95" s="121"/>
      <c r="E95" s="121"/>
      <c r="F95" s="121">
        <f t="shared" si="3"/>
        <v>0</v>
      </c>
      <c r="G95" s="121">
        <f>'2_kiadások ÖNKORMÁNYZAT'!G95+'3_B_kiadások BVKI'!G95+'KÖH Kiadások'!G95</f>
        <v>0</v>
      </c>
    </row>
    <row r="96" spans="1:7" ht="19.5" customHeight="1">
      <c r="A96" s="15" t="s">
        <v>519</v>
      </c>
      <c r="B96" s="137" t="s">
        <v>189</v>
      </c>
      <c r="C96" s="121"/>
      <c r="D96" s="121">
        <v>19900</v>
      </c>
      <c r="E96" s="121"/>
      <c r="F96" s="121">
        <f t="shared" si="3"/>
        <v>19900</v>
      </c>
      <c r="G96" s="121">
        <f>'2_kiadások ÖNKORMÁNYZAT'!G96+'3_B_kiadások BVKI'!G96+'KÖH Kiadások'!G96</f>
        <v>19900</v>
      </c>
    </row>
    <row r="97" spans="1:7" ht="19.5" customHeight="1">
      <c r="A97" s="58" t="s">
        <v>476</v>
      </c>
      <c r="B97" s="61" t="s">
        <v>190</v>
      </c>
      <c r="C97" s="93">
        <f>SUM(C89:C96)</f>
        <v>0</v>
      </c>
      <c r="D97" s="93">
        <f>SUM(D89:D96)</f>
        <v>19900</v>
      </c>
      <c r="E97" s="121"/>
      <c r="F97" s="93">
        <f t="shared" si="3"/>
        <v>19900</v>
      </c>
      <c r="G97" s="121">
        <f>'2_kiadások ÖNKORMÁNYZAT'!G97+'3_B_kiadások BVKI'!G97+'KÖH Kiadások'!G97</f>
        <v>21080</v>
      </c>
    </row>
    <row r="98" spans="1:7" ht="19.5" customHeight="1">
      <c r="A98" s="72" t="s">
        <v>33</v>
      </c>
      <c r="B98" s="83"/>
      <c r="C98" s="178"/>
      <c r="D98" s="178"/>
      <c r="E98" s="178"/>
      <c r="F98" s="178">
        <f t="shared" si="3"/>
        <v>0</v>
      </c>
      <c r="G98" s="178">
        <f>'2_kiadások ÖNKORMÁNYZAT'!G98+'3_B_kiadások BVKI'!G98+'KÖH Kiadások'!G98</f>
        <v>136131</v>
      </c>
    </row>
    <row r="99" spans="1:7" ht="19.5" customHeight="1">
      <c r="A99" s="149" t="s">
        <v>527</v>
      </c>
      <c r="B99" s="150" t="s">
        <v>191</v>
      </c>
      <c r="C99" s="179">
        <f>C25+C26+C51+C60+C74+C83+C88+C97</f>
        <v>375475</v>
      </c>
      <c r="D99" s="179">
        <f>D25+D26+D51+D60+D74+D83+D88+D97</f>
        <v>143953</v>
      </c>
      <c r="E99" s="179">
        <f>E25+E26+E51+E60+E74+E83+E88+E97</f>
        <v>0</v>
      </c>
      <c r="F99" s="179">
        <f t="shared" si="3"/>
        <v>519428</v>
      </c>
      <c r="G99" s="181">
        <f>'2_kiadások ÖNKORMÁNYZAT'!G99+'3_B_kiadások BVKI'!G99+'KÖH Kiadások'!G99</f>
        <v>714601</v>
      </c>
    </row>
    <row r="100" spans="1:26" ht="19.5" customHeight="1">
      <c r="A100" s="15" t="s">
        <v>520</v>
      </c>
      <c r="B100" s="139" t="s">
        <v>192</v>
      </c>
      <c r="C100" s="94"/>
      <c r="D100" s="94"/>
      <c r="E100" s="94"/>
      <c r="F100" s="121">
        <f t="shared" si="3"/>
        <v>0</v>
      </c>
      <c r="G100" s="121">
        <f>'2_kiadások ÖNKORMÁNYZAT'!G100+'3_B_kiadások BVKI'!G100+'KÖH Kiadások'!G100</f>
        <v>0</v>
      </c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51"/>
      <c r="Z100" s="151"/>
    </row>
    <row r="101" spans="1:26" ht="19.5" customHeight="1">
      <c r="A101" s="15" t="s">
        <v>195</v>
      </c>
      <c r="B101" s="139" t="s">
        <v>196</v>
      </c>
      <c r="C101" s="94"/>
      <c r="D101" s="94"/>
      <c r="E101" s="94"/>
      <c r="F101" s="121">
        <f t="shared" si="3"/>
        <v>0</v>
      </c>
      <c r="G101" s="121">
        <f>'2_kiadások ÖNKORMÁNYZAT'!G101+'3_B_kiadások BVKI'!G101+'KÖH Kiadások'!G101</f>
        <v>0</v>
      </c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51"/>
      <c r="Z101" s="151"/>
    </row>
    <row r="102" spans="1:26" ht="19.5" customHeight="1">
      <c r="A102" s="15" t="s">
        <v>521</v>
      </c>
      <c r="B102" s="139" t="s">
        <v>197</v>
      </c>
      <c r="C102" s="94"/>
      <c r="D102" s="94"/>
      <c r="E102" s="94"/>
      <c r="F102" s="121">
        <f t="shared" si="3"/>
        <v>0</v>
      </c>
      <c r="G102" s="121">
        <f>'2_kiadások ÖNKORMÁNYZAT'!G102+'3_B_kiadások BVKI'!G102+'KÖH Kiadások'!G102</f>
        <v>0</v>
      </c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51"/>
      <c r="Z102" s="151"/>
    </row>
    <row r="103" spans="1:26" ht="19.5" customHeight="1">
      <c r="A103" s="18" t="s">
        <v>483</v>
      </c>
      <c r="B103" s="106" t="s">
        <v>199</v>
      </c>
      <c r="C103" s="95">
        <f>SUM(C100:C102)</f>
        <v>0</v>
      </c>
      <c r="D103" s="95">
        <f>SUM(D100:D102)</f>
        <v>0</v>
      </c>
      <c r="E103" s="95">
        <f>SUM(E100:E102)</f>
        <v>0</v>
      </c>
      <c r="F103" s="121">
        <f t="shared" si="3"/>
        <v>0</v>
      </c>
      <c r="G103" s="121">
        <f>'2_kiadások ÖNKORMÁNYZAT'!G103+'3_B_kiadások BVKI'!G103+'KÖH Kiadások'!G103</f>
        <v>0</v>
      </c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1"/>
      <c r="Z103" s="151"/>
    </row>
    <row r="104" spans="1:26" ht="19.5" customHeight="1">
      <c r="A104" s="43" t="s">
        <v>522</v>
      </c>
      <c r="B104" s="139" t="s">
        <v>200</v>
      </c>
      <c r="C104" s="96"/>
      <c r="D104" s="96"/>
      <c r="E104" s="96"/>
      <c r="F104" s="121">
        <f t="shared" si="3"/>
        <v>0</v>
      </c>
      <c r="G104" s="121">
        <f>'2_kiadások ÖNKORMÁNYZAT'!G104+'3_B_kiadások BVKI'!G104+'KÖH Kiadások'!G104</f>
        <v>0</v>
      </c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1"/>
      <c r="Z104" s="151"/>
    </row>
    <row r="105" spans="1:26" ht="19.5" customHeight="1">
      <c r="A105" s="43" t="s">
        <v>489</v>
      </c>
      <c r="B105" s="139" t="s">
        <v>203</v>
      </c>
      <c r="C105" s="96"/>
      <c r="D105" s="96"/>
      <c r="E105" s="96"/>
      <c r="F105" s="121">
        <f t="shared" si="3"/>
        <v>0</v>
      </c>
      <c r="G105" s="121">
        <f>'2_kiadások ÖNKORMÁNYZAT'!G105+'3_B_kiadások BVKI'!G105+'KÖH Kiadások'!G105</f>
        <v>0</v>
      </c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1"/>
      <c r="Z105" s="151"/>
    </row>
    <row r="106" spans="1:26" ht="19.5" customHeight="1">
      <c r="A106" s="15" t="s">
        <v>204</v>
      </c>
      <c r="B106" s="139" t="s">
        <v>205</v>
      </c>
      <c r="C106" s="94"/>
      <c r="D106" s="94"/>
      <c r="E106" s="94"/>
      <c r="F106" s="121">
        <f t="shared" si="3"/>
        <v>0</v>
      </c>
      <c r="G106" s="121">
        <f>'2_kiadások ÖNKORMÁNYZAT'!G106+'3_B_kiadások BVKI'!G106+'KÖH Kiadások'!G106</f>
        <v>0</v>
      </c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51"/>
      <c r="Z106" s="151"/>
    </row>
    <row r="107" spans="1:26" ht="19.5" customHeight="1">
      <c r="A107" s="15" t="s">
        <v>523</v>
      </c>
      <c r="B107" s="139" t="s">
        <v>206</v>
      </c>
      <c r="C107" s="94"/>
      <c r="D107" s="94"/>
      <c r="E107" s="94"/>
      <c r="F107" s="121">
        <f t="shared" si="3"/>
        <v>0</v>
      </c>
      <c r="G107" s="121">
        <f>'2_kiadások ÖNKORMÁNYZAT'!G107+'3_B_kiadások BVKI'!G107+'KÖH Kiadások'!G107</f>
        <v>0</v>
      </c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51"/>
      <c r="Z107" s="151"/>
    </row>
    <row r="108" spans="1:26" ht="19.5" customHeight="1">
      <c r="A108" s="16" t="s">
        <v>486</v>
      </c>
      <c r="B108" s="106" t="s">
        <v>207</v>
      </c>
      <c r="C108" s="97">
        <f>SUM(C104:C107)</f>
        <v>0</v>
      </c>
      <c r="D108" s="97">
        <f>SUM(D104:D107)</f>
        <v>0</v>
      </c>
      <c r="E108" s="97">
        <f>SUM(E104:E107)</f>
        <v>0</v>
      </c>
      <c r="F108" s="121">
        <f t="shared" si="3"/>
        <v>0</v>
      </c>
      <c r="G108" s="121">
        <f>'2_kiadások ÖNKORMÁNYZAT'!G108+'3_B_kiadások BVKI'!G108+'KÖH Kiadások'!G108</f>
        <v>0</v>
      </c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1"/>
      <c r="Z108" s="151"/>
    </row>
    <row r="109" spans="1:26" ht="19.5" customHeight="1">
      <c r="A109" s="43" t="s">
        <v>208</v>
      </c>
      <c r="B109" s="139" t="s">
        <v>209</v>
      </c>
      <c r="C109" s="96"/>
      <c r="D109" s="96"/>
      <c r="E109" s="96"/>
      <c r="F109" s="121">
        <f t="shared" si="3"/>
        <v>0</v>
      </c>
      <c r="G109" s="121">
        <f>'2_kiadások ÖNKORMÁNYZAT'!G109+'3_B_kiadások BVKI'!G109+'KÖH Kiadások'!G109</f>
        <v>0</v>
      </c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1"/>
      <c r="Z109" s="151"/>
    </row>
    <row r="110" spans="1:26" ht="19.5" customHeight="1">
      <c r="A110" s="43" t="s">
        <v>210</v>
      </c>
      <c r="B110" s="139" t="s">
        <v>211</v>
      </c>
      <c r="C110" s="96"/>
      <c r="D110" s="96"/>
      <c r="E110" s="96"/>
      <c r="F110" s="121">
        <f t="shared" si="3"/>
        <v>0</v>
      </c>
      <c r="G110" s="121">
        <f>'2_kiadások ÖNKORMÁNYZAT'!G110+'3_B_kiadások BVKI'!G110+'KÖH Kiadások'!G110</f>
        <v>8164</v>
      </c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1"/>
      <c r="Z110" s="151"/>
    </row>
    <row r="111" spans="1:26" ht="19.5" customHeight="1">
      <c r="A111" s="16" t="s">
        <v>212</v>
      </c>
      <c r="B111" s="106" t="s">
        <v>213</v>
      </c>
      <c r="C111" s="96">
        <v>118022</v>
      </c>
      <c r="D111" s="96"/>
      <c r="E111" s="96"/>
      <c r="F111" s="93">
        <f t="shared" si="3"/>
        <v>118022</v>
      </c>
      <c r="G111" s="121">
        <f>'2_kiadások ÖNKORMÁNYZAT'!G111+'3_B_kiadások BVKI'!G111+'KÖH Kiadások'!G111</f>
        <v>127795</v>
      </c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1"/>
      <c r="Z111" s="151"/>
    </row>
    <row r="112" spans="1:26" ht="19.5" customHeight="1">
      <c r="A112" s="43" t="s">
        <v>214</v>
      </c>
      <c r="B112" s="139" t="s">
        <v>215</v>
      </c>
      <c r="C112" s="96"/>
      <c r="D112" s="96"/>
      <c r="E112" s="96"/>
      <c r="F112" s="121">
        <f t="shared" si="3"/>
        <v>0</v>
      </c>
      <c r="G112" s="121">
        <f>'2_kiadások ÖNKORMÁNYZAT'!G112+'3_B_kiadások BVKI'!G112+'KÖH Kiadások'!G112</f>
        <v>0</v>
      </c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1"/>
      <c r="Z112" s="151"/>
    </row>
    <row r="113" spans="1:26" ht="19.5" customHeight="1">
      <c r="A113" s="43" t="s">
        <v>216</v>
      </c>
      <c r="B113" s="139" t="s">
        <v>217</v>
      </c>
      <c r="C113" s="96"/>
      <c r="D113" s="96"/>
      <c r="E113" s="96"/>
      <c r="F113" s="121">
        <f t="shared" si="3"/>
        <v>0</v>
      </c>
      <c r="G113" s="121">
        <f>'2_kiadások ÖNKORMÁNYZAT'!G113+'3_B_kiadások BVKI'!G113+'KÖH Kiadások'!G113</f>
        <v>0</v>
      </c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1"/>
      <c r="Z113" s="151"/>
    </row>
    <row r="114" spans="1:26" ht="19.5" customHeight="1">
      <c r="A114" s="43" t="s">
        <v>218</v>
      </c>
      <c r="B114" s="139" t="s">
        <v>219</v>
      </c>
      <c r="C114" s="96"/>
      <c r="D114" s="96"/>
      <c r="E114" s="96"/>
      <c r="F114" s="121">
        <f t="shared" si="3"/>
        <v>0</v>
      </c>
      <c r="G114" s="121">
        <f>'2_kiadások ÖNKORMÁNYZAT'!G114+'3_B_kiadások BVKI'!G114+'KÖH Kiadások'!G114</f>
        <v>0</v>
      </c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1"/>
      <c r="Z114" s="151"/>
    </row>
    <row r="115" spans="1:26" s="101" customFormat="1" ht="19.5" customHeight="1">
      <c r="A115" s="44" t="s">
        <v>487</v>
      </c>
      <c r="B115" s="45" t="s">
        <v>220</v>
      </c>
      <c r="C115" s="97">
        <f>C114+C113+C112+C111+C110+C109+C108+C103</f>
        <v>118022</v>
      </c>
      <c r="D115" s="97">
        <f>D114+D113+D112+D111+D110+D109+D108+D103</f>
        <v>0</v>
      </c>
      <c r="E115" s="97">
        <f>E114+E113+E112+E111+E110+E109+E108+E103</f>
        <v>0</v>
      </c>
      <c r="F115" s="93">
        <f t="shared" si="3"/>
        <v>118022</v>
      </c>
      <c r="G115" s="121">
        <f>'2_kiadások ÖNKORMÁNYZAT'!G115+'3_B_kiadások BVKI'!G115+'KÖH Kiadások'!G115</f>
        <v>135959</v>
      </c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96"/>
      <c r="Z115" s="196"/>
    </row>
    <row r="116" spans="1:26" ht="19.5" customHeight="1">
      <c r="A116" s="43" t="s">
        <v>221</v>
      </c>
      <c r="B116" s="139" t="s">
        <v>222</v>
      </c>
      <c r="C116" s="96"/>
      <c r="D116" s="96"/>
      <c r="E116" s="96"/>
      <c r="F116" s="121">
        <f aca="true" t="shared" si="4" ref="F116:F123">SUM(B116:D116)</f>
        <v>0</v>
      </c>
      <c r="G116" s="121">
        <f>'2_kiadások ÖNKORMÁNYZAT'!G116+'3_B_kiadások BVKI'!G116+'KÖH Kiadások'!G116</f>
        <v>0</v>
      </c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1"/>
      <c r="Z116" s="151"/>
    </row>
    <row r="117" spans="1:26" ht="19.5" customHeight="1">
      <c r="A117" s="15" t="s">
        <v>223</v>
      </c>
      <c r="B117" s="139" t="s">
        <v>224</v>
      </c>
      <c r="C117" s="94"/>
      <c r="D117" s="94"/>
      <c r="E117" s="94"/>
      <c r="F117" s="121">
        <f t="shared" si="4"/>
        <v>0</v>
      </c>
      <c r="G117" s="121">
        <f>'2_kiadások ÖNKORMÁNYZAT'!G117+'3_B_kiadások BVKI'!G117+'KÖH Kiadások'!G117</f>
        <v>0</v>
      </c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51"/>
      <c r="Z117" s="151"/>
    </row>
    <row r="118" spans="1:26" ht="19.5" customHeight="1">
      <c r="A118" s="43" t="s">
        <v>524</v>
      </c>
      <c r="B118" s="139" t="s">
        <v>225</v>
      </c>
      <c r="C118" s="96"/>
      <c r="D118" s="96"/>
      <c r="E118" s="96"/>
      <c r="F118" s="121">
        <f t="shared" si="4"/>
        <v>0</v>
      </c>
      <c r="G118" s="121">
        <f>'2_kiadások ÖNKORMÁNYZAT'!G118+'3_B_kiadások BVKI'!G118+'KÖH Kiadások'!G118</f>
        <v>0</v>
      </c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1"/>
      <c r="Z118" s="151"/>
    </row>
    <row r="119" spans="1:26" ht="19.5" customHeight="1">
      <c r="A119" s="43" t="s">
        <v>492</v>
      </c>
      <c r="B119" s="139" t="s">
        <v>226</v>
      </c>
      <c r="C119" s="96"/>
      <c r="D119" s="96"/>
      <c r="E119" s="96"/>
      <c r="F119" s="121">
        <f t="shared" si="4"/>
        <v>0</v>
      </c>
      <c r="G119" s="121">
        <f>'2_kiadások ÖNKORMÁNYZAT'!G119+'3_B_kiadások BVKI'!G119+'KÖH Kiadások'!G119</f>
        <v>0</v>
      </c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1"/>
      <c r="Z119" s="151"/>
    </row>
    <row r="120" spans="1:26" ht="19.5" customHeight="1">
      <c r="A120" s="44" t="s">
        <v>493</v>
      </c>
      <c r="B120" s="45" t="s">
        <v>230</v>
      </c>
      <c r="C120" s="97"/>
      <c r="D120" s="97"/>
      <c r="E120" s="97"/>
      <c r="F120" s="121">
        <f t="shared" si="4"/>
        <v>0</v>
      </c>
      <c r="G120" s="121">
        <f>'2_kiadások ÖNKORMÁNYZAT'!G120+'3_B_kiadások BVKI'!G120+'KÖH Kiadások'!G120</f>
        <v>0</v>
      </c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1"/>
      <c r="Z120" s="151"/>
    </row>
    <row r="121" spans="1:26" ht="19.5" customHeight="1">
      <c r="A121" s="15" t="s">
        <v>231</v>
      </c>
      <c r="B121" s="139" t="s">
        <v>232</v>
      </c>
      <c r="C121" s="94"/>
      <c r="D121" s="94"/>
      <c r="E121" s="94"/>
      <c r="F121" s="121">
        <f t="shared" si="4"/>
        <v>0</v>
      </c>
      <c r="G121" s="121">
        <f>'2_kiadások ÖNKORMÁNYZAT'!G121+'3_B_kiadások BVKI'!G121+'KÖH Kiadások'!G121</f>
        <v>0</v>
      </c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51"/>
      <c r="Z121" s="151"/>
    </row>
    <row r="122" spans="1:26" s="101" customFormat="1" ht="19.5" customHeight="1">
      <c r="A122" s="46" t="s">
        <v>533</v>
      </c>
      <c r="B122" s="47" t="s">
        <v>233</v>
      </c>
      <c r="C122" s="180">
        <f>C120+C115</f>
        <v>118022</v>
      </c>
      <c r="D122" s="180">
        <f>D120+D115</f>
        <v>0</v>
      </c>
      <c r="E122" s="180">
        <f>E120+E115</f>
        <v>0</v>
      </c>
      <c r="F122" s="179">
        <f t="shared" si="4"/>
        <v>118022</v>
      </c>
      <c r="G122" s="181">
        <f>'2_kiadások ÖNKORMÁNYZAT'!G122+'3_B_kiadások BVKI'!G122+'KÖH Kiadások'!G122</f>
        <v>135959</v>
      </c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96"/>
      <c r="Z122" s="196"/>
    </row>
    <row r="123" spans="1:26" ht="19.5" customHeight="1">
      <c r="A123" s="50" t="s">
        <v>569</v>
      </c>
      <c r="B123" s="51"/>
      <c r="C123" s="182">
        <f>C99+C122</f>
        <v>493497</v>
      </c>
      <c r="D123" s="182">
        <f>D99+D122</f>
        <v>143953</v>
      </c>
      <c r="E123" s="182">
        <f>E99+E122</f>
        <v>0</v>
      </c>
      <c r="F123" s="182">
        <f t="shared" si="4"/>
        <v>637450</v>
      </c>
      <c r="G123" s="253">
        <f>'2_kiadások ÖNKORMÁNYZAT'!G123+'3_B_kiadások BVKI'!G123+'KÖH Kiadások'!G123</f>
        <v>850560</v>
      </c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</row>
    <row r="124" spans="2:26" ht="15">
      <c r="B124" s="151"/>
      <c r="C124" s="155"/>
      <c r="D124" s="155"/>
      <c r="E124" s="155"/>
      <c r="F124" s="155"/>
      <c r="G124" s="155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</row>
    <row r="125" spans="2:26" ht="15">
      <c r="B125" s="151"/>
      <c r="C125" s="155"/>
      <c r="D125" s="155"/>
      <c r="E125" s="155"/>
      <c r="F125" s="155"/>
      <c r="G125" s="155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</row>
    <row r="126" spans="2:26" ht="15">
      <c r="B126" s="151"/>
      <c r="C126" s="155"/>
      <c r="D126" s="155"/>
      <c r="E126" s="155"/>
      <c r="F126" s="155"/>
      <c r="G126" s="155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</row>
    <row r="127" spans="2:26" ht="15">
      <c r="B127" s="151"/>
      <c r="C127" s="155"/>
      <c r="D127" s="155"/>
      <c r="E127" s="155"/>
      <c r="F127" s="155"/>
      <c r="G127" s="155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</row>
    <row r="128" spans="2:26" ht="15">
      <c r="B128" s="151"/>
      <c r="C128" s="155"/>
      <c r="D128" s="155"/>
      <c r="E128" s="155"/>
      <c r="F128" s="155"/>
      <c r="G128" s="155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</row>
    <row r="129" spans="2:26" ht="15">
      <c r="B129" s="151"/>
      <c r="C129" s="155"/>
      <c r="D129" s="155"/>
      <c r="E129" s="155"/>
      <c r="F129" s="155"/>
      <c r="G129" s="155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</row>
    <row r="130" spans="2:26" ht="15">
      <c r="B130" s="151"/>
      <c r="C130" s="155"/>
      <c r="D130" s="155"/>
      <c r="E130" s="155"/>
      <c r="F130" s="155"/>
      <c r="G130" s="155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</row>
    <row r="131" spans="2:26" ht="15">
      <c r="B131" s="151"/>
      <c r="C131" s="155"/>
      <c r="D131" s="155"/>
      <c r="E131" s="155"/>
      <c r="F131" s="155"/>
      <c r="G131" s="155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</row>
    <row r="132" spans="2:26" ht="15">
      <c r="B132" s="151"/>
      <c r="C132" s="155"/>
      <c r="D132" s="155"/>
      <c r="E132" s="155"/>
      <c r="F132" s="155"/>
      <c r="G132" s="155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</row>
    <row r="133" spans="2:26" ht="15">
      <c r="B133" s="151"/>
      <c r="C133" s="155"/>
      <c r="D133" s="155"/>
      <c r="E133" s="155"/>
      <c r="F133" s="155"/>
      <c r="G133" s="155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</row>
    <row r="134" spans="2:26" ht="15">
      <c r="B134" s="151"/>
      <c r="C134" s="155"/>
      <c r="D134" s="155"/>
      <c r="E134" s="155"/>
      <c r="F134" s="155"/>
      <c r="G134" s="155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</row>
    <row r="135" spans="2:26" ht="15">
      <c r="B135" s="151"/>
      <c r="C135" s="155"/>
      <c r="D135" s="155"/>
      <c r="E135" s="155"/>
      <c r="F135" s="155"/>
      <c r="G135" s="155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</row>
    <row r="136" spans="2:26" ht="15">
      <c r="B136" s="151"/>
      <c r="C136" s="155"/>
      <c r="D136" s="155"/>
      <c r="E136" s="155"/>
      <c r="F136" s="155"/>
      <c r="G136" s="155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</row>
    <row r="137" spans="2:26" ht="15">
      <c r="B137" s="151"/>
      <c r="C137" s="155"/>
      <c r="D137" s="155"/>
      <c r="E137" s="155"/>
      <c r="F137" s="155"/>
      <c r="G137" s="155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</row>
    <row r="138" spans="2:26" ht="15">
      <c r="B138" s="151"/>
      <c r="C138" s="155"/>
      <c r="D138" s="155"/>
      <c r="E138" s="155"/>
      <c r="F138" s="155"/>
      <c r="G138" s="155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</row>
    <row r="139" spans="2:26" ht="15">
      <c r="B139" s="151"/>
      <c r="C139" s="155"/>
      <c r="D139" s="155"/>
      <c r="E139" s="155"/>
      <c r="F139" s="155"/>
      <c r="G139" s="155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</row>
    <row r="140" spans="2:26" ht="15">
      <c r="B140" s="151"/>
      <c r="C140" s="155"/>
      <c r="D140" s="155"/>
      <c r="E140" s="155"/>
      <c r="F140" s="155"/>
      <c r="G140" s="155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</row>
    <row r="141" spans="2:26" ht="15">
      <c r="B141" s="151"/>
      <c r="C141" s="155"/>
      <c r="D141" s="155"/>
      <c r="E141" s="155"/>
      <c r="F141" s="155"/>
      <c r="G141" s="155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</row>
    <row r="142" spans="2:26" ht="15">
      <c r="B142" s="151"/>
      <c r="C142" s="155"/>
      <c r="D142" s="155"/>
      <c r="E142" s="155"/>
      <c r="F142" s="155"/>
      <c r="G142" s="155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</row>
    <row r="143" spans="2:26" ht="15">
      <c r="B143" s="151"/>
      <c r="C143" s="155"/>
      <c r="D143" s="155"/>
      <c r="E143" s="155"/>
      <c r="F143" s="155"/>
      <c r="G143" s="155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</row>
    <row r="144" spans="2:26" ht="15">
      <c r="B144" s="151"/>
      <c r="C144" s="155"/>
      <c r="D144" s="155"/>
      <c r="E144" s="155"/>
      <c r="F144" s="155"/>
      <c r="G144" s="155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</row>
    <row r="145" spans="2:26" ht="15">
      <c r="B145" s="151"/>
      <c r="C145" s="155"/>
      <c r="D145" s="155"/>
      <c r="E145" s="155"/>
      <c r="F145" s="155"/>
      <c r="G145" s="155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</row>
    <row r="146" spans="2:26" ht="15">
      <c r="B146" s="151"/>
      <c r="C146" s="155"/>
      <c r="D146" s="155"/>
      <c r="E146" s="155"/>
      <c r="F146" s="155"/>
      <c r="G146" s="155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</row>
    <row r="147" spans="2:26" ht="15">
      <c r="B147" s="151"/>
      <c r="C147" s="155"/>
      <c r="D147" s="155"/>
      <c r="E147" s="155"/>
      <c r="F147" s="155"/>
      <c r="G147" s="155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</row>
    <row r="148" spans="2:26" ht="15">
      <c r="B148" s="151"/>
      <c r="C148" s="155"/>
      <c r="D148" s="155"/>
      <c r="E148" s="155"/>
      <c r="F148" s="155"/>
      <c r="G148" s="155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</row>
    <row r="149" spans="2:26" ht="15">
      <c r="B149" s="151"/>
      <c r="C149" s="155"/>
      <c r="D149" s="155"/>
      <c r="E149" s="155"/>
      <c r="F149" s="155"/>
      <c r="G149" s="155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  <c r="X149" s="151"/>
      <c r="Y149" s="151"/>
      <c r="Z149" s="151"/>
    </row>
    <row r="150" spans="2:26" ht="15">
      <c r="B150" s="151"/>
      <c r="C150" s="155"/>
      <c r="D150" s="155"/>
      <c r="E150" s="155"/>
      <c r="F150" s="155"/>
      <c r="G150" s="155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</row>
    <row r="151" spans="2:26" ht="15">
      <c r="B151" s="151"/>
      <c r="C151" s="155"/>
      <c r="D151" s="155"/>
      <c r="E151" s="155"/>
      <c r="F151" s="155"/>
      <c r="G151" s="155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</row>
    <row r="152" spans="2:26" ht="15">
      <c r="B152" s="151"/>
      <c r="C152" s="155"/>
      <c r="D152" s="155"/>
      <c r="E152" s="155"/>
      <c r="F152" s="155"/>
      <c r="G152" s="155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</row>
    <row r="153" spans="2:26" ht="15">
      <c r="B153" s="151"/>
      <c r="C153" s="155"/>
      <c r="D153" s="155"/>
      <c r="E153" s="155"/>
      <c r="F153" s="155"/>
      <c r="G153" s="155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  <c r="X153" s="151"/>
      <c r="Y153" s="151"/>
      <c r="Z153" s="151"/>
    </row>
    <row r="154" spans="2:26" ht="15">
      <c r="B154" s="151"/>
      <c r="C154" s="155"/>
      <c r="D154" s="155"/>
      <c r="E154" s="155"/>
      <c r="F154" s="155"/>
      <c r="G154" s="155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</row>
    <row r="155" spans="2:26" ht="15">
      <c r="B155" s="151"/>
      <c r="C155" s="155"/>
      <c r="D155" s="155"/>
      <c r="E155" s="155"/>
      <c r="F155" s="155"/>
      <c r="G155" s="155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  <c r="Y155" s="151"/>
      <c r="Z155" s="151"/>
    </row>
    <row r="156" spans="2:26" ht="15">
      <c r="B156" s="151"/>
      <c r="C156" s="155"/>
      <c r="D156" s="155"/>
      <c r="E156" s="155"/>
      <c r="F156" s="155"/>
      <c r="G156" s="155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</row>
    <row r="157" spans="2:26" ht="15">
      <c r="B157" s="151"/>
      <c r="C157" s="155"/>
      <c r="D157" s="155"/>
      <c r="E157" s="155"/>
      <c r="F157" s="155"/>
      <c r="G157" s="155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</row>
    <row r="158" spans="2:26" ht="15">
      <c r="B158" s="151"/>
      <c r="C158" s="155"/>
      <c r="D158" s="155"/>
      <c r="E158" s="155"/>
      <c r="F158" s="155"/>
      <c r="G158" s="155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</row>
    <row r="159" spans="2:26" ht="15">
      <c r="B159" s="151"/>
      <c r="C159" s="155"/>
      <c r="D159" s="155"/>
      <c r="E159" s="155"/>
      <c r="F159" s="155"/>
      <c r="G159" s="155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  <c r="X159" s="151"/>
      <c r="Y159" s="151"/>
      <c r="Z159" s="151"/>
    </row>
    <row r="160" spans="2:26" ht="15">
      <c r="B160" s="151"/>
      <c r="C160" s="155"/>
      <c r="D160" s="155"/>
      <c r="E160" s="155"/>
      <c r="F160" s="155"/>
      <c r="G160" s="155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</row>
    <row r="161" spans="2:26" ht="15">
      <c r="B161" s="151"/>
      <c r="C161" s="155"/>
      <c r="D161" s="155"/>
      <c r="E161" s="155"/>
      <c r="F161" s="155"/>
      <c r="G161" s="155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</row>
    <row r="162" spans="2:26" ht="15">
      <c r="B162" s="151"/>
      <c r="C162" s="155"/>
      <c r="D162" s="155"/>
      <c r="E162" s="155"/>
      <c r="F162" s="155"/>
      <c r="G162" s="155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</row>
    <row r="163" spans="2:26" ht="15">
      <c r="B163" s="151"/>
      <c r="C163" s="155"/>
      <c r="D163" s="155"/>
      <c r="E163" s="155"/>
      <c r="F163" s="155"/>
      <c r="G163" s="155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</row>
    <row r="164" spans="2:26" ht="15">
      <c r="B164" s="151"/>
      <c r="C164" s="155"/>
      <c r="D164" s="155"/>
      <c r="E164" s="155"/>
      <c r="F164" s="155"/>
      <c r="G164" s="155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</row>
    <row r="165" spans="2:26" ht="15">
      <c r="B165" s="151"/>
      <c r="C165" s="155"/>
      <c r="D165" s="155"/>
      <c r="E165" s="155"/>
      <c r="F165" s="155"/>
      <c r="G165" s="155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151"/>
    </row>
    <row r="166" spans="2:26" ht="15">
      <c r="B166" s="151"/>
      <c r="C166" s="155"/>
      <c r="D166" s="155"/>
      <c r="E166" s="155"/>
      <c r="F166" s="155"/>
      <c r="G166" s="155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</row>
    <row r="167" spans="2:26" ht="15">
      <c r="B167" s="151"/>
      <c r="C167" s="155"/>
      <c r="D167" s="155"/>
      <c r="E167" s="155"/>
      <c r="F167" s="155"/>
      <c r="G167" s="155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</row>
    <row r="168" spans="2:26" ht="15">
      <c r="B168" s="151"/>
      <c r="C168" s="155"/>
      <c r="D168" s="155"/>
      <c r="E168" s="155"/>
      <c r="F168" s="155"/>
      <c r="G168" s="155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</row>
    <row r="169" spans="2:26" ht="15">
      <c r="B169" s="151"/>
      <c r="C169" s="155"/>
      <c r="D169" s="155"/>
      <c r="E169" s="155"/>
      <c r="F169" s="155"/>
      <c r="G169" s="155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/>
    </row>
    <row r="170" spans="2:26" ht="15">
      <c r="B170" s="151"/>
      <c r="C170" s="155"/>
      <c r="D170" s="155"/>
      <c r="E170" s="155"/>
      <c r="F170" s="155"/>
      <c r="G170" s="155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</row>
    <row r="171" spans="2:26" ht="15">
      <c r="B171" s="151"/>
      <c r="C171" s="155"/>
      <c r="D171" s="155"/>
      <c r="E171" s="155"/>
      <c r="F171" s="155"/>
      <c r="G171" s="155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</row>
    <row r="172" spans="2:26" ht="15">
      <c r="B172" s="151"/>
      <c r="C172" s="155"/>
      <c r="D172" s="155"/>
      <c r="E172" s="155"/>
      <c r="F172" s="155"/>
      <c r="G172" s="155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</row>
  </sheetData>
  <sheetProtection/>
  <mergeCells count="3">
    <mergeCell ref="A2:G2"/>
    <mergeCell ref="A3:G3"/>
    <mergeCell ref="A1:G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97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92.57421875" style="99" customWidth="1"/>
    <col min="2" max="2" width="9.140625" style="99" customWidth="1"/>
    <col min="3" max="3" width="13.00390625" style="99" customWidth="1"/>
    <col min="4" max="4" width="14.140625" style="99" customWidth="1"/>
    <col min="5" max="5" width="15.8515625" style="99" customWidth="1"/>
    <col min="6" max="7" width="14.00390625" style="99" customWidth="1"/>
    <col min="8" max="16384" width="9.140625" style="99" customWidth="1"/>
  </cols>
  <sheetData>
    <row r="1" spans="1:7" ht="15">
      <c r="A1" s="270" t="s">
        <v>752</v>
      </c>
      <c r="B1" s="270"/>
      <c r="C1" s="270"/>
      <c r="D1" s="270"/>
      <c r="E1" s="270"/>
      <c r="F1" s="270"/>
      <c r="G1" s="270"/>
    </row>
    <row r="2" spans="1:7" ht="24" customHeight="1">
      <c r="A2" s="264" t="s">
        <v>31</v>
      </c>
      <c r="B2" s="268"/>
      <c r="C2" s="268"/>
      <c r="D2" s="268"/>
      <c r="E2" s="268"/>
      <c r="F2" s="268"/>
      <c r="G2" s="269"/>
    </row>
    <row r="3" spans="1:9" ht="24" customHeight="1">
      <c r="A3" s="267" t="s">
        <v>633</v>
      </c>
      <c r="B3" s="268"/>
      <c r="C3" s="268"/>
      <c r="D3" s="268"/>
      <c r="E3" s="268"/>
      <c r="F3" s="268"/>
      <c r="G3" s="269"/>
      <c r="I3" s="82"/>
    </row>
    <row r="4" ht="18">
      <c r="A4" s="57"/>
    </row>
    <row r="5" ht="15">
      <c r="A5" s="99" t="s">
        <v>1</v>
      </c>
    </row>
    <row r="6" spans="1:7" ht="30">
      <c r="A6" s="125" t="s">
        <v>43</v>
      </c>
      <c r="B6" s="126" t="s">
        <v>26</v>
      </c>
      <c r="C6" s="129" t="s">
        <v>646</v>
      </c>
      <c r="D6" s="129" t="s">
        <v>647</v>
      </c>
      <c r="E6" s="129" t="s">
        <v>34</v>
      </c>
      <c r="F6" s="167" t="s">
        <v>16</v>
      </c>
      <c r="G6" s="167" t="s">
        <v>24</v>
      </c>
    </row>
    <row r="7" spans="1:7" ht="15" customHeight="1">
      <c r="A7" s="138" t="s">
        <v>234</v>
      </c>
      <c r="B7" s="127" t="s">
        <v>235</v>
      </c>
      <c r="C7" s="100">
        <v>133190</v>
      </c>
      <c r="D7" s="100"/>
      <c r="E7" s="100"/>
      <c r="F7" s="100">
        <f aca="true" t="shared" si="0" ref="F7:G43">SUM(B7:D7)</f>
        <v>133190</v>
      </c>
      <c r="G7" s="100">
        <v>148865</v>
      </c>
    </row>
    <row r="8" spans="1:7" ht="15" customHeight="1">
      <c r="A8" s="139" t="s">
        <v>236</v>
      </c>
      <c r="B8" s="127" t="s">
        <v>237</v>
      </c>
      <c r="C8" s="100">
        <v>38375</v>
      </c>
      <c r="D8" s="100"/>
      <c r="E8" s="100"/>
      <c r="F8" s="100">
        <f t="shared" si="0"/>
        <v>38375</v>
      </c>
      <c r="G8" s="100">
        <v>34659</v>
      </c>
    </row>
    <row r="9" spans="1:7" ht="15" customHeight="1">
      <c r="A9" s="139" t="s">
        <v>238</v>
      </c>
      <c r="B9" s="127" t="s">
        <v>239</v>
      </c>
      <c r="C9" s="100">
        <v>12570</v>
      </c>
      <c r="D9" s="100"/>
      <c r="E9" s="100"/>
      <c r="F9" s="100">
        <f t="shared" si="0"/>
        <v>12570</v>
      </c>
      <c r="G9" s="100">
        <v>16286</v>
      </c>
    </row>
    <row r="10" spans="1:7" ht="15" customHeight="1">
      <c r="A10" s="139" t="s">
        <v>240</v>
      </c>
      <c r="B10" s="127" t="s">
        <v>241</v>
      </c>
      <c r="C10" s="100">
        <v>2635</v>
      </c>
      <c r="D10" s="100"/>
      <c r="E10" s="100"/>
      <c r="F10" s="100">
        <f t="shared" si="0"/>
        <v>2635</v>
      </c>
      <c r="G10" s="100">
        <f t="shared" si="0"/>
        <v>2635</v>
      </c>
    </row>
    <row r="11" spans="1:7" ht="15" customHeight="1">
      <c r="A11" s="139" t="s">
        <v>242</v>
      </c>
      <c r="B11" s="127" t="s">
        <v>243</v>
      </c>
      <c r="C11" s="100"/>
      <c r="D11" s="100"/>
      <c r="E11" s="100"/>
      <c r="F11" s="100">
        <f t="shared" si="0"/>
        <v>0</v>
      </c>
      <c r="G11" s="100">
        <v>985</v>
      </c>
    </row>
    <row r="12" spans="1:7" ht="15" customHeight="1">
      <c r="A12" s="139" t="s">
        <v>244</v>
      </c>
      <c r="B12" s="127" t="s">
        <v>245</v>
      </c>
      <c r="C12" s="100"/>
      <c r="D12" s="100"/>
      <c r="E12" s="100"/>
      <c r="F12" s="100">
        <f t="shared" si="0"/>
        <v>0</v>
      </c>
      <c r="G12" s="100">
        <v>2591</v>
      </c>
    </row>
    <row r="13" spans="1:7" s="101" customFormat="1" ht="15" customHeight="1">
      <c r="A13" s="106" t="s">
        <v>571</v>
      </c>
      <c r="B13" s="104" t="s">
        <v>246</v>
      </c>
      <c r="C13" s="92">
        <f>SUM(C7:C12)</f>
        <v>186770</v>
      </c>
      <c r="D13" s="92"/>
      <c r="E13" s="92"/>
      <c r="F13" s="92">
        <f t="shared" si="0"/>
        <v>186770</v>
      </c>
      <c r="G13" s="92">
        <f>SUM(G7:G12)</f>
        <v>206021</v>
      </c>
    </row>
    <row r="14" spans="1:7" ht="15" customHeight="1">
      <c r="A14" s="139" t="s">
        <v>247</v>
      </c>
      <c r="B14" s="127" t="s">
        <v>248</v>
      </c>
      <c r="C14" s="100"/>
      <c r="D14" s="100"/>
      <c r="E14" s="100"/>
      <c r="F14" s="100">
        <f t="shared" si="0"/>
        <v>0</v>
      </c>
      <c r="G14" s="100">
        <f t="shared" si="0"/>
        <v>0</v>
      </c>
    </row>
    <row r="15" spans="1:7" ht="15" customHeight="1">
      <c r="A15" s="139" t="s">
        <v>249</v>
      </c>
      <c r="B15" s="127" t="s">
        <v>250</v>
      </c>
      <c r="C15" s="100"/>
      <c r="D15" s="100"/>
      <c r="E15" s="100"/>
      <c r="F15" s="100">
        <f t="shared" si="0"/>
        <v>0</v>
      </c>
      <c r="G15" s="100">
        <f t="shared" si="0"/>
        <v>0</v>
      </c>
    </row>
    <row r="16" spans="1:7" ht="15" customHeight="1">
      <c r="A16" s="139" t="s">
        <v>534</v>
      </c>
      <c r="B16" s="127" t="s">
        <v>251</v>
      </c>
      <c r="C16" s="100"/>
      <c r="D16" s="100"/>
      <c r="E16" s="100"/>
      <c r="F16" s="100">
        <f t="shared" si="0"/>
        <v>0</v>
      </c>
      <c r="G16" s="100">
        <f t="shared" si="0"/>
        <v>0</v>
      </c>
    </row>
    <row r="17" spans="1:7" ht="15" customHeight="1">
      <c r="A17" s="139" t="s">
        <v>535</v>
      </c>
      <c r="B17" s="127" t="s">
        <v>252</v>
      </c>
      <c r="C17" s="100"/>
      <c r="D17" s="100"/>
      <c r="E17" s="100"/>
      <c r="F17" s="100">
        <f t="shared" si="0"/>
        <v>0</v>
      </c>
      <c r="G17" s="100">
        <f t="shared" si="0"/>
        <v>0</v>
      </c>
    </row>
    <row r="18" spans="1:7" ht="15" customHeight="1">
      <c r="A18" s="139" t="s">
        <v>536</v>
      </c>
      <c r="B18" s="127" t="s">
        <v>253</v>
      </c>
      <c r="C18" s="100">
        <v>8611</v>
      </c>
      <c r="D18" s="100"/>
      <c r="E18" s="100"/>
      <c r="F18" s="100">
        <f t="shared" si="0"/>
        <v>8611</v>
      </c>
      <c r="G18" s="100">
        <f t="shared" si="0"/>
        <v>8611</v>
      </c>
    </row>
    <row r="19" spans="1:7" s="165" customFormat="1" ht="15" customHeight="1">
      <c r="A19" s="145" t="s">
        <v>572</v>
      </c>
      <c r="B19" s="148" t="s">
        <v>254</v>
      </c>
      <c r="C19" s="49">
        <f>SUM(C13:C18)</f>
        <v>195381</v>
      </c>
      <c r="D19" s="49">
        <f>SUM(D13:D18)</f>
        <v>0</v>
      </c>
      <c r="E19" s="49">
        <f>SUM(E13:E18)</f>
        <v>0</v>
      </c>
      <c r="F19" s="49">
        <f t="shared" si="0"/>
        <v>195381</v>
      </c>
      <c r="G19" s="49">
        <f>G13+G14+G15+G16+G17+G18</f>
        <v>214632</v>
      </c>
    </row>
    <row r="20" spans="1:7" ht="15" customHeight="1">
      <c r="A20" s="139" t="s">
        <v>540</v>
      </c>
      <c r="B20" s="127" t="s">
        <v>263</v>
      </c>
      <c r="C20" s="100"/>
      <c r="D20" s="100"/>
      <c r="E20" s="100"/>
      <c r="F20" s="100">
        <f t="shared" si="0"/>
        <v>0</v>
      </c>
      <c r="G20" s="100">
        <f t="shared" si="0"/>
        <v>0</v>
      </c>
    </row>
    <row r="21" spans="1:7" ht="15" customHeight="1">
      <c r="A21" s="139" t="s">
        <v>541</v>
      </c>
      <c r="B21" s="127" t="s">
        <v>267</v>
      </c>
      <c r="C21" s="100"/>
      <c r="D21" s="100"/>
      <c r="E21" s="100"/>
      <c r="F21" s="100">
        <f t="shared" si="0"/>
        <v>0</v>
      </c>
      <c r="G21" s="100">
        <f t="shared" si="0"/>
        <v>0</v>
      </c>
    </row>
    <row r="22" spans="1:7" ht="15" customHeight="1">
      <c r="A22" s="106" t="s">
        <v>574</v>
      </c>
      <c r="B22" s="104" t="s">
        <v>268</v>
      </c>
      <c r="C22" s="100">
        <f>SUM(C20:C21)</f>
        <v>0</v>
      </c>
      <c r="D22" s="100">
        <f>SUM(D20:D21)</f>
        <v>0</v>
      </c>
      <c r="E22" s="100">
        <f>SUM(E20:E21)</f>
        <v>0</v>
      </c>
      <c r="F22" s="100">
        <f t="shared" si="0"/>
        <v>0</v>
      </c>
      <c r="G22" s="100">
        <f>SUM(G20:G21)</f>
        <v>0</v>
      </c>
    </row>
    <row r="23" spans="1:7" ht="15" customHeight="1">
      <c r="A23" s="139" t="s">
        <v>542</v>
      </c>
      <c r="B23" s="127" t="s">
        <v>269</v>
      </c>
      <c r="C23" s="100"/>
      <c r="D23" s="100"/>
      <c r="E23" s="100"/>
      <c r="F23" s="100">
        <f t="shared" si="0"/>
        <v>0</v>
      </c>
      <c r="G23" s="100">
        <f t="shared" si="0"/>
        <v>0</v>
      </c>
    </row>
    <row r="24" spans="1:7" ht="15" customHeight="1">
      <c r="A24" s="139" t="s">
        <v>543</v>
      </c>
      <c r="B24" s="127" t="s">
        <v>270</v>
      </c>
      <c r="C24" s="100"/>
      <c r="D24" s="100"/>
      <c r="E24" s="100"/>
      <c r="F24" s="100">
        <f t="shared" si="0"/>
        <v>0</v>
      </c>
      <c r="G24" s="100">
        <f t="shared" si="0"/>
        <v>0</v>
      </c>
    </row>
    <row r="25" spans="1:7" ht="15" customHeight="1">
      <c r="A25" s="139" t="s">
        <v>544</v>
      </c>
      <c r="B25" s="127" t="s">
        <v>271</v>
      </c>
      <c r="C25" s="100">
        <v>89000</v>
      </c>
      <c r="D25" s="100"/>
      <c r="E25" s="100"/>
      <c r="F25" s="100">
        <f t="shared" si="0"/>
        <v>89000</v>
      </c>
      <c r="G25" s="100">
        <f t="shared" si="0"/>
        <v>89000</v>
      </c>
    </row>
    <row r="26" spans="1:7" ht="15" customHeight="1">
      <c r="A26" s="139" t="s">
        <v>545</v>
      </c>
      <c r="B26" s="127" t="s">
        <v>272</v>
      </c>
      <c r="C26" s="100">
        <v>60500</v>
      </c>
      <c r="D26" s="100"/>
      <c r="E26" s="100"/>
      <c r="F26" s="100">
        <f t="shared" si="0"/>
        <v>60500</v>
      </c>
      <c r="G26" s="100">
        <f t="shared" si="0"/>
        <v>60500</v>
      </c>
    </row>
    <row r="27" spans="1:7" ht="15" customHeight="1">
      <c r="A27" s="139" t="s">
        <v>546</v>
      </c>
      <c r="B27" s="127" t="s">
        <v>275</v>
      </c>
      <c r="C27" s="100"/>
      <c r="D27" s="100"/>
      <c r="E27" s="100"/>
      <c r="F27" s="100">
        <f t="shared" si="0"/>
        <v>0</v>
      </c>
      <c r="G27" s="100">
        <f t="shared" si="0"/>
        <v>0</v>
      </c>
    </row>
    <row r="28" spans="1:7" ht="15" customHeight="1">
      <c r="A28" s="139" t="s">
        <v>276</v>
      </c>
      <c r="B28" s="127" t="s">
        <v>277</v>
      </c>
      <c r="C28" s="100"/>
      <c r="D28" s="100"/>
      <c r="E28" s="100"/>
      <c r="F28" s="100">
        <f t="shared" si="0"/>
        <v>0</v>
      </c>
      <c r="G28" s="100">
        <f t="shared" si="0"/>
        <v>0</v>
      </c>
    </row>
    <row r="29" spans="1:7" ht="15" customHeight="1">
      <c r="A29" s="139" t="s">
        <v>547</v>
      </c>
      <c r="B29" s="127" t="s">
        <v>278</v>
      </c>
      <c r="C29" s="100">
        <v>7000</v>
      </c>
      <c r="D29" s="100"/>
      <c r="E29" s="100"/>
      <c r="F29" s="100">
        <f t="shared" si="0"/>
        <v>7000</v>
      </c>
      <c r="G29" s="100">
        <f t="shared" si="0"/>
        <v>7000</v>
      </c>
    </row>
    <row r="30" spans="1:7" ht="15" customHeight="1">
      <c r="A30" s="139" t="s">
        <v>548</v>
      </c>
      <c r="B30" s="127" t="s">
        <v>283</v>
      </c>
      <c r="C30" s="100">
        <v>26300</v>
      </c>
      <c r="D30" s="100"/>
      <c r="E30" s="100"/>
      <c r="F30" s="100">
        <f t="shared" si="0"/>
        <v>26300</v>
      </c>
      <c r="G30" s="100">
        <f t="shared" si="0"/>
        <v>26300</v>
      </c>
    </row>
    <row r="31" spans="1:7" ht="15" customHeight="1">
      <c r="A31" s="106" t="s">
        <v>575</v>
      </c>
      <c r="B31" s="104" t="s">
        <v>299</v>
      </c>
      <c r="C31" s="100">
        <f>SUM(C26:C30)</f>
        <v>93800</v>
      </c>
      <c r="D31" s="100">
        <f>SUM(D26:D30)</f>
        <v>0</v>
      </c>
      <c r="E31" s="100">
        <f>SUM(E26:E30)</f>
        <v>0</v>
      </c>
      <c r="F31" s="100">
        <f t="shared" si="0"/>
        <v>93800</v>
      </c>
      <c r="G31" s="100">
        <f>SUM(G26:G30)</f>
        <v>93800</v>
      </c>
    </row>
    <row r="32" spans="1:7" ht="15" customHeight="1">
      <c r="A32" s="139" t="s">
        <v>549</v>
      </c>
      <c r="B32" s="127" t="s">
        <v>300</v>
      </c>
      <c r="C32" s="100">
        <v>2200</v>
      </c>
      <c r="D32" s="100"/>
      <c r="E32" s="100"/>
      <c r="F32" s="100">
        <f t="shared" si="0"/>
        <v>2200</v>
      </c>
      <c r="G32" s="100">
        <f t="shared" si="0"/>
        <v>2200</v>
      </c>
    </row>
    <row r="33" spans="1:7" s="169" customFormat="1" ht="15" customHeight="1">
      <c r="A33" s="145" t="s">
        <v>576</v>
      </c>
      <c r="B33" s="148" t="s">
        <v>301</v>
      </c>
      <c r="C33" s="168">
        <f>C32+C31+C25+C24+C23+C22</f>
        <v>185000</v>
      </c>
      <c r="D33" s="168">
        <f>D32+D31+D25+D24+D23+D22</f>
        <v>0</v>
      </c>
      <c r="E33" s="168">
        <f>E32+E31+E25+E24+E23+E22</f>
        <v>0</v>
      </c>
      <c r="F33" s="168">
        <f t="shared" si="0"/>
        <v>185000</v>
      </c>
      <c r="G33" s="168">
        <f>G22+G23+G24+G25+G31+G32</f>
        <v>185000</v>
      </c>
    </row>
    <row r="34" spans="1:7" ht="15" customHeight="1">
      <c r="A34" s="15" t="s">
        <v>302</v>
      </c>
      <c r="B34" s="127" t="s">
        <v>303</v>
      </c>
      <c r="C34" s="100"/>
      <c r="D34" s="100"/>
      <c r="E34" s="100"/>
      <c r="F34" s="100">
        <f t="shared" si="0"/>
        <v>0</v>
      </c>
      <c r="G34" s="100">
        <f t="shared" si="0"/>
        <v>0</v>
      </c>
    </row>
    <row r="35" spans="1:7" ht="15" customHeight="1">
      <c r="A35" s="15" t="s">
        <v>550</v>
      </c>
      <c r="B35" s="127" t="s">
        <v>304</v>
      </c>
      <c r="C35" s="100"/>
      <c r="D35" s="100"/>
      <c r="E35" s="100"/>
      <c r="F35" s="100">
        <f t="shared" si="0"/>
        <v>0</v>
      </c>
      <c r="G35" s="100">
        <v>17425</v>
      </c>
    </row>
    <row r="36" spans="1:7" ht="15" customHeight="1">
      <c r="A36" s="15" t="s">
        <v>551</v>
      </c>
      <c r="B36" s="127" t="s">
        <v>307</v>
      </c>
      <c r="C36" s="100">
        <v>3000</v>
      </c>
      <c r="D36" s="100"/>
      <c r="E36" s="100"/>
      <c r="F36" s="100">
        <f t="shared" si="0"/>
        <v>3000</v>
      </c>
      <c r="G36" s="100">
        <f t="shared" si="0"/>
        <v>3000</v>
      </c>
    </row>
    <row r="37" spans="1:7" ht="15" customHeight="1">
      <c r="A37" s="15" t="s">
        <v>552</v>
      </c>
      <c r="B37" s="127" t="s">
        <v>308</v>
      </c>
      <c r="C37" s="100">
        <v>17510</v>
      </c>
      <c r="D37" s="100"/>
      <c r="E37" s="100"/>
      <c r="F37" s="100">
        <f t="shared" si="0"/>
        <v>17510</v>
      </c>
      <c r="G37" s="100">
        <v>510</v>
      </c>
    </row>
    <row r="38" spans="1:7" ht="15" customHeight="1">
      <c r="A38" s="15" t="s">
        <v>315</v>
      </c>
      <c r="B38" s="127" t="s">
        <v>316</v>
      </c>
      <c r="C38" s="100">
        <v>4014</v>
      </c>
      <c r="D38" s="100"/>
      <c r="E38" s="100"/>
      <c r="F38" s="100">
        <f t="shared" si="0"/>
        <v>4014</v>
      </c>
      <c r="G38" s="100">
        <f t="shared" si="0"/>
        <v>4014</v>
      </c>
    </row>
    <row r="39" spans="1:7" ht="15" customHeight="1">
      <c r="A39" s="15" t="s">
        <v>317</v>
      </c>
      <c r="B39" s="127" t="s">
        <v>318</v>
      </c>
      <c r="C39" s="100">
        <v>2299</v>
      </c>
      <c r="D39" s="100"/>
      <c r="E39" s="100"/>
      <c r="F39" s="100">
        <f t="shared" si="0"/>
        <v>2299</v>
      </c>
      <c r="G39" s="100">
        <f t="shared" si="0"/>
        <v>2299</v>
      </c>
    </row>
    <row r="40" spans="1:7" ht="15" customHeight="1">
      <c r="A40" s="15" t="s">
        <v>319</v>
      </c>
      <c r="B40" s="127" t="s">
        <v>320</v>
      </c>
      <c r="C40" s="100"/>
      <c r="D40" s="100"/>
      <c r="E40" s="100"/>
      <c r="F40" s="100">
        <f t="shared" si="0"/>
        <v>0</v>
      </c>
      <c r="G40" s="100">
        <f t="shared" si="0"/>
        <v>0</v>
      </c>
    </row>
    <row r="41" spans="1:7" ht="15" customHeight="1">
      <c r="A41" s="15" t="s">
        <v>553</v>
      </c>
      <c r="B41" s="127" t="s">
        <v>321</v>
      </c>
      <c r="C41" s="100">
        <v>3000</v>
      </c>
      <c r="D41" s="100"/>
      <c r="E41" s="100"/>
      <c r="F41" s="100">
        <f t="shared" si="0"/>
        <v>3000</v>
      </c>
      <c r="G41" s="100">
        <f t="shared" si="0"/>
        <v>3000</v>
      </c>
    </row>
    <row r="42" spans="1:7" ht="15" customHeight="1">
      <c r="A42" s="15" t="s">
        <v>554</v>
      </c>
      <c r="B42" s="127" t="s">
        <v>323</v>
      </c>
      <c r="C42" s="100"/>
      <c r="D42" s="100"/>
      <c r="E42" s="100"/>
      <c r="F42" s="100">
        <f t="shared" si="0"/>
        <v>0</v>
      </c>
      <c r="G42" s="100">
        <f t="shared" si="0"/>
        <v>0</v>
      </c>
    </row>
    <row r="43" spans="1:7" ht="15" customHeight="1">
      <c r="A43" s="15" t="s">
        <v>555</v>
      </c>
      <c r="B43" s="127" t="s">
        <v>328</v>
      </c>
      <c r="C43" s="100"/>
      <c r="D43" s="100"/>
      <c r="E43" s="100"/>
      <c r="F43" s="100">
        <f t="shared" si="0"/>
        <v>0</v>
      </c>
      <c r="G43" s="100">
        <f t="shared" si="0"/>
        <v>0</v>
      </c>
    </row>
    <row r="44" spans="1:7" ht="15" customHeight="1">
      <c r="A44" s="58" t="s">
        <v>577</v>
      </c>
      <c r="B44" s="59" t="s">
        <v>332</v>
      </c>
      <c r="C44" s="100">
        <f>SUM(C34:C43)</f>
        <v>29823</v>
      </c>
      <c r="D44" s="100">
        <f>SUM(D34:D43)</f>
        <v>0</v>
      </c>
      <c r="E44" s="100">
        <f>SUM(E34:E43)</f>
        <v>0</v>
      </c>
      <c r="F44" s="100">
        <f>SUM(B44:D44)</f>
        <v>29823</v>
      </c>
      <c r="G44" s="100">
        <f>SUM(G34:G43)</f>
        <v>30248</v>
      </c>
    </row>
    <row r="45" spans="1:7" ht="15" customHeight="1">
      <c r="A45" s="15" t="s">
        <v>344</v>
      </c>
      <c r="B45" s="127" t="s">
        <v>345</v>
      </c>
      <c r="C45" s="100"/>
      <c r="D45" s="100"/>
      <c r="E45" s="100"/>
      <c r="F45" s="100">
        <f aca="true" t="shared" si="1" ref="F45:G97">SUM(B45:D45)</f>
        <v>0</v>
      </c>
      <c r="G45" s="100">
        <f t="shared" si="1"/>
        <v>0</v>
      </c>
    </row>
    <row r="46" spans="1:7" ht="15" customHeight="1">
      <c r="A46" s="139" t="s">
        <v>559</v>
      </c>
      <c r="B46" s="127" t="s">
        <v>346</v>
      </c>
      <c r="C46" s="100"/>
      <c r="D46" s="100">
        <v>6000</v>
      </c>
      <c r="E46" s="100"/>
      <c r="F46" s="100">
        <f t="shared" si="1"/>
        <v>6000</v>
      </c>
      <c r="G46" s="100">
        <f t="shared" si="1"/>
        <v>6000</v>
      </c>
    </row>
    <row r="47" spans="1:7" ht="15" customHeight="1">
      <c r="A47" s="15" t="s">
        <v>560</v>
      </c>
      <c r="B47" s="127" t="s">
        <v>347</v>
      </c>
      <c r="C47" s="100"/>
      <c r="D47" s="100">
        <v>5800</v>
      </c>
      <c r="E47" s="100"/>
      <c r="F47" s="100">
        <f t="shared" si="1"/>
        <v>5800</v>
      </c>
      <c r="G47" s="100">
        <f t="shared" si="1"/>
        <v>5800</v>
      </c>
    </row>
    <row r="48" spans="1:7" ht="15" customHeight="1">
      <c r="A48" s="145" t="s">
        <v>579</v>
      </c>
      <c r="B48" s="148" t="s">
        <v>348</v>
      </c>
      <c r="C48" s="100">
        <f>SUM(C45:C47)</f>
        <v>0</v>
      </c>
      <c r="D48" s="100">
        <f>SUM(D45:D47)</f>
        <v>11800</v>
      </c>
      <c r="E48" s="100">
        <f>SUM(E45:E47)</f>
        <v>0</v>
      </c>
      <c r="F48" s="100">
        <f t="shared" si="1"/>
        <v>11800</v>
      </c>
      <c r="G48" s="100">
        <f>SUM(G45:G47)</f>
        <v>11800</v>
      </c>
    </row>
    <row r="49" spans="1:7" ht="15" customHeight="1">
      <c r="A49" s="72" t="s">
        <v>35</v>
      </c>
      <c r="B49" s="76"/>
      <c r="C49" s="161">
        <f>C48+C44+C33+C19</f>
        <v>410204</v>
      </c>
      <c r="D49" s="161">
        <f>D48+D44+D33+D19</f>
        <v>11800</v>
      </c>
      <c r="E49" s="161">
        <f>E48+E44+E33+E19</f>
        <v>0</v>
      </c>
      <c r="F49" s="161">
        <f t="shared" si="1"/>
        <v>422004</v>
      </c>
      <c r="G49" s="161">
        <f>G48+G44+G33+G19</f>
        <v>441680</v>
      </c>
    </row>
    <row r="50" spans="1:7" ht="15" customHeight="1">
      <c r="A50" s="139" t="s">
        <v>255</v>
      </c>
      <c r="B50" s="127" t="s">
        <v>256</v>
      </c>
      <c r="C50" s="100"/>
      <c r="D50" s="100"/>
      <c r="E50" s="100"/>
      <c r="F50" s="100">
        <f t="shared" si="1"/>
        <v>0</v>
      </c>
      <c r="G50" s="100">
        <f t="shared" si="1"/>
        <v>0</v>
      </c>
    </row>
    <row r="51" spans="1:7" ht="15" customHeight="1">
      <c r="A51" s="139" t="s">
        <v>257</v>
      </c>
      <c r="B51" s="127" t="s">
        <v>258</v>
      </c>
      <c r="C51" s="100"/>
      <c r="D51" s="100"/>
      <c r="E51" s="100"/>
      <c r="F51" s="100">
        <f t="shared" si="1"/>
        <v>0</v>
      </c>
      <c r="G51" s="100">
        <f t="shared" si="1"/>
        <v>0</v>
      </c>
    </row>
    <row r="52" spans="1:7" ht="15" customHeight="1">
      <c r="A52" s="139" t="s">
        <v>537</v>
      </c>
      <c r="B52" s="127" t="s">
        <v>259</v>
      </c>
      <c r="C52" s="100"/>
      <c r="D52" s="100"/>
      <c r="E52" s="100"/>
      <c r="F52" s="100">
        <f t="shared" si="1"/>
        <v>0</v>
      </c>
      <c r="G52" s="100">
        <f t="shared" si="1"/>
        <v>0</v>
      </c>
    </row>
    <row r="53" spans="1:7" ht="15" customHeight="1">
      <c r="A53" s="139" t="s">
        <v>538</v>
      </c>
      <c r="B53" s="127" t="s">
        <v>260</v>
      </c>
      <c r="C53" s="100"/>
      <c r="D53" s="100"/>
      <c r="E53" s="100"/>
      <c r="F53" s="100">
        <f t="shared" si="1"/>
        <v>0</v>
      </c>
      <c r="G53" s="100">
        <f t="shared" si="1"/>
        <v>0</v>
      </c>
    </row>
    <row r="54" spans="1:7" ht="15" customHeight="1">
      <c r="A54" s="139" t="s">
        <v>539</v>
      </c>
      <c r="B54" s="127" t="s">
        <v>261</v>
      </c>
      <c r="C54" s="100"/>
      <c r="D54" s="100"/>
      <c r="E54" s="100"/>
      <c r="F54" s="100">
        <f t="shared" si="1"/>
        <v>0</v>
      </c>
      <c r="G54" s="100">
        <f t="shared" si="1"/>
        <v>0</v>
      </c>
    </row>
    <row r="55" spans="1:7" ht="15" customHeight="1">
      <c r="A55" s="145" t="s">
        <v>573</v>
      </c>
      <c r="B55" s="148" t="s">
        <v>262</v>
      </c>
      <c r="C55" s="49">
        <f>SUM(C50:C54)</f>
        <v>0</v>
      </c>
      <c r="D55" s="49">
        <f>SUM(D50:D54)</f>
        <v>0</v>
      </c>
      <c r="E55" s="49">
        <f>SUM(E50:E54)</f>
        <v>0</v>
      </c>
      <c r="F55" s="49">
        <f t="shared" si="1"/>
        <v>0</v>
      </c>
      <c r="G55" s="49">
        <f>SUM(G50:G54)</f>
        <v>0</v>
      </c>
    </row>
    <row r="56" spans="1:7" ht="15" customHeight="1">
      <c r="A56" s="15" t="s">
        <v>556</v>
      </c>
      <c r="B56" s="127" t="s">
        <v>333</v>
      </c>
      <c r="C56" s="100"/>
      <c r="D56" s="100"/>
      <c r="E56" s="100"/>
      <c r="F56" s="100">
        <f t="shared" si="1"/>
        <v>0</v>
      </c>
      <c r="G56" s="100">
        <f t="shared" si="1"/>
        <v>0</v>
      </c>
    </row>
    <row r="57" spans="1:7" ht="15" customHeight="1">
      <c r="A57" s="15" t="s">
        <v>557</v>
      </c>
      <c r="B57" s="127" t="s">
        <v>335</v>
      </c>
      <c r="C57" s="100">
        <v>400</v>
      </c>
      <c r="D57" s="100"/>
      <c r="E57" s="100"/>
      <c r="F57" s="100">
        <f t="shared" si="1"/>
        <v>400</v>
      </c>
      <c r="G57" s="100">
        <f t="shared" si="1"/>
        <v>400</v>
      </c>
    </row>
    <row r="58" spans="1:7" ht="15" customHeight="1">
      <c r="A58" s="15" t="s">
        <v>337</v>
      </c>
      <c r="B58" s="127" t="s">
        <v>338</v>
      </c>
      <c r="C58" s="100"/>
      <c r="D58" s="100"/>
      <c r="E58" s="100"/>
      <c r="F58" s="100">
        <f t="shared" si="1"/>
        <v>0</v>
      </c>
      <c r="G58" s="100">
        <f t="shared" si="1"/>
        <v>0</v>
      </c>
    </row>
    <row r="59" spans="1:7" ht="15" customHeight="1">
      <c r="A59" s="15" t="s">
        <v>558</v>
      </c>
      <c r="B59" s="127" t="s">
        <v>339</v>
      </c>
      <c r="C59" s="100">
        <v>4000</v>
      </c>
      <c r="D59" s="100"/>
      <c r="E59" s="100"/>
      <c r="F59" s="100">
        <f t="shared" si="1"/>
        <v>4000</v>
      </c>
      <c r="G59" s="100">
        <f t="shared" si="1"/>
        <v>4000</v>
      </c>
    </row>
    <row r="60" spans="1:7" ht="15" customHeight="1">
      <c r="A60" s="15" t="s">
        <v>341</v>
      </c>
      <c r="B60" s="127" t="s">
        <v>342</v>
      </c>
      <c r="C60" s="100"/>
      <c r="D60" s="100"/>
      <c r="E60" s="100"/>
      <c r="F60" s="100">
        <f t="shared" si="1"/>
        <v>0</v>
      </c>
      <c r="G60" s="100">
        <f t="shared" si="1"/>
        <v>0</v>
      </c>
    </row>
    <row r="61" spans="1:7" ht="15" customHeight="1">
      <c r="A61" s="145" t="s">
        <v>578</v>
      </c>
      <c r="B61" s="148" t="s">
        <v>343</v>
      </c>
      <c r="C61" s="189">
        <f>SUM(C56:C60)</f>
        <v>4400</v>
      </c>
      <c r="D61" s="100">
        <f>SUM(D56:D60)</f>
        <v>0</v>
      </c>
      <c r="E61" s="100">
        <f>SUM(E56:E60)</f>
        <v>0</v>
      </c>
      <c r="F61" s="100">
        <f t="shared" si="1"/>
        <v>4400</v>
      </c>
      <c r="G61" s="100">
        <f>SUM(G56:G60)</f>
        <v>4400</v>
      </c>
    </row>
    <row r="62" spans="1:7" ht="15" customHeight="1">
      <c r="A62" s="15" t="s">
        <v>349</v>
      </c>
      <c r="B62" s="127" t="s">
        <v>350</v>
      </c>
      <c r="C62" s="100"/>
      <c r="D62" s="100"/>
      <c r="E62" s="100"/>
      <c r="F62" s="100">
        <f t="shared" si="1"/>
        <v>0</v>
      </c>
      <c r="G62" s="100">
        <f t="shared" si="1"/>
        <v>0</v>
      </c>
    </row>
    <row r="63" spans="1:7" ht="15" customHeight="1">
      <c r="A63" s="139" t="s">
        <v>561</v>
      </c>
      <c r="B63" s="127" t="s">
        <v>351</v>
      </c>
      <c r="C63" s="100">
        <v>60</v>
      </c>
      <c r="D63" s="100"/>
      <c r="E63" s="100"/>
      <c r="F63" s="100">
        <f t="shared" si="1"/>
        <v>60</v>
      </c>
      <c r="G63" s="100">
        <f t="shared" si="1"/>
        <v>60</v>
      </c>
    </row>
    <row r="64" spans="1:7" ht="15" customHeight="1">
      <c r="A64" s="15" t="s">
        <v>562</v>
      </c>
      <c r="B64" s="127" t="s">
        <v>352</v>
      </c>
      <c r="C64" s="100">
        <v>1000</v>
      </c>
      <c r="D64" s="100">
        <v>14286</v>
      </c>
      <c r="E64" s="100"/>
      <c r="F64" s="100">
        <f t="shared" si="1"/>
        <v>15286</v>
      </c>
      <c r="G64" s="100">
        <f t="shared" si="1"/>
        <v>15286</v>
      </c>
    </row>
    <row r="65" spans="1:7" ht="15" customHeight="1">
      <c r="A65" s="145" t="s">
        <v>581</v>
      </c>
      <c r="B65" s="148" t="s">
        <v>353</v>
      </c>
      <c r="C65" s="190">
        <f>SUM(C62:C64)</f>
        <v>1060</v>
      </c>
      <c r="D65" s="190">
        <f>SUM(D62:D64)</f>
        <v>14286</v>
      </c>
      <c r="E65" s="190">
        <f>SUM(E62:E64)</f>
        <v>0</v>
      </c>
      <c r="F65" s="190">
        <f t="shared" si="1"/>
        <v>15346</v>
      </c>
      <c r="G65" s="190">
        <f>SUM(G62:G64)</f>
        <v>15346</v>
      </c>
    </row>
    <row r="66" spans="1:7" ht="15" customHeight="1">
      <c r="A66" s="72" t="s">
        <v>36</v>
      </c>
      <c r="B66" s="76"/>
      <c r="C66" s="198">
        <f>C65+C61+C55</f>
        <v>5460</v>
      </c>
      <c r="D66" s="198">
        <f>D65+D61+D55</f>
        <v>14286</v>
      </c>
      <c r="E66" s="198">
        <f>E65+E61+E55</f>
        <v>0</v>
      </c>
      <c r="F66" s="198">
        <f t="shared" si="1"/>
        <v>19746</v>
      </c>
      <c r="G66" s="198">
        <f>G55+G61+G65</f>
        <v>19746</v>
      </c>
    </row>
    <row r="67" spans="1:7" ht="15.75">
      <c r="A67" s="24" t="s">
        <v>580</v>
      </c>
      <c r="B67" s="170" t="s">
        <v>354</v>
      </c>
      <c r="C67" s="191">
        <f>C65+C61+C55+C48+C44+C33+C19</f>
        <v>415664</v>
      </c>
      <c r="D67" s="191">
        <f>D65+D61+D55+D48+D44+D33+D19</f>
        <v>26086</v>
      </c>
      <c r="E67" s="191">
        <f>E65+E61+E55+E48+E44+E33+E19</f>
        <v>0</v>
      </c>
      <c r="F67" s="191">
        <f t="shared" si="1"/>
        <v>441750</v>
      </c>
      <c r="G67" s="191">
        <f>G49+G66</f>
        <v>461426</v>
      </c>
    </row>
    <row r="68" spans="1:7" ht="15.75">
      <c r="A68" s="90" t="s">
        <v>37</v>
      </c>
      <c r="B68" s="171"/>
      <c r="C68" s="100"/>
      <c r="D68" s="100"/>
      <c r="E68" s="100"/>
      <c r="F68" s="100">
        <f t="shared" si="1"/>
        <v>0</v>
      </c>
      <c r="G68" s="100">
        <f t="shared" si="1"/>
        <v>0</v>
      </c>
    </row>
    <row r="69" spans="1:7" ht="15.75">
      <c r="A69" s="90" t="s">
        <v>38</v>
      </c>
      <c r="B69" s="171"/>
      <c r="C69" s="100"/>
      <c r="D69" s="100"/>
      <c r="E69" s="100"/>
      <c r="F69" s="100">
        <f t="shared" si="1"/>
        <v>0</v>
      </c>
      <c r="G69" s="100">
        <f t="shared" si="1"/>
        <v>0</v>
      </c>
    </row>
    <row r="70" spans="1:7" ht="15">
      <c r="A70" s="43" t="s">
        <v>563</v>
      </c>
      <c r="B70" s="139" t="s">
        <v>355</v>
      </c>
      <c r="C70" s="100"/>
      <c r="D70" s="100"/>
      <c r="E70" s="100"/>
      <c r="F70" s="100">
        <f t="shared" si="1"/>
        <v>0</v>
      </c>
      <c r="G70" s="100">
        <f t="shared" si="1"/>
        <v>0</v>
      </c>
    </row>
    <row r="71" spans="1:7" ht="15">
      <c r="A71" s="15" t="s">
        <v>356</v>
      </c>
      <c r="B71" s="139" t="s">
        <v>357</v>
      </c>
      <c r="C71" s="100"/>
      <c r="D71" s="100"/>
      <c r="E71" s="100"/>
      <c r="F71" s="100">
        <f t="shared" si="1"/>
        <v>0</v>
      </c>
      <c r="G71" s="100">
        <f t="shared" si="1"/>
        <v>0</v>
      </c>
    </row>
    <row r="72" spans="1:7" ht="15">
      <c r="A72" s="43" t="s">
        <v>564</v>
      </c>
      <c r="B72" s="139" t="s">
        <v>358</v>
      </c>
      <c r="C72" s="100"/>
      <c r="D72" s="100"/>
      <c r="E72" s="100"/>
      <c r="F72" s="100">
        <f t="shared" si="1"/>
        <v>0</v>
      </c>
      <c r="G72" s="100">
        <f t="shared" si="1"/>
        <v>0</v>
      </c>
    </row>
    <row r="73" spans="1:7" ht="15">
      <c r="A73" s="18" t="s">
        <v>582</v>
      </c>
      <c r="B73" s="106" t="s">
        <v>359</v>
      </c>
      <c r="C73" s="100"/>
      <c r="D73" s="100"/>
      <c r="E73" s="100"/>
      <c r="F73" s="100">
        <f t="shared" si="1"/>
        <v>0</v>
      </c>
      <c r="G73" s="100">
        <f>SUM(G70:G72)</f>
        <v>0</v>
      </c>
    </row>
    <row r="74" spans="1:7" ht="15">
      <c r="A74" s="15" t="s">
        <v>565</v>
      </c>
      <c r="B74" s="139" t="s">
        <v>360</v>
      </c>
      <c r="C74" s="100"/>
      <c r="D74" s="100"/>
      <c r="E74" s="100"/>
      <c r="F74" s="100">
        <f t="shared" si="1"/>
        <v>0</v>
      </c>
      <c r="G74" s="100">
        <f t="shared" si="1"/>
        <v>0</v>
      </c>
    </row>
    <row r="75" spans="1:7" ht="15">
      <c r="A75" s="43" t="s">
        <v>361</v>
      </c>
      <c r="B75" s="139" t="s">
        <v>362</v>
      </c>
      <c r="C75" s="100"/>
      <c r="D75" s="100"/>
      <c r="E75" s="100"/>
      <c r="F75" s="100">
        <f t="shared" si="1"/>
        <v>0</v>
      </c>
      <c r="G75" s="100">
        <f t="shared" si="1"/>
        <v>0</v>
      </c>
    </row>
    <row r="76" spans="1:7" ht="15">
      <c r="A76" s="15" t="s">
        <v>566</v>
      </c>
      <c r="B76" s="139" t="s">
        <v>363</v>
      </c>
      <c r="C76" s="100"/>
      <c r="D76" s="100"/>
      <c r="E76" s="100"/>
      <c r="F76" s="100">
        <f t="shared" si="1"/>
        <v>0</v>
      </c>
      <c r="G76" s="100">
        <f t="shared" si="1"/>
        <v>0</v>
      </c>
    </row>
    <row r="77" spans="1:7" ht="15">
      <c r="A77" s="43" t="s">
        <v>364</v>
      </c>
      <c r="B77" s="139" t="s">
        <v>365</v>
      </c>
      <c r="C77" s="100"/>
      <c r="D77" s="100"/>
      <c r="E77" s="100"/>
      <c r="F77" s="100">
        <f t="shared" si="1"/>
        <v>0</v>
      </c>
      <c r="G77" s="100">
        <f t="shared" si="1"/>
        <v>0</v>
      </c>
    </row>
    <row r="78" spans="1:7" ht="15">
      <c r="A78" s="16" t="s">
        <v>583</v>
      </c>
      <c r="B78" s="106" t="s">
        <v>366</v>
      </c>
      <c r="C78" s="100"/>
      <c r="D78" s="100"/>
      <c r="E78" s="100"/>
      <c r="F78" s="100">
        <f t="shared" si="1"/>
        <v>0</v>
      </c>
      <c r="G78" s="100">
        <f>SUM(G74:G77)</f>
        <v>0</v>
      </c>
    </row>
    <row r="79" spans="1:7" ht="15">
      <c r="A79" s="139" t="s">
        <v>693</v>
      </c>
      <c r="B79" s="139" t="s">
        <v>367</v>
      </c>
      <c r="C79" s="100"/>
      <c r="D79" s="100"/>
      <c r="E79" s="100"/>
      <c r="F79" s="100">
        <f t="shared" si="1"/>
        <v>0</v>
      </c>
      <c r="G79" s="100">
        <v>166227</v>
      </c>
    </row>
    <row r="80" spans="1:7" ht="15">
      <c r="A80" s="139" t="s">
        <v>694</v>
      </c>
      <c r="B80" s="139" t="s">
        <v>367</v>
      </c>
      <c r="C80" s="189">
        <v>52806</v>
      </c>
      <c r="D80" s="100"/>
      <c r="E80" s="100"/>
      <c r="F80" s="100">
        <f t="shared" si="1"/>
        <v>52806</v>
      </c>
      <c r="G80" s="100">
        <v>65519</v>
      </c>
    </row>
    <row r="81" spans="1:7" ht="15">
      <c r="A81" s="139" t="s">
        <v>691</v>
      </c>
      <c r="B81" s="139" t="s">
        <v>368</v>
      </c>
      <c r="C81" s="100"/>
      <c r="D81" s="100"/>
      <c r="E81" s="100"/>
      <c r="F81" s="100">
        <f t="shared" si="1"/>
        <v>0</v>
      </c>
      <c r="G81" s="100">
        <f t="shared" si="1"/>
        <v>0</v>
      </c>
    </row>
    <row r="82" spans="1:7" ht="15">
      <c r="A82" s="139" t="s">
        <v>692</v>
      </c>
      <c r="B82" s="139" t="s">
        <v>368</v>
      </c>
      <c r="C82" s="100"/>
      <c r="D82" s="100"/>
      <c r="E82" s="100"/>
      <c r="F82" s="100">
        <f t="shared" si="1"/>
        <v>0</v>
      </c>
      <c r="G82" s="100">
        <f t="shared" si="1"/>
        <v>0</v>
      </c>
    </row>
    <row r="83" spans="1:7" ht="15">
      <c r="A83" s="106" t="s">
        <v>584</v>
      </c>
      <c r="B83" s="106" t="s">
        <v>369</v>
      </c>
      <c r="C83" s="100">
        <f>SUM(C79:C82)</f>
        <v>52806</v>
      </c>
      <c r="D83" s="100">
        <f>SUM(D79:D82)</f>
        <v>0</v>
      </c>
      <c r="E83" s="100">
        <f>SUM(E79:E82)</f>
        <v>0</v>
      </c>
      <c r="F83" s="100">
        <f t="shared" si="1"/>
        <v>52806</v>
      </c>
      <c r="G83" s="100">
        <f>SUM(G79:G82)</f>
        <v>231746</v>
      </c>
    </row>
    <row r="84" spans="1:7" ht="15">
      <c r="A84" s="43" t="s">
        <v>370</v>
      </c>
      <c r="B84" s="139" t="s">
        <v>371</v>
      </c>
      <c r="C84" s="100"/>
      <c r="D84" s="100"/>
      <c r="E84" s="100"/>
      <c r="F84" s="100">
        <f t="shared" si="1"/>
        <v>0</v>
      </c>
      <c r="G84" s="100">
        <f t="shared" si="1"/>
        <v>0</v>
      </c>
    </row>
    <row r="85" spans="1:7" ht="15">
      <c r="A85" s="43" t="s">
        <v>372</v>
      </c>
      <c r="B85" s="139" t="s">
        <v>373</v>
      </c>
      <c r="C85" s="100"/>
      <c r="D85" s="100"/>
      <c r="E85" s="100"/>
      <c r="F85" s="100">
        <f t="shared" si="1"/>
        <v>0</v>
      </c>
      <c r="G85" s="100">
        <f t="shared" si="1"/>
        <v>0</v>
      </c>
    </row>
    <row r="86" spans="1:7" ht="15">
      <c r="A86" s="43" t="s">
        <v>374</v>
      </c>
      <c r="B86" s="139" t="s">
        <v>375</v>
      </c>
      <c r="C86" s="100"/>
      <c r="D86" s="100"/>
      <c r="E86" s="100"/>
      <c r="F86" s="100">
        <f t="shared" si="1"/>
        <v>0</v>
      </c>
      <c r="G86" s="100">
        <f t="shared" si="1"/>
        <v>0</v>
      </c>
    </row>
    <row r="87" spans="1:7" ht="15">
      <c r="A87" s="43" t="s">
        <v>376</v>
      </c>
      <c r="B87" s="139" t="s">
        <v>377</v>
      </c>
      <c r="C87" s="100"/>
      <c r="D87" s="100"/>
      <c r="E87" s="100"/>
      <c r="F87" s="100">
        <f t="shared" si="1"/>
        <v>0</v>
      </c>
      <c r="G87" s="100">
        <f t="shared" si="1"/>
        <v>0</v>
      </c>
    </row>
    <row r="88" spans="1:7" ht="15">
      <c r="A88" s="15" t="s">
        <v>567</v>
      </c>
      <c r="B88" s="139" t="s">
        <v>378</v>
      </c>
      <c r="C88" s="100"/>
      <c r="D88" s="100"/>
      <c r="E88" s="100"/>
      <c r="F88" s="100">
        <f t="shared" si="1"/>
        <v>0</v>
      </c>
      <c r="G88" s="100">
        <f t="shared" si="1"/>
        <v>0</v>
      </c>
    </row>
    <row r="89" spans="1:7" ht="15">
      <c r="A89" s="18" t="s">
        <v>585</v>
      </c>
      <c r="B89" s="106" t="s">
        <v>380</v>
      </c>
      <c r="C89" s="189">
        <f>C83+C78+C73</f>
        <v>52806</v>
      </c>
      <c r="D89" s="100">
        <f>D83+D78+D73</f>
        <v>0</v>
      </c>
      <c r="E89" s="100">
        <f>E83+E78+E73</f>
        <v>0</v>
      </c>
      <c r="F89" s="100">
        <f t="shared" si="1"/>
        <v>52806</v>
      </c>
      <c r="G89" s="100">
        <f>G73+G78+G83+G84+G85+G86+G87+G88</f>
        <v>231746</v>
      </c>
    </row>
    <row r="90" spans="1:7" ht="15">
      <c r="A90" s="15" t="s">
        <v>381</v>
      </c>
      <c r="B90" s="139" t="s">
        <v>382</v>
      </c>
      <c r="C90" s="100"/>
      <c r="D90" s="100"/>
      <c r="E90" s="100"/>
      <c r="F90" s="100">
        <f t="shared" si="1"/>
        <v>0</v>
      </c>
      <c r="G90" s="100">
        <f t="shared" si="1"/>
        <v>0</v>
      </c>
    </row>
    <row r="91" spans="1:7" ht="15">
      <c r="A91" s="15" t="s">
        <v>383</v>
      </c>
      <c r="B91" s="139" t="s">
        <v>384</v>
      </c>
      <c r="C91" s="100"/>
      <c r="D91" s="100"/>
      <c r="E91" s="100"/>
      <c r="F91" s="100">
        <f t="shared" si="1"/>
        <v>0</v>
      </c>
      <c r="G91" s="100">
        <f t="shared" si="1"/>
        <v>0</v>
      </c>
    </row>
    <row r="92" spans="1:7" ht="15">
      <c r="A92" s="43" t="s">
        <v>385</v>
      </c>
      <c r="B92" s="139" t="s">
        <v>386</v>
      </c>
      <c r="C92" s="100"/>
      <c r="D92" s="100"/>
      <c r="E92" s="100"/>
      <c r="F92" s="100">
        <f t="shared" si="1"/>
        <v>0</v>
      </c>
      <c r="G92" s="100">
        <f t="shared" si="1"/>
        <v>0</v>
      </c>
    </row>
    <row r="93" spans="1:7" ht="15">
      <c r="A93" s="43" t="s">
        <v>568</v>
      </c>
      <c r="B93" s="139" t="s">
        <v>387</v>
      </c>
      <c r="C93" s="100"/>
      <c r="D93" s="100"/>
      <c r="E93" s="100"/>
      <c r="F93" s="100">
        <f t="shared" si="1"/>
        <v>0</v>
      </c>
      <c r="G93" s="100">
        <f t="shared" si="1"/>
        <v>0</v>
      </c>
    </row>
    <row r="94" spans="1:7" ht="15">
      <c r="A94" s="16" t="s">
        <v>586</v>
      </c>
      <c r="B94" s="106" t="s">
        <v>388</v>
      </c>
      <c r="C94" s="100"/>
      <c r="D94" s="100"/>
      <c r="E94" s="100"/>
      <c r="F94" s="100">
        <f t="shared" si="1"/>
        <v>0</v>
      </c>
      <c r="G94" s="100">
        <f>SUM(G90:G93)</f>
        <v>0</v>
      </c>
    </row>
    <row r="95" spans="1:7" ht="15">
      <c r="A95" s="18" t="s">
        <v>389</v>
      </c>
      <c r="B95" s="106" t="s">
        <v>390</v>
      </c>
      <c r="C95" s="100"/>
      <c r="D95" s="100"/>
      <c r="E95" s="100"/>
      <c r="F95" s="100">
        <f t="shared" si="1"/>
        <v>0</v>
      </c>
      <c r="G95" s="100">
        <f t="shared" si="1"/>
        <v>0</v>
      </c>
    </row>
    <row r="96" spans="1:7" ht="15.75">
      <c r="A96" s="124" t="s">
        <v>587</v>
      </c>
      <c r="B96" s="105" t="s">
        <v>391</v>
      </c>
      <c r="C96" s="191">
        <f>C95+C94+C89</f>
        <v>52806</v>
      </c>
      <c r="D96" s="112">
        <f>D95+D94+D89</f>
        <v>0</v>
      </c>
      <c r="E96" s="112">
        <f>E95+E94+E89</f>
        <v>0</v>
      </c>
      <c r="F96" s="112">
        <f t="shared" si="1"/>
        <v>52806</v>
      </c>
      <c r="G96" s="112">
        <f>G89+G94+G95</f>
        <v>231746</v>
      </c>
    </row>
    <row r="97" spans="1:7" ht="15.75">
      <c r="A97" s="50" t="s">
        <v>570</v>
      </c>
      <c r="B97" s="51"/>
      <c r="C97" s="118">
        <f>C96+C67</f>
        <v>468470</v>
      </c>
      <c r="D97" s="118">
        <f>D96+D67</f>
        <v>26086</v>
      </c>
      <c r="E97" s="118">
        <f>E96+E67</f>
        <v>0</v>
      </c>
      <c r="F97" s="118">
        <f t="shared" si="1"/>
        <v>494556</v>
      </c>
      <c r="G97" s="118">
        <f>G96+G67</f>
        <v>693172</v>
      </c>
    </row>
  </sheetData>
  <sheetProtection/>
  <mergeCells count="3">
    <mergeCell ref="A2:G2"/>
    <mergeCell ref="A3:G3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264" t="s">
        <v>31</v>
      </c>
      <c r="B1" s="271"/>
      <c r="C1" s="271"/>
      <c r="D1" s="271"/>
      <c r="E1" s="271"/>
      <c r="F1" s="266"/>
    </row>
    <row r="2" spans="1:8" ht="24" customHeight="1">
      <c r="A2" s="267" t="s">
        <v>633</v>
      </c>
      <c r="B2" s="265"/>
      <c r="C2" s="265"/>
      <c r="D2" s="265"/>
      <c r="E2" s="265"/>
      <c r="F2" s="266"/>
      <c r="H2" s="82"/>
    </row>
    <row r="3" ht="18">
      <c r="A3" s="57"/>
    </row>
    <row r="4" ht="15">
      <c r="A4" s="3" t="s">
        <v>3</v>
      </c>
    </row>
    <row r="5" spans="1:6" ht="30">
      <c r="A5" s="1" t="s">
        <v>43</v>
      </c>
      <c r="B5" s="2" t="s">
        <v>26</v>
      </c>
      <c r="C5" s="73" t="s">
        <v>646</v>
      </c>
      <c r="D5" s="73" t="s">
        <v>647</v>
      </c>
      <c r="E5" s="73" t="s">
        <v>34</v>
      </c>
      <c r="F5" s="84" t="s">
        <v>16</v>
      </c>
    </row>
    <row r="6" spans="1:6" ht="15" customHeight="1">
      <c r="A6" s="37" t="s">
        <v>234</v>
      </c>
      <c r="B6" s="5" t="s">
        <v>235</v>
      </c>
      <c r="C6" s="33"/>
      <c r="D6" s="33"/>
      <c r="E6" s="33"/>
      <c r="F6" s="33"/>
    </row>
    <row r="7" spans="1:6" ht="15" customHeight="1">
      <c r="A7" s="4" t="s">
        <v>236</v>
      </c>
      <c r="B7" s="5" t="s">
        <v>237</v>
      </c>
      <c r="C7" s="33"/>
      <c r="D7" s="33"/>
      <c r="E7" s="33"/>
      <c r="F7" s="33"/>
    </row>
    <row r="8" spans="1:6" ht="15" customHeight="1">
      <c r="A8" s="4" t="s">
        <v>238</v>
      </c>
      <c r="B8" s="5" t="s">
        <v>239</v>
      </c>
      <c r="C8" s="33"/>
      <c r="D8" s="33"/>
      <c r="E8" s="33"/>
      <c r="F8" s="33"/>
    </row>
    <row r="9" spans="1:6" ht="15" customHeight="1">
      <c r="A9" s="4" t="s">
        <v>240</v>
      </c>
      <c r="B9" s="5" t="s">
        <v>241</v>
      </c>
      <c r="C9" s="33"/>
      <c r="D9" s="33"/>
      <c r="E9" s="33"/>
      <c r="F9" s="33"/>
    </row>
    <row r="10" spans="1:6" ht="15" customHeight="1">
      <c r="A10" s="4" t="s">
        <v>242</v>
      </c>
      <c r="B10" s="5" t="s">
        <v>243</v>
      </c>
      <c r="C10" s="33"/>
      <c r="D10" s="33"/>
      <c r="E10" s="33"/>
      <c r="F10" s="33"/>
    </row>
    <row r="11" spans="1:6" ht="15" customHeight="1">
      <c r="A11" s="4" t="s">
        <v>244</v>
      </c>
      <c r="B11" s="5" t="s">
        <v>245</v>
      </c>
      <c r="C11" s="33"/>
      <c r="D11" s="33"/>
      <c r="E11" s="33"/>
      <c r="F11" s="33"/>
    </row>
    <row r="12" spans="1:6" ht="15" customHeight="1">
      <c r="A12" s="8" t="s">
        <v>571</v>
      </c>
      <c r="B12" s="9" t="s">
        <v>246</v>
      </c>
      <c r="C12" s="33"/>
      <c r="D12" s="33"/>
      <c r="E12" s="33"/>
      <c r="F12" s="33"/>
    </row>
    <row r="13" spans="1:6" ht="15" customHeight="1">
      <c r="A13" s="4" t="s">
        <v>247</v>
      </c>
      <c r="B13" s="5" t="s">
        <v>248</v>
      </c>
      <c r="C13" s="33"/>
      <c r="D13" s="33"/>
      <c r="E13" s="33"/>
      <c r="F13" s="33"/>
    </row>
    <row r="14" spans="1:6" ht="15" customHeight="1">
      <c r="A14" s="4" t="s">
        <v>249</v>
      </c>
      <c r="B14" s="5" t="s">
        <v>250</v>
      </c>
      <c r="C14" s="33"/>
      <c r="D14" s="33"/>
      <c r="E14" s="33"/>
      <c r="F14" s="33"/>
    </row>
    <row r="15" spans="1:6" ht="15" customHeight="1">
      <c r="A15" s="4" t="s">
        <v>534</v>
      </c>
      <c r="B15" s="5" t="s">
        <v>251</v>
      </c>
      <c r="C15" s="33"/>
      <c r="D15" s="33"/>
      <c r="E15" s="33"/>
      <c r="F15" s="33"/>
    </row>
    <row r="16" spans="1:6" ht="15" customHeight="1">
      <c r="A16" s="4" t="s">
        <v>535</v>
      </c>
      <c r="B16" s="5" t="s">
        <v>252</v>
      </c>
      <c r="C16" s="33"/>
      <c r="D16" s="33"/>
      <c r="E16" s="33"/>
      <c r="F16" s="33"/>
    </row>
    <row r="17" spans="1:6" ht="15" customHeight="1">
      <c r="A17" s="4" t="s">
        <v>536</v>
      </c>
      <c r="B17" s="5" t="s">
        <v>253</v>
      </c>
      <c r="C17" s="33"/>
      <c r="D17" s="33"/>
      <c r="E17" s="33"/>
      <c r="F17" s="33"/>
    </row>
    <row r="18" spans="1:6" ht="15" customHeight="1">
      <c r="A18" s="45" t="s">
        <v>572</v>
      </c>
      <c r="B18" s="59" t="s">
        <v>254</v>
      </c>
      <c r="C18" s="33"/>
      <c r="D18" s="33"/>
      <c r="E18" s="33"/>
      <c r="F18" s="33"/>
    </row>
    <row r="19" spans="1:6" ht="15" customHeight="1">
      <c r="A19" s="4" t="s">
        <v>540</v>
      </c>
      <c r="B19" s="5" t="s">
        <v>263</v>
      </c>
      <c r="C19" s="33"/>
      <c r="D19" s="33"/>
      <c r="E19" s="33"/>
      <c r="F19" s="33"/>
    </row>
    <row r="20" spans="1:6" ht="15" customHeight="1">
      <c r="A20" s="4" t="s">
        <v>541</v>
      </c>
      <c r="B20" s="5" t="s">
        <v>267</v>
      </c>
      <c r="C20" s="33"/>
      <c r="D20" s="33"/>
      <c r="E20" s="33"/>
      <c r="F20" s="33"/>
    </row>
    <row r="21" spans="1:6" ht="15" customHeight="1">
      <c r="A21" s="8" t="s">
        <v>574</v>
      </c>
      <c r="B21" s="9" t="s">
        <v>268</v>
      </c>
      <c r="C21" s="33"/>
      <c r="D21" s="33"/>
      <c r="E21" s="33"/>
      <c r="F21" s="33"/>
    </row>
    <row r="22" spans="1:6" ht="15" customHeight="1">
      <c r="A22" s="4" t="s">
        <v>542</v>
      </c>
      <c r="B22" s="5" t="s">
        <v>269</v>
      </c>
      <c r="C22" s="33"/>
      <c r="D22" s="33"/>
      <c r="E22" s="33"/>
      <c r="F22" s="33"/>
    </row>
    <row r="23" spans="1:6" ht="15" customHeight="1">
      <c r="A23" s="4" t="s">
        <v>543</v>
      </c>
      <c r="B23" s="5" t="s">
        <v>270</v>
      </c>
      <c r="C23" s="33"/>
      <c r="D23" s="33"/>
      <c r="E23" s="33"/>
      <c r="F23" s="33"/>
    </row>
    <row r="24" spans="1:6" ht="15" customHeight="1">
      <c r="A24" s="4" t="s">
        <v>544</v>
      </c>
      <c r="B24" s="5" t="s">
        <v>271</v>
      </c>
      <c r="C24" s="33"/>
      <c r="D24" s="33"/>
      <c r="E24" s="33"/>
      <c r="F24" s="33"/>
    </row>
    <row r="25" spans="1:6" ht="15" customHeight="1">
      <c r="A25" s="4" t="s">
        <v>545</v>
      </c>
      <c r="B25" s="5" t="s">
        <v>272</v>
      </c>
      <c r="C25" s="33"/>
      <c r="D25" s="33"/>
      <c r="E25" s="33"/>
      <c r="F25" s="33"/>
    </row>
    <row r="26" spans="1:6" ht="15" customHeight="1">
      <c r="A26" s="4" t="s">
        <v>546</v>
      </c>
      <c r="B26" s="5" t="s">
        <v>275</v>
      </c>
      <c r="C26" s="33"/>
      <c r="D26" s="33"/>
      <c r="E26" s="33"/>
      <c r="F26" s="33"/>
    </row>
    <row r="27" spans="1:6" ht="15" customHeight="1">
      <c r="A27" s="4" t="s">
        <v>276</v>
      </c>
      <c r="B27" s="5" t="s">
        <v>277</v>
      </c>
      <c r="C27" s="33"/>
      <c r="D27" s="33"/>
      <c r="E27" s="33"/>
      <c r="F27" s="33"/>
    </row>
    <row r="28" spans="1:6" ht="15" customHeight="1">
      <c r="A28" s="4" t="s">
        <v>547</v>
      </c>
      <c r="B28" s="5" t="s">
        <v>278</v>
      </c>
      <c r="C28" s="33"/>
      <c r="D28" s="33"/>
      <c r="E28" s="33"/>
      <c r="F28" s="33"/>
    </row>
    <row r="29" spans="1:6" ht="15" customHeight="1">
      <c r="A29" s="4" t="s">
        <v>548</v>
      </c>
      <c r="B29" s="5" t="s">
        <v>283</v>
      </c>
      <c r="C29" s="33"/>
      <c r="D29" s="33"/>
      <c r="E29" s="33"/>
      <c r="F29" s="33"/>
    </row>
    <row r="30" spans="1:6" ht="15" customHeight="1">
      <c r="A30" s="8" t="s">
        <v>575</v>
      </c>
      <c r="B30" s="9" t="s">
        <v>299</v>
      </c>
      <c r="C30" s="33"/>
      <c r="D30" s="33"/>
      <c r="E30" s="33"/>
      <c r="F30" s="33"/>
    </row>
    <row r="31" spans="1:6" ht="15" customHeight="1">
      <c r="A31" s="4" t="s">
        <v>549</v>
      </c>
      <c r="B31" s="5" t="s">
        <v>300</v>
      </c>
      <c r="C31" s="33"/>
      <c r="D31" s="33"/>
      <c r="E31" s="33"/>
      <c r="F31" s="33"/>
    </row>
    <row r="32" spans="1:6" ht="15" customHeight="1">
      <c r="A32" s="45" t="s">
        <v>576</v>
      </c>
      <c r="B32" s="59" t="s">
        <v>301</v>
      </c>
      <c r="C32" s="33"/>
      <c r="D32" s="33"/>
      <c r="E32" s="33"/>
      <c r="F32" s="33"/>
    </row>
    <row r="33" spans="1:6" ht="15" customHeight="1">
      <c r="A33" s="15" t="s">
        <v>302</v>
      </c>
      <c r="B33" s="5" t="s">
        <v>303</v>
      </c>
      <c r="C33" s="33"/>
      <c r="D33" s="33"/>
      <c r="E33" s="33"/>
      <c r="F33" s="33"/>
    </row>
    <row r="34" spans="1:6" ht="15" customHeight="1">
      <c r="A34" s="15" t="s">
        <v>550</v>
      </c>
      <c r="B34" s="5" t="s">
        <v>304</v>
      </c>
      <c r="C34" s="33"/>
      <c r="D34" s="33"/>
      <c r="E34" s="33"/>
      <c r="F34" s="33"/>
    </row>
    <row r="35" spans="1:6" ht="15" customHeight="1">
      <c r="A35" s="15" t="s">
        <v>551</v>
      </c>
      <c r="B35" s="5" t="s">
        <v>307</v>
      </c>
      <c r="C35" s="33"/>
      <c r="D35" s="33"/>
      <c r="E35" s="33"/>
      <c r="F35" s="33"/>
    </row>
    <row r="36" spans="1:6" ht="15" customHeight="1">
      <c r="A36" s="15" t="s">
        <v>552</v>
      </c>
      <c r="B36" s="5" t="s">
        <v>308</v>
      </c>
      <c r="C36" s="33"/>
      <c r="D36" s="33"/>
      <c r="E36" s="33"/>
      <c r="F36" s="33"/>
    </row>
    <row r="37" spans="1:6" ht="15" customHeight="1">
      <c r="A37" s="15" t="s">
        <v>315</v>
      </c>
      <c r="B37" s="5" t="s">
        <v>316</v>
      </c>
      <c r="C37" s="33"/>
      <c r="D37" s="33"/>
      <c r="E37" s="33"/>
      <c r="F37" s="33"/>
    </row>
    <row r="38" spans="1:6" ht="15" customHeight="1">
      <c r="A38" s="15" t="s">
        <v>317</v>
      </c>
      <c r="B38" s="5" t="s">
        <v>318</v>
      </c>
      <c r="C38" s="33"/>
      <c r="D38" s="33"/>
      <c r="E38" s="33"/>
      <c r="F38" s="33"/>
    </row>
    <row r="39" spans="1:6" ht="15" customHeight="1">
      <c r="A39" s="15" t="s">
        <v>319</v>
      </c>
      <c r="B39" s="5" t="s">
        <v>320</v>
      </c>
      <c r="C39" s="33"/>
      <c r="D39" s="33"/>
      <c r="E39" s="33"/>
      <c r="F39" s="33"/>
    </row>
    <row r="40" spans="1:6" ht="15" customHeight="1">
      <c r="A40" s="15" t="s">
        <v>553</v>
      </c>
      <c r="B40" s="5" t="s">
        <v>321</v>
      </c>
      <c r="C40" s="33"/>
      <c r="D40" s="33"/>
      <c r="E40" s="33"/>
      <c r="F40" s="33"/>
    </row>
    <row r="41" spans="1:6" ht="15" customHeight="1">
      <c r="A41" s="15" t="s">
        <v>554</v>
      </c>
      <c r="B41" s="5" t="s">
        <v>323</v>
      </c>
      <c r="C41" s="33"/>
      <c r="D41" s="33"/>
      <c r="E41" s="33"/>
      <c r="F41" s="33"/>
    </row>
    <row r="42" spans="1:6" ht="15" customHeight="1">
      <c r="A42" s="15" t="s">
        <v>555</v>
      </c>
      <c r="B42" s="5" t="s">
        <v>328</v>
      </c>
      <c r="C42" s="33"/>
      <c r="D42" s="33"/>
      <c r="E42" s="33"/>
      <c r="F42" s="33"/>
    </row>
    <row r="43" spans="1:6" ht="15" customHeight="1">
      <c r="A43" s="58" t="s">
        <v>577</v>
      </c>
      <c r="B43" s="59" t="s">
        <v>332</v>
      </c>
      <c r="C43" s="33"/>
      <c r="D43" s="33"/>
      <c r="E43" s="33"/>
      <c r="F43" s="33"/>
    </row>
    <row r="44" spans="1:6" ht="15" customHeight="1">
      <c r="A44" s="15" t="s">
        <v>344</v>
      </c>
      <c r="B44" s="5" t="s">
        <v>345</v>
      </c>
      <c r="C44" s="33"/>
      <c r="D44" s="33"/>
      <c r="E44" s="33"/>
      <c r="F44" s="33"/>
    </row>
    <row r="45" spans="1:6" ht="15" customHeight="1">
      <c r="A45" s="4" t="s">
        <v>559</v>
      </c>
      <c r="B45" s="5" t="s">
        <v>346</v>
      </c>
      <c r="C45" s="33"/>
      <c r="D45" s="33"/>
      <c r="E45" s="33"/>
      <c r="F45" s="33"/>
    </row>
    <row r="46" spans="1:6" ht="15" customHeight="1">
      <c r="A46" s="15" t="s">
        <v>560</v>
      </c>
      <c r="B46" s="5" t="s">
        <v>347</v>
      </c>
      <c r="C46" s="33"/>
      <c r="D46" s="33"/>
      <c r="E46" s="33"/>
      <c r="F46" s="33"/>
    </row>
    <row r="47" spans="1:6" ht="15" customHeight="1">
      <c r="A47" s="45" t="s">
        <v>579</v>
      </c>
      <c r="B47" s="59" t="s">
        <v>348</v>
      </c>
      <c r="C47" s="33"/>
      <c r="D47" s="33"/>
      <c r="E47" s="33"/>
      <c r="F47" s="33"/>
    </row>
    <row r="48" spans="1:6" ht="15" customHeight="1">
      <c r="A48" s="72" t="s">
        <v>645</v>
      </c>
      <c r="B48" s="76"/>
      <c r="C48" s="33"/>
      <c r="D48" s="33"/>
      <c r="E48" s="33"/>
      <c r="F48" s="33"/>
    </row>
    <row r="49" spans="1:6" ht="15" customHeight="1">
      <c r="A49" s="4" t="s">
        <v>255</v>
      </c>
      <c r="B49" s="5" t="s">
        <v>256</v>
      </c>
      <c r="C49" s="33"/>
      <c r="D49" s="33"/>
      <c r="E49" s="33"/>
      <c r="F49" s="33"/>
    </row>
    <row r="50" spans="1:6" ht="15" customHeight="1">
      <c r="A50" s="4" t="s">
        <v>257</v>
      </c>
      <c r="B50" s="5" t="s">
        <v>258</v>
      </c>
      <c r="C50" s="33"/>
      <c r="D50" s="33"/>
      <c r="E50" s="33"/>
      <c r="F50" s="33"/>
    </row>
    <row r="51" spans="1:6" ht="15" customHeight="1">
      <c r="A51" s="4" t="s">
        <v>537</v>
      </c>
      <c r="B51" s="5" t="s">
        <v>259</v>
      </c>
      <c r="C51" s="33"/>
      <c r="D51" s="33"/>
      <c r="E51" s="33"/>
      <c r="F51" s="33"/>
    </row>
    <row r="52" spans="1:6" ht="15" customHeight="1">
      <c r="A52" s="4" t="s">
        <v>538</v>
      </c>
      <c r="B52" s="5" t="s">
        <v>260</v>
      </c>
      <c r="C52" s="33"/>
      <c r="D52" s="33"/>
      <c r="E52" s="33"/>
      <c r="F52" s="33"/>
    </row>
    <row r="53" spans="1:6" ht="15" customHeight="1">
      <c r="A53" s="4" t="s">
        <v>539</v>
      </c>
      <c r="B53" s="5" t="s">
        <v>261</v>
      </c>
      <c r="C53" s="33"/>
      <c r="D53" s="33"/>
      <c r="E53" s="33"/>
      <c r="F53" s="33"/>
    </row>
    <row r="54" spans="1:6" ht="15" customHeight="1">
      <c r="A54" s="45" t="s">
        <v>573</v>
      </c>
      <c r="B54" s="59" t="s">
        <v>262</v>
      </c>
      <c r="C54" s="33"/>
      <c r="D54" s="33"/>
      <c r="E54" s="33"/>
      <c r="F54" s="33"/>
    </row>
    <row r="55" spans="1:6" ht="15" customHeight="1">
      <c r="A55" s="15" t="s">
        <v>556</v>
      </c>
      <c r="B55" s="5" t="s">
        <v>333</v>
      </c>
      <c r="C55" s="33"/>
      <c r="D55" s="33"/>
      <c r="E55" s="33"/>
      <c r="F55" s="33"/>
    </row>
    <row r="56" spans="1:6" ht="15" customHeight="1">
      <c r="A56" s="15" t="s">
        <v>557</v>
      </c>
      <c r="B56" s="5" t="s">
        <v>335</v>
      </c>
      <c r="C56" s="33"/>
      <c r="D56" s="33"/>
      <c r="E56" s="33"/>
      <c r="F56" s="33"/>
    </row>
    <row r="57" spans="1:6" ht="15" customHeight="1">
      <c r="A57" s="15" t="s">
        <v>337</v>
      </c>
      <c r="B57" s="5" t="s">
        <v>338</v>
      </c>
      <c r="C57" s="33"/>
      <c r="D57" s="33"/>
      <c r="E57" s="33"/>
      <c r="F57" s="33"/>
    </row>
    <row r="58" spans="1:6" ht="15" customHeight="1">
      <c r="A58" s="15" t="s">
        <v>558</v>
      </c>
      <c r="B58" s="5" t="s">
        <v>339</v>
      </c>
      <c r="C58" s="33"/>
      <c r="D58" s="33"/>
      <c r="E58" s="33"/>
      <c r="F58" s="33"/>
    </row>
    <row r="59" spans="1:6" ht="15" customHeight="1">
      <c r="A59" s="15" t="s">
        <v>341</v>
      </c>
      <c r="B59" s="5" t="s">
        <v>342</v>
      </c>
      <c r="C59" s="33"/>
      <c r="D59" s="33"/>
      <c r="E59" s="33"/>
      <c r="F59" s="33"/>
    </row>
    <row r="60" spans="1:6" ht="15" customHeight="1">
      <c r="A60" s="45" t="s">
        <v>578</v>
      </c>
      <c r="B60" s="59" t="s">
        <v>343</v>
      </c>
      <c r="C60" s="33"/>
      <c r="D60" s="33"/>
      <c r="E60" s="33"/>
      <c r="F60" s="33"/>
    </row>
    <row r="61" spans="1:6" ht="15" customHeight="1">
      <c r="A61" s="15" t="s">
        <v>349</v>
      </c>
      <c r="B61" s="5" t="s">
        <v>350</v>
      </c>
      <c r="C61" s="33"/>
      <c r="D61" s="33"/>
      <c r="E61" s="33"/>
      <c r="F61" s="33"/>
    </row>
    <row r="62" spans="1:6" ht="15" customHeight="1">
      <c r="A62" s="4" t="s">
        <v>561</v>
      </c>
      <c r="B62" s="5" t="s">
        <v>351</v>
      </c>
      <c r="C62" s="33"/>
      <c r="D62" s="33"/>
      <c r="E62" s="33"/>
      <c r="F62" s="33"/>
    </row>
    <row r="63" spans="1:6" ht="15" customHeight="1">
      <c r="A63" s="15" t="s">
        <v>562</v>
      </c>
      <c r="B63" s="5" t="s">
        <v>352</v>
      </c>
      <c r="C63" s="33"/>
      <c r="D63" s="33"/>
      <c r="E63" s="33"/>
      <c r="F63" s="33"/>
    </row>
    <row r="64" spans="1:6" ht="15" customHeight="1">
      <c r="A64" s="45" t="s">
        <v>581</v>
      </c>
      <c r="B64" s="59" t="s">
        <v>353</v>
      </c>
      <c r="C64" s="33"/>
      <c r="D64" s="33"/>
      <c r="E64" s="33"/>
      <c r="F64" s="33"/>
    </row>
    <row r="65" spans="1:6" ht="15" customHeight="1">
      <c r="A65" s="72" t="s">
        <v>644</v>
      </c>
      <c r="B65" s="76"/>
      <c r="C65" s="33"/>
      <c r="D65" s="33"/>
      <c r="E65" s="33"/>
      <c r="F65" s="33"/>
    </row>
    <row r="66" spans="1:6" ht="15.75">
      <c r="A66" s="56" t="s">
        <v>580</v>
      </c>
      <c r="B66" s="41" t="s">
        <v>354</v>
      </c>
      <c r="C66" s="33"/>
      <c r="D66" s="33"/>
      <c r="E66" s="33"/>
      <c r="F66" s="33"/>
    </row>
    <row r="67" spans="1:6" ht="15.75">
      <c r="A67" s="90" t="s">
        <v>37</v>
      </c>
      <c r="B67" s="74"/>
      <c r="C67" s="33"/>
      <c r="D67" s="33"/>
      <c r="E67" s="33"/>
      <c r="F67" s="33"/>
    </row>
    <row r="68" spans="1:6" ht="15.75">
      <c r="A68" s="90" t="s">
        <v>38</v>
      </c>
      <c r="B68" s="74"/>
      <c r="C68" s="33"/>
      <c r="D68" s="33"/>
      <c r="E68" s="33"/>
      <c r="F68" s="33"/>
    </row>
    <row r="69" spans="1:6" ht="15">
      <c r="A69" s="43" t="s">
        <v>563</v>
      </c>
      <c r="B69" s="4" t="s">
        <v>355</v>
      </c>
      <c r="C69" s="33"/>
      <c r="D69" s="33"/>
      <c r="E69" s="33"/>
      <c r="F69" s="33"/>
    </row>
    <row r="70" spans="1:6" ht="15">
      <c r="A70" s="15" t="s">
        <v>356</v>
      </c>
      <c r="B70" s="4" t="s">
        <v>357</v>
      </c>
      <c r="C70" s="33"/>
      <c r="D70" s="33"/>
      <c r="E70" s="33"/>
      <c r="F70" s="33"/>
    </row>
    <row r="71" spans="1:6" ht="15">
      <c r="A71" s="43" t="s">
        <v>564</v>
      </c>
      <c r="B71" s="4" t="s">
        <v>358</v>
      </c>
      <c r="C71" s="33"/>
      <c r="D71" s="33"/>
      <c r="E71" s="33"/>
      <c r="F71" s="33"/>
    </row>
    <row r="72" spans="1:6" ht="15">
      <c r="A72" s="18" t="s">
        <v>582</v>
      </c>
      <c r="B72" s="8" t="s">
        <v>359</v>
      </c>
      <c r="C72" s="33"/>
      <c r="D72" s="33"/>
      <c r="E72" s="33"/>
      <c r="F72" s="33"/>
    </row>
    <row r="73" spans="1:6" ht="15">
      <c r="A73" s="15" t="s">
        <v>565</v>
      </c>
      <c r="B73" s="4" t="s">
        <v>360</v>
      </c>
      <c r="C73" s="33"/>
      <c r="D73" s="33"/>
      <c r="E73" s="33"/>
      <c r="F73" s="33"/>
    </row>
    <row r="74" spans="1:6" ht="15">
      <c r="A74" s="43" t="s">
        <v>361</v>
      </c>
      <c r="B74" s="4" t="s">
        <v>362</v>
      </c>
      <c r="C74" s="33"/>
      <c r="D74" s="33"/>
      <c r="E74" s="33"/>
      <c r="F74" s="33"/>
    </row>
    <row r="75" spans="1:6" ht="15">
      <c r="A75" s="15" t="s">
        <v>566</v>
      </c>
      <c r="B75" s="4" t="s">
        <v>363</v>
      </c>
      <c r="C75" s="33"/>
      <c r="D75" s="33"/>
      <c r="E75" s="33"/>
      <c r="F75" s="33"/>
    </row>
    <row r="76" spans="1:6" ht="15">
      <c r="A76" s="43" t="s">
        <v>364</v>
      </c>
      <c r="B76" s="4" t="s">
        <v>365</v>
      </c>
      <c r="C76" s="33"/>
      <c r="D76" s="33"/>
      <c r="E76" s="33"/>
      <c r="F76" s="33"/>
    </row>
    <row r="77" spans="1:6" ht="15">
      <c r="A77" s="16" t="s">
        <v>583</v>
      </c>
      <c r="B77" s="8" t="s">
        <v>366</v>
      </c>
      <c r="C77" s="33"/>
      <c r="D77" s="33"/>
      <c r="E77" s="33"/>
      <c r="F77" s="33"/>
    </row>
    <row r="78" spans="1:6" ht="15">
      <c r="A78" s="4" t="s">
        <v>693</v>
      </c>
      <c r="B78" s="4" t="s">
        <v>367</v>
      </c>
      <c r="C78" s="33"/>
      <c r="D78" s="33"/>
      <c r="E78" s="33"/>
      <c r="F78" s="33"/>
    </row>
    <row r="79" spans="1:6" ht="15">
      <c r="A79" s="4" t="s">
        <v>694</v>
      </c>
      <c r="B79" s="4" t="s">
        <v>367</v>
      </c>
      <c r="C79" s="33"/>
      <c r="D79" s="33"/>
      <c r="E79" s="33"/>
      <c r="F79" s="33"/>
    </row>
    <row r="80" spans="1:6" ht="15">
      <c r="A80" s="4" t="s">
        <v>691</v>
      </c>
      <c r="B80" s="4" t="s">
        <v>368</v>
      </c>
      <c r="C80" s="33"/>
      <c r="D80" s="33"/>
      <c r="E80" s="33"/>
      <c r="F80" s="33"/>
    </row>
    <row r="81" spans="1:6" ht="15">
      <c r="A81" s="4" t="s">
        <v>692</v>
      </c>
      <c r="B81" s="4" t="s">
        <v>368</v>
      </c>
      <c r="C81" s="33"/>
      <c r="D81" s="33"/>
      <c r="E81" s="33"/>
      <c r="F81" s="33"/>
    </row>
    <row r="82" spans="1:6" ht="15">
      <c r="A82" s="8" t="s">
        <v>584</v>
      </c>
      <c r="B82" s="8" t="s">
        <v>369</v>
      </c>
      <c r="C82" s="33"/>
      <c r="D82" s="33"/>
      <c r="E82" s="33"/>
      <c r="F82" s="33"/>
    </row>
    <row r="83" spans="1:6" ht="15">
      <c r="A83" s="43" t="s">
        <v>370</v>
      </c>
      <c r="B83" s="4" t="s">
        <v>371</v>
      </c>
      <c r="C83" s="33"/>
      <c r="D83" s="33"/>
      <c r="E83" s="33"/>
      <c r="F83" s="33"/>
    </row>
    <row r="84" spans="1:6" ht="15">
      <c r="A84" s="43" t="s">
        <v>372</v>
      </c>
      <c r="B84" s="4" t="s">
        <v>373</v>
      </c>
      <c r="C84" s="33"/>
      <c r="D84" s="33"/>
      <c r="E84" s="33"/>
      <c r="F84" s="33"/>
    </row>
    <row r="85" spans="1:6" ht="15">
      <c r="A85" s="43" t="s">
        <v>374</v>
      </c>
      <c r="B85" s="4" t="s">
        <v>375</v>
      </c>
      <c r="C85" s="33"/>
      <c r="D85" s="33"/>
      <c r="E85" s="33"/>
      <c r="F85" s="33"/>
    </row>
    <row r="86" spans="1:6" ht="15">
      <c r="A86" s="43" t="s">
        <v>376</v>
      </c>
      <c r="B86" s="4" t="s">
        <v>377</v>
      </c>
      <c r="C86" s="33"/>
      <c r="D86" s="33"/>
      <c r="E86" s="33"/>
      <c r="F86" s="33"/>
    </row>
    <row r="87" spans="1:6" ht="15">
      <c r="A87" s="15" t="s">
        <v>567</v>
      </c>
      <c r="B87" s="4" t="s">
        <v>378</v>
      </c>
      <c r="C87" s="33"/>
      <c r="D87" s="33"/>
      <c r="E87" s="33"/>
      <c r="F87" s="33"/>
    </row>
    <row r="88" spans="1:6" ht="15">
      <c r="A88" s="18" t="s">
        <v>585</v>
      </c>
      <c r="B88" s="8" t="s">
        <v>380</v>
      </c>
      <c r="C88" s="33"/>
      <c r="D88" s="33"/>
      <c r="E88" s="33"/>
      <c r="F88" s="33"/>
    </row>
    <row r="89" spans="1:6" ht="15">
      <c r="A89" s="15" t="s">
        <v>381</v>
      </c>
      <c r="B89" s="4" t="s">
        <v>382</v>
      </c>
      <c r="C89" s="33"/>
      <c r="D89" s="33"/>
      <c r="E89" s="33"/>
      <c r="F89" s="33"/>
    </row>
    <row r="90" spans="1:6" ht="15">
      <c r="A90" s="15" t="s">
        <v>383</v>
      </c>
      <c r="B90" s="4" t="s">
        <v>384</v>
      </c>
      <c r="C90" s="33"/>
      <c r="D90" s="33"/>
      <c r="E90" s="33"/>
      <c r="F90" s="33"/>
    </row>
    <row r="91" spans="1:6" ht="15">
      <c r="A91" s="43" t="s">
        <v>385</v>
      </c>
      <c r="B91" s="4" t="s">
        <v>386</v>
      </c>
      <c r="C91" s="33"/>
      <c r="D91" s="33"/>
      <c r="E91" s="33"/>
      <c r="F91" s="33"/>
    </row>
    <row r="92" spans="1:6" ht="15">
      <c r="A92" s="43" t="s">
        <v>568</v>
      </c>
      <c r="B92" s="4" t="s">
        <v>387</v>
      </c>
      <c r="C92" s="33"/>
      <c r="D92" s="33"/>
      <c r="E92" s="33"/>
      <c r="F92" s="33"/>
    </row>
    <row r="93" spans="1:6" ht="15">
      <c r="A93" s="16" t="s">
        <v>586</v>
      </c>
      <c r="B93" s="8" t="s">
        <v>388</v>
      </c>
      <c r="C93" s="33"/>
      <c r="D93" s="33"/>
      <c r="E93" s="33"/>
      <c r="F93" s="33"/>
    </row>
    <row r="94" spans="1:6" ht="15">
      <c r="A94" s="18" t="s">
        <v>389</v>
      </c>
      <c r="B94" s="8" t="s">
        <v>390</v>
      </c>
      <c r="C94" s="33"/>
      <c r="D94" s="33"/>
      <c r="E94" s="33"/>
      <c r="F94" s="33"/>
    </row>
    <row r="95" spans="1:6" ht="15.75">
      <c r="A95" s="46" t="s">
        <v>587</v>
      </c>
      <c r="B95" s="47" t="s">
        <v>391</v>
      </c>
      <c r="C95" s="33"/>
      <c r="D95" s="33"/>
      <c r="E95" s="33"/>
      <c r="F95" s="33"/>
    </row>
    <row r="96" spans="1:6" ht="15.75">
      <c r="A96" s="50" t="s">
        <v>570</v>
      </c>
      <c r="B96" s="51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2015-08-17T09:00:11Z</cp:lastPrinted>
  <dcterms:created xsi:type="dcterms:W3CDTF">2014-01-03T21:48:14Z</dcterms:created>
  <dcterms:modified xsi:type="dcterms:W3CDTF">2015-09-02T09:17:22Z</dcterms:modified>
  <cp:category/>
  <cp:version/>
  <cp:contentType/>
  <cp:contentStatus/>
</cp:coreProperties>
</file>