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0995" activeTab="0"/>
  </bookViews>
  <sheets>
    <sheet name="Munka1" sheetId="1" r:id="rId1"/>
  </sheets>
  <definedNames>
    <definedName name="_xlfn.COMPOUNDVALUE" hidden="1">#NAME?</definedName>
    <definedName name="_xlnm.Print_Titles" localSheetId="0">'Munka1'!$4:$6</definedName>
    <definedName name="_xlnm.Print_Area" localSheetId="0">'Munka1'!$A$1:$G$105</definedName>
  </definedNames>
  <calcPr fullCalcOnLoad="1"/>
</workbook>
</file>

<file path=xl/sharedStrings.xml><?xml version="1.0" encoding="utf-8"?>
<sst xmlns="http://schemas.openxmlformats.org/spreadsheetml/2006/main" count="124" uniqueCount="102">
  <si>
    <t>Támogatás megnevezése</t>
  </si>
  <si>
    <t>Működési célú támogatások</t>
  </si>
  <si>
    <t xml:space="preserve">  Államháztartáson belülre adott támogatások</t>
  </si>
  <si>
    <t xml:space="preserve">  Államháztartáson kívülre adott támogatások</t>
  </si>
  <si>
    <t>Felhalmozási célú támogatások</t>
  </si>
  <si>
    <t>TÁMOGATÁSOK MINDÖSSZESEN:</t>
  </si>
  <si>
    <t>Nemzetiségi önkormányzatnak és költségvetési szervének egyéb működési támogatása</t>
  </si>
  <si>
    <t>Központi költségvetési szervnek egyéb működési célú támogatása</t>
  </si>
  <si>
    <t>Egyházi jogi személynek egyéb működési célú támogatási kiadásai</t>
  </si>
  <si>
    <t>Civil szervezetnek egyéb működési célú támogatási kiadásai</t>
  </si>
  <si>
    <t>Helyi önkormányzatnak és azok költségvetési szervének egyéb felhalmozási célú támogatásai</t>
  </si>
  <si>
    <t>Egyházi jogi személynek egyéb felhalmozási célú támogatási kiadásai</t>
  </si>
  <si>
    <t>Civil szervezetnek egyéb felhalmozási célú támogatási kiadásai</t>
  </si>
  <si>
    <t>Háztartásoknak egyéb felhalmozási célú támogatási kiadásai</t>
  </si>
  <si>
    <t>Önkormányzati többségi tulajdonú nem pénzügyi vállalkozásnak egyéb felhalmozási célú támogatási kiadásai</t>
  </si>
  <si>
    <t>Egyéb vállalkozásnak egyéb felhalmozási célú támogatási kiadásai</t>
  </si>
  <si>
    <t>Előző évek államháztartáson kívüli felhalmozási/működési bevételeinek visszafizetési kötelezettsége</t>
  </si>
  <si>
    <t>Bursa Hungarica - felsőoktatási diákösztöndíj</t>
  </si>
  <si>
    <t>Myrai Vallási Közhasznú Egyesület támogatása</t>
  </si>
  <si>
    <t>Lelki Egészségvédő Alapítvány drogprevenciós tevékenységének támogatása</t>
  </si>
  <si>
    <t>Különböző szociális jellegű alapítványi, civil szervezeti, egyházi, stb. támogatások</t>
  </si>
  <si>
    <t>Tiszta Jövőért Közhasznú Alapítvány támogatása</t>
  </si>
  <si>
    <t>Magyar Vöröskereszt Budapest Fővárosi Szervezete támogatása</t>
  </si>
  <si>
    <t>Családok Átmeneti Otthona működtetése (Szociális és Rehabilitációs Alapítvány)</t>
  </si>
  <si>
    <t>Családok Átmeneti Otthona működtetése (Oltalom Karitatív Egyesület)</t>
  </si>
  <si>
    <t>Fiatal házasok első lakáshoz jutása</t>
  </si>
  <si>
    <t xml:space="preserve">Ügyeletes gyógyszertár támogatása </t>
  </si>
  <si>
    <t>Gézengúz Alapítvány támogatása</t>
  </si>
  <si>
    <t>Budapest Főváros Önkormányzat - szennyvízcsaorna fejlesztése</t>
  </si>
  <si>
    <t>Egyházak támogatása</t>
  </si>
  <si>
    <t>Sportcélú pályázati támogatások (SE-k, sportszervezetek)</t>
  </si>
  <si>
    <t>Zuglói Polgárőr és Önkéntes Tűzoltó Egyesület támogatása</t>
  </si>
  <si>
    <t>Kerületi kitüntetések, díjak, adományozásával járó kifizetések</t>
  </si>
  <si>
    <t>Civil szervezetek támogatása</t>
  </si>
  <si>
    <t>Vakok- és Gyengénlátók Közép-Magyarországi Regionális Egyesülete támogatása</t>
  </si>
  <si>
    <t>Civilekkel kapcsolatos feladatok kiadásai (Civil Füzet)</t>
  </si>
  <si>
    <t>Egyéni kérvények alapján történő támogagtások (alapítványok, egyházak, civil szervezetek, vállalkozások)</t>
  </si>
  <si>
    <t>Lakásért életjáradék program</t>
  </si>
  <si>
    <t>Zuglói Közbiztonsági Non-Profit Kft müködésének támogatása</t>
  </si>
  <si>
    <t>Zuglói Sport és Rendezvényszervező Non-Profit Kft. működésének támogatása</t>
  </si>
  <si>
    <t>Zuglói Cserepes Kulturális Non-Profit Kft.  működésének támogatása</t>
  </si>
  <si>
    <t>Zuglói Városgazdálkodási és Közszolgáltatási Zrt. működésének támogatása</t>
  </si>
  <si>
    <t>KEF prevenciós támogatások</t>
  </si>
  <si>
    <t>Magyarországi Református Egyház Bethesda Gyermekkórház támogatása</t>
  </si>
  <si>
    <t>BVSC támogatása - TAO pályázat önrész</t>
  </si>
  <si>
    <t>adatok eFt-ban</t>
  </si>
  <si>
    <t>Önkorm. tulajdonban álló lakásokra fennálló bérleti jogviszony pénzbeli megváltása</t>
  </si>
  <si>
    <t>Zuglói Sport és Rendezvényszervező Non-Profit Kft. működésének támogatása (közszolgáltatás)</t>
  </si>
  <si>
    <t>Zuglói Cserepes Kulturális Non-Profit Kft.  működésének támogatása (közszolgáltatás)</t>
  </si>
  <si>
    <t>Zuglói Városgazdálkodási és Közszolgáltatási Zrt. működésének támogatása (közszolgáltatás)</t>
  </si>
  <si>
    <t>K50601</t>
  </si>
  <si>
    <t>K50609</t>
  </si>
  <si>
    <t>K51201</t>
  </si>
  <si>
    <t>K51203</t>
  </si>
  <si>
    <t>K51204</t>
  </si>
  <si>
    <t>K51207</t>
  </si>
  <si>
    <t>K8401</t>
  </si>
  <si>
    <t>K8904</t>
  </si>
  <si>
    <t>K8604</t>
  </si>
  <si>
    <t>Utcai  szociális munka ellátásához kapcsolódó feladatok támogatása (Menhely Alapítvány)</t>
  </si>
  <si>
    <t>Egyéni kérvények alapján történő támogatások (alapítványok, egyházak, civil szervezetek, vállalkozások)</t>
  </si>
  <si>
    <t xml:space="preserve">Zuglói Filharmónia Non-Profit Kft. működésének támogatása </t>
  </si>
  <si>
    <t>K51208</t>
  </si>
  <si>
    <t>Önkormányzati többségi tulajdonú nem pénzügyi vállalkozásnak egyéb működési célú támogatási kiadásai</t>
  </si>
  <si>
    <t xml:space="preserve">Civilekkel kapcsolatos feladatok </t>
  </si>
  <si>
    <t>BVSC sportóvodai támogatás</t>
  </si>
  <si>
    <t>Elidegenítésből szolgálati lakásra utalás</t>
  </si>
  <si>
    <t>Szociális kölcsön</t>
  </si>
  <si>
    <t>K508</t>
  </si>
  <si>
    <t>Kiskokas Alapítvány támogatása</t>
  </si>
  <si>
    <t>Egyéni kérelmek alapján történő támogatások (alapítványok, egyházak, civil szervezetek, vállalkozások)</t>
  </si>
  <si>
    <t>Zuglói Városgazdálkodási és Közszolgáltatási Zrt. szervezet fejlesztés kiegészítés</t>
  </si>
  <si>
    <t>Zuglóiak Egymásért Alapítvány támogatása</t>
  </si>
  <si>
    <t>I.</t>
  </si>
  <si>
    <t>Budapest Főváros XIV. Kerület Zugló Önkormányzata államháztartáson belülre és kívülre adott támogatásai 2021. évben</t>
  </si>
  <si>
    <t>Módosítás I</t>
  </si>
  <si>
    <t>Módosítás II</t>
  </si>
  <si>
    <t>Módosítás III</t>
  </si>
  <si>
    <t>2020. évi áthúzódó</t>
  </si>
  <si>
    <t>Ovi-Sport Alapítvány támogatása</t>
  </si>
  <si>
    <t>Alkalmazottak lakásépítési, vásárlási, felújítási kölcsöne</t>
  </si>
  <si>
    <t>ÖSSZESEN</t>
  </si>
  <si>
    <t>Stúdió Zene és Táncművészeti Alapítvány támogatása</t>
  </si>
  <si>
    <t>Háziorvosok rezsiköltség támogatása</t>
  </si>
  <si>
    <t>2021. évi eredeti előirányzat</t>
  </si>
  <si>
    <t xml:space="preserve">Társasházak és szövetkezeti házak felújítási vissza nem térítendő támogatása </t>
  </si>
  <si>
    <t xml:space="preserve">Társasházak és szövetkezeti házak felújítási visszatérítendő támogatása </t>
  </si>
  <si>
    <t>Budapest Főváros XIV. Kerületi Rendőrkapitányság támogatása</t>
  </si>
  <si>
    <t>Magyar Máltai Szeretetszolgálat ellátási szerződés (Családok Átmeneti Otthona)</t>
  </si>
  <si>
    <t>Zuglói Közbiztonsági Non-Profit Kft működésének támogatása (közszolgáltatás)</t>
  </si>
  <si>
    <t>Budapest Rendőr-főkapitányság támogatása (térfigyelés)</t>
  </si>
  <si>
    <t>Működési célú kölcsön nyújtása államháztartáson kívülre</t>
  </si>
  <si>
    <t>Visszatérítendő támogatás, kölcsön nyújtása államháztartáson kívülre</t>
  </si>
  <si>
    <t>Államháztartáson belülre adott támogatások</t>
  </si>
  <si>
    <t>Államháztartáson kívülre adott támogatások</t>
  </si>
  <si>
    <t xml:space="preserve">II. </t>
  </si>
  <si>
    <t>Egyéb vállalkozásnak egyéb működési célú támogatási kiadásai</t>
  </si>
  <si>
    <t>Állatvédelmi feladatok támogatása</t>
  </si>
  <si>
    <t>Kezdj Itthon Nonprofit Kft. támogatása</t>
  </si>
  <si>
    <t>Nemzetiségi önkormányzatok támogatása</t>
  </si>
  <si>
    <t xml:space="preserve">Nemzetiségi önkormányzatok támogatása 2019. maradvány miatt </t>
  </si>
  <si>
    <t>10. melléklet a 6/2021. (II.26.)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</si>
</sst>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.0\ &quot;Ft&quot;_-;\-* #,##0.0\ &quot;Ft&quot;_-;_-* &quot;-&quot;??\ &quot;Ft&quot;_-;_-@_-"/>
    <numFmt numFmtId="166" formatCode="_-* #,##0.0\ _F_t_-;\-* #,##0.0\ _F_t_-;_-* &quot;-&quot;??\ _F_t_-;_-@_-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Border="1" applyAlignment="1">
      <alignment horizontal="left" indent="1"/>
    </xf>
    <xf numFmtId="0" fontId="67" fillId="0" borderId="0" xfId="0" applyFont="1" applyBorder="1" applyAlignment="1">
      <alignment wrapText="1"/>
    </xf>
    <xf numFmtId="0" fontId="66" fillId="0" borderId="0" xfId="0" applyFont="1" applyAlignment="1">
      <alignment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 indent="3"/>
    </xf>
    <xf numFmtId="0" fontId="63" fillId="0" borderId="10" xfId="0" applyFont="1" applyBorder="1" applyAlignment="1">
      <alignment/>
    </xf>
    <xf numFmtId="0" fontId="68" fillId="0" borderId="11" xfId="0" applyFont="1" applyBorder="1" applyAlignment="1">
      <alignment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vertical="center"/>
    </xf>
    <xf numFmtId="164" fontId="4" fillId="0" borderId="0" xfId="57" applyNumberFormat="1" applyFont="1" applyAlignment="1">
      <alignment horizontal="right"/>
    </xf>
    <xf numFmtId="164" fontId="2" fillId="0" borderId="0" xfId="57" applyNumberFormat="1" applyFont="1" applyAlignment="1">
      <alignment/>
    </xf>
    <xf numFmtId="164" fontId="2" fillId="0" borderId="0" xfId="57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9" fillId="0" borderId="0" xfId="0" applyFont="1" applyBorder="1" applyAlignment="1">
      <alignment horizontal="left" indent="2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left" indent="3"/>
    </xf>
    <xf numFmtId="0" fontId="71" fillId="0" borderId="0" xfId="0" applyFont="1" applyBorder="1" applyAlignment="1">
      <alignment horizontal="left" indent="1"/>
    </xf>
    <xf numFmtId="0" fontId="72" fillId="0" borderId="11" xfId="0" applyFont="1" applyBorder="1" applyAlignment="1">
      <alignment horizontal="left" indent="2"/>
    </xf>
    <xf numFmtId="0" fontId="72" fillId="0" borderId="10" xfId="0" applyFont="1" applyBorder="1" applyAlignment="1">
      <alignment horizontal="left" indent="2"/>
    </xf>
    <xf numFmtId="0" fontId="73" fillId="0" borderId="0" xfId="0" applyFont="1" applyAlignment="1">
      <alignment wrapText="1"/>
    </xf>
    <xf numFmtId="0" fontId="72" fillId="0" borderId="0" xfId="0" applyFont="1" applyBorder="1" applyAlignment="1">
      <alignment horizontal="left" indent="2"/>
    </xf>
    <xf numFmtId="167" fontId="6" fillId="0" borderId="12" xfId="46" applyNumberFormat="1" applyFont="1" applyBorder="1" applyAlignment="1">
      <alignment/>
    </xf>
    <xf numFmtId="167" fontId="6" fillId="0" borderId="13" xfId="46" applyNumberFormat="1" applyFont="1" applyFill="1" applyBorder="1" applyAlignment="1">
      <alignment/>
    </xf>
    <xf numFmtId="0" fontId="65" fillId="0" borderId="11" xfId="0" applyFont="1" applyBorder="1" applyAlignment="1">
      <alignment wrapText="1"/>
    </xf>
    <xf numFmtId="0" fontId="74" fillId="0" borderId="11" xfId="0" applyFont="1" applyBorder="1" applyAlignment="1">
      <alignment wrapText="1"/>
    </xf>
    <xf numFmtId="0" fontId="5" fillId="25" borderId="14" xfId="0" applyFont="1" applyFill="1" applyBorder="1" applyAlignment="1">
      <alignment horizontal="center" wrapText="1"/>
    </xf>
    <xf numFmtId="0" fontId="65" fillId="25" borderId="15" xfId="0" applyFont="1" applyFill="1" applyBorder="1" applyAlignment="1">
      <alignment wrapText="1"/>
    </xf>
    <xf numFmtId="0" fontId="74" fillId="25" borderId="15" xfId="0" applyFont="1" applyFill="1" applyBorder="1" applyAlignment="1">
      <alignment wrapText="1"/>
    </xf>
    <xf numFmtId="0" fontId="65" fillId="25" borderId="15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/>
    </xf>
    <xf numFmtId="0" fontId="65" fillId="25" borderId="15" xfId="0" applyFont="1" applyFill="1" applyBorder="1" applyAlignment="1">
      <alignment vertical="center"/>
    </xf>
    <xf numFmtId="0" fontId="74" fillId="25" borderId="15" xfId="0" applyFont="1" applyFill="1" applyBorder="1" applyAlignment="1">
      <alignment vertical="center"/>
    </xf>
    <xf numFmtId="167" fontId="3" fillId="25" borderId="17" xfId="46" applyNumberFormat="1" applyFont="1" applyFill="1" applyBorder="1" applyAlignment="1">
      <alignment vertical="center"/>
    </xf>
    <xf numFmtId="164" fontId="3" fillId="25" borderId="0" xfId="57" applyNumberFormat="1" applyFont="1" applyFill="1" applyBorder="1" applyAlignment="1">
      <alignment horizontal="center" vertical="center" wrapText="1"/>
    </xf>
    <xf numFmtId="167" fontId="6" fillId="0" borderId="0" xfId="46" applyNumberFormat="1" applyFont="1" applyFill="1" applyBorder="1" applyAlignment="1">
      <alignment/>
    </xf>
    <xf numFmtId="167" fontId="7" fillId="0" borderId="0" xfId="46" applyNumberFormat="1" applyFont="1" applyFill="1" applyBorder="1" applyAlignment="1">
      <alignment/>
    </xf>
    <xf numFmtId="167" fontId="7" fillId="0" borderId="0" xfId="46" applyNumberFormat="1" applyFont="1" applyBorder="1" applyAlignment="1">
      <alignment/>
    </xf>
    <xf numFmtId="167" fontId="7" fillId="25" borderId="0" xfId="46" applyNumberFormat="1" applyFont="1" applyFill="1" applyBorder="1" applyAlignment="1">
      <alignment/>
    </xf>
    <xf numFmtId="167" fontId="2" fillId="0" borderId="0" xfId="46" applyNumberFormat="1" applyFont="1" applyBorder="1" applyAlignment="1">
      <alignment/>
    </xf>
    <xf numFmtId="167" fontId="8" fillId="0" borderId="0" xfId="46" applyNumberFormat="1" applyFont="1" applyFill="1" applyBorder="1" applyAlignment="1">
      <alignment/>
    </xf>
    <xf numFmtId="167" fontId="3" fillId="0" borderId="13" xfId="46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horizontal="left" indent="2"/>
    </xf>
    <xf numFmtId="0" fontId="75" fillId="0" borderId="0" xfId="0" applyFont="1" applyAlignment="1">
      <alignment/>
    </xf>
    <xf numFmtId="167" fontId="63" fillId="0" borderId="0" xfId="46" applyNumberFormat="1" applyFont="1" applyAlignment="1">
      <alignment/>
    </xf>
    <xf numFmtId="167" fontId="63" fillId="0" borderId="0" xfId="0" applyNumberFormat="1" applyFont="1" applyAlignment="1">
      <alignment/>
    </xf>
    <xf numFmtId="164" fontId="3" fillId="25" borderId="18" xfId="57" applyNumberFormat="1" applyFont="1" applyFill="1" applyBorder="1" applyAlignment="1">
      <alignment horizontal="center" vertical="center" wrapText="1"/>
    </xf>
    <xf numFmtId="167" fontId="3" fillId="25" borderId="18" xfId="46" applyNumberFormat="1" applyFont="1" applyFill="1" applyBorder="1" applyAlignment="1">
      <alignment vertical="center"/>
    </xf>
    <xf numFmtId="167" fontId="6" fillId="0" borderId="14" xfId="46" applyNumberFormat="1" applyFont="1" applyFill="1" applyBorder="1" applyAlignment="1">
      <alignment/>
    </xf>
    <xf numFmtId="167" fontId="6" fillId="0" borderId="19" xfId="46" applyNumberFormat="1" applyFont="1" applyFill="1" applyBorder="1" applyAlignment="1">
      <alignment/>
    </xf>
    <xf numFmtId="167" fontId="6" fillId="0" borderId="14" xfId="46" applyNumberFormat="1" applyFont="1" applyBorder="1" applyAlignment="1">
      <alignment/>
    </xf>
    <xf numFmtId="167" fontId="3" fillId="0" borderId="19" xfId="46" applyNumberFormat="1" applyFont="1" applyBorder="1" applyAlignment="1">
      <alignment/>
    </xf>
    <xf numFmtId="164" fontId="3" fillId="25" borderId="20" xfId="57" applyNumberFormat="1" applyFont="1" applyFill="1" applyBorder="1" applyAlignment="1">
      <alignment horizontal="center" vertical="center" wrapText="1"/>
    </xf>
    <xf numFmtId="167" fontId="3" fillId="25" borderId="20" xfId="46" applyNumberFormat="1" applyFont="1" applyFill="1" applyBorder="1" applyAlignment="1">
      <alignment vertical="center"/>
    </xf>
    <xf numFmtId="167" fontId="7" fillId="0" borderId="19" xfId="46" applyNumberFormat="1" applyFont="1" applyFill="1" applyBorder="1" applyAlignment="1">
      <alignment/>
    </xf>
    <xf numFmtId="167" fontId="7" fillId="0" borderId="19" xfId="46" applyNumberFormat="1" applyFont="1" applyBorder="1" applyAlignment="1">
      <alignment/>
    </xf>
    <xf numFmtId="167" fontId="7" fillId="0" borderId="16" xfId="46" applyNumberFormat="1" applyFont="1" applyBorder="1" applyAlignment="1">
      <alignment/>
    </xf>
    <xf numFmtId="167" fontId="7" fillId="0" borderId="14" xfId="46" applyNumberFormat="1" applyFont="1" applyBorder="1" applyAlignment="1">
      <alignment/>
    </xf>
    <xf numFmtId="167" fontId="7" fillId="25" borderId="19" xfId="46" applyNumberFormat="1" applyFont="1" applyFill="1" applyBorder="1" applyAlignment="1">
      <alignment/>
    </xf>
    <xf numFmtId="167" fontId="2" fillId="0" borderId="19" xfId="46" applyNumberFormat="1" applyFont="1" applyBorder="1" applyAlignment="1">
      <alignment/>
    </xf>
    <xf numFmtId="167" fontId="8" fillId="0" borderId="19" xfId="46" applyNumberFormat="1" applyFont="1" applyFill="1" applyBorder="1" applyAlignment="1">
      <alignment/>
    </xf>
    <xf numFmtId="167" fontId="7" fillId="0" borderId="16" xfId="46" applyNumberFormat="1" applyFont="1" applyFill="1" applyBorder="1" applyAlignment="1">
      <alignment/>
    </xf>
    <xf numFmtId="0" fontId="68" fillId="0" borderId="0" xfId="0" applyFont="1" applyBorder="1" applyAlignment="1">
      <alignment wrapText="1"/>
    </xf>
    <xf numFmtId="167" fontId="6" fillId="0" borderId="19" xfId="46" applyNumberFormat="1" applyFont="1" applyBorder="1" applyAlignment="1">
      <alignment/>
    </xf>
    <xf numFmtId="167" fontId="6" fillId="0" borderId="0" xfId="46" applyNumberFormat="1" applyFont="1" applyBorder="1" applyAlignment="1">
      <alignment/>
    </xf>
    <xf numFmtId="0" fontId="63" fillId="0" borderId="13" xfId="0" applyFont="1" applyBorder="1" applyAlignment="1">
      <alignment/>
    </xf>
    <xf numFmtId="0" fontId="70" fillId="0" borderId="0" xfId="0" applyFont="1" applyFill="1" applyBorder="1" applyAlignment="1">
      <alignment horizontal="left" indent="3"/>
    </xf>
    <xf numFmtId="0" fontId="63" fillId="0" borderId="21" xfId="0" applyFont="1" applyBorder="1" applyAlignment="1">
      <alignment/>
    </xf>
    <xf numFmtId="0" fontId="70" fillId="0" borderId="13" xfId="0" applyFont="1" applyBorder="1" applyAlignment="1">
      <alignment horizontal="left" indent="3"/>
    </xf>
    <xf numFmtId="0" fontId="70" fillId="0" borderId="13" xfId="0" applyFont="1" applyBorder="1" applyAlignment="1">
      <alignment horizontal="left" wrapText="1" indent="3"/>
    </xf>
    <xf numFmtId="0" fontId="69" fillId="0" borderId="13" xfId="0" applyFont="1" applyBorder="1" applyAlignment="1">
      <alignment horizontal="left" indent="2"/>
    </xf>
    <xf numFmtId="0" fontId="70" fillId="0" borderId="13" xfId="0" applyFont="1" applyBorder="1" applyAlignment="1" applyProtection="1">
      <alignment horizontal="left" indent="3"/>
      <protection locked="0"/>
    </xf>
    <xf numFmtId="0" fontId="75" fillId="0" borderId="21" xfId="0" applyFont="1" applyBorder="1" applyAlignment="1">
      <alignment/>
    </xf>
    <xf numFmtId="0" fontId="75" fillId="0" borderId="13" xfId="0" applyFont="1" applyBorder="1" applyAlignment="1">
      <alignment/>
    </xf>
    <xf numFmtId="0" fontId="63" fillId="0" borderId="22" xfId="0" applyFont="1" applyBorder="1" applyAlignment="1">
      <alignment/>
    </xf>
    <xf numFmtId="0" fontId="7" fillId="0" borderId="23" xfId="0" applyFont="1" applyBorder="1" applyAlignment="1">
      <alignment horizontal="left" indent="3"/>
    </xf>
    <xf numFmtId="0" fontId="70" fillId="0" borderId="0" xfId="0" applyFont="1" applyFill="1" applyBorder="1" applyAlignment="1">
      <alignment horizontal="left" wrapText="1" indent="3"/>
    </xf>
    <xf numFmtId="0" fontId="69" fillId="0" borderId="0" xfId="0" applyFont="1" applyFill="1" applyBorder="1" applyAlignment="1">
      <alignment horizontal="left" indent="2"/>
    </xf>
    <xf numFmtId="0" fontId="7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left" indent="3"/>
    </xf>
    <xf numFmtId="0" fontId="75" fillId="0" borderId="19" xfId="0" applyFont="1" applyBorder="1" applyAlignment="1">
      <alignment/>
    </xf>
    <xf numFmtId="0" fontId="68" fillId="0" borderId="0" xfId="0" applyFont="1" applyBorder="1" applyAlignment="1">
      <alignment horizontal="left"/>
    </xf>
    <xf numFmtId="164" fontId="3" fillId="0" borderId="0" xfId="57" applyNumberFormat="1" applyFont="1" applyAlignment="1">
      <alignment horizontal="right" vertical="center"/>
    </xf>
    <xf numFmtId="0" fontId="5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7" fontId="6" fillId="0" borderId="11" xfId="46" applyNumberFormat="1" applyFont="1" applyFill="1" applyBorder="1" applyAlignment="1">
      <alignment/>
    </xf>
    <xf numFmtId="167" fontId="6" fillId="0" borderId="11" xfId="46" applyNumberFormat="1" applyFont="1" applyBorder="1" applyAlignment="1">
      <alignment/>
    </xf>
    <xf numFmtId="167" fontId="7" fillId="0" borderId="0" xfId="46" applyNumberFormat="1" applyFont="1" applyFill="1" applyBorder="1" applyAlignment="1">
      <alignment horizontal="left" indent="3"/>
    </xf>
    <xf numFmtId="167" fontId="70" fillId="0" borderId="0" xfId="46" applyNumberFormat="1" applyFont="1" applyFill="1" applyBorder="1" applyAlignment="1">
      <alignment horizontal="left" wrapText="1" indent="3"/>
    </xf>
    <xf numFmtId="167" fontId="3" fillId="0" borderId="0" xfId="46" applyNumberFormat="1" applyFont="1" applyBorder="1" applyAlignment="1">
      <alignment/>
    </xf>
    <xf numFmtId="0" fontId="70" fillId="0" borderId="10" xfId="0" applyFont="1" applyFill="1" applyBorder="1" applyAlignment="1">
      <alignment horizontal="left" indent="3"/>
    </xf>
    <xf numFmtId="0" fontId="68" fillId="0" borderId="25" xfId="0" applyFont="1" applyBorder="1" applyAlignment="1">
      <alignment horizontal="left" indent="1"/>
    </xf>
    <xf numFmtId="0" fontId="78" fillId="0" borderId="12" xfId="0" applyFont="1" applyBorder="1" applyAlignment="1">
      <alignment horizontal="left" indent="1"/>
    </xf>
    <xf numFmtId="0" fontId="66" fillId="0" borderId="21" xfId="0" applyFont="1" applyBorder="1" applyAlignment="1">
      <alignment wrapText="1"/>
    </xf>
    <xf numFmtId="0" fontId="71" fillId="0" borderId="13" xfId="0" applyFont="1" applyBorder="1" applyAlignment="1">
      <alignment horizontal="left" indent="1"/>
    </xf>
    <xf numFmtId="0" fontId="69" fillId="0" borderId="13" xfId="0" applyFont="1" applyBorder="1" applyAlignment="1">
      <alignment horizontal="left" indent="3"/>
    </xf>
    <xf numFmtId="0" fontId="68" fillId="0" borderId="12" xfId="0" applyFont="1" applyBorder="1" applyAlignment="1">
      <alignment horizontal="left" indent="1"/>
    </xf>
    <xf numFmtId="0" fontId="68" fillId="0" borderId="21" xfId="0" applyFont="1" applyBorder="1" applyAlignment="1">
      <alignment horizontal="left" indent="1"/>
    </xf>
    <xf numFmtId="0" fontId="68" fillId="0" borderId="13" xfId="0" applyFont="1" applyBorder="1" applyAlignment="1">
      <alignment horizontal="left" inden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left" vertical="center" wrapText="1" indent="3"/>
    </xf>
    <xf numFmtId="0" fontId="66" fillId="0" borderId="21" xfId="0" applyFont="1" applyBorder="1" applyAlignment="1">
      <alignment/>
    </xf>
    <xf numFmtId="0" fontId="70" fillId="0" borderId="23" xfId="0" applyFont="1" applyBorder="1" applyAlignment="1">
      <alignment horizontal="left" indent="3"/>
    </xf>
    <xf numFmtId="167" fontId="7" fillId="0" borderId="13" xfId="46" applyNumberFormat="1" applyFont="1" applyFill="1" applyBorder="1" applyAlignment="1">
      <alignment/>
    </xf>
    <xf numFmtId="0" fontId="0" fillId="0" borderId="13" xfId="0" applyBorder="1" applyAlignment="1">
      <alignment horizontal="right" vertical="center"/>
    </xf>
    <xf numFmtId="0" fontId="72" fillId="0" borderId="0" xfId="0" applyFont="1" applyBorder="1" applyAlignment="1">
      <alignment horizontal="left" vertical="center" indent="2"/>
    </xf>
    <xf numFmtId="0" fontId="6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7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4">
    <dxf>
      <fill>
        <patternFill patternType="solid">
          <fgColor theme="4" tint="0.7999200224876404"/>
          <bgColor rgb="FFB7D2F5"/>
        </patternFill>
      </fill>
    </dxf>
    <dxf>
      <font>
        <b/>
        <i val="0"/>
      </font>
      <fill>
        <patternFill patternType="solid">
          <fgColor indexed="65"/>
          <bgColor rgb="FFB7D2F5"/>
        </patternFill>
      </fill>
    </dxf>
    <dxf>
      <fill>
        <patternFill>
          <bgColor rgb="FFECF3FC"/>
        </patternFill>
      </fill>
      <border>
        <top style="thin">
          <color rgb="FFDAE8FA"/>
        </top>
        <bottom style="thin">
          <color rgb="FFDAE8FA"/>
        </bottom>
      </border>
    </dxf>
    <dxf>
      <font>
        <b/>
        <i val="0"/>
      </font>
      <fill>
        <patternFill>
          <bgColor rgb="FFDAE8FA"/>
        </patternFill>
      </fill>
      <border>
        <top style="thin">
          <color rgb="FFC9DDF7"/>
        </top>
        <bottom style="thin">
          <color rgb="FFC9DDF7"/>
        </bottom>
      </border>
    </dxf>
    <dxf>
      <font>
        <b/>
        <i val="0"/>
        <color auto="1"/>
      </font>
      <fill>
        <patternFill>
          <bgColor rgb="FFC9DDF7"/>
        </patternFill>
      </fill>
      <border>
        <top style="thin">
          <color rgb="FFB7D2F5"/>
        </top>
        <bottom style="thin">
          <color rgb="FFB7D2F5"/>
        </bottom>
      </border>
    </dxf>
    <dxf>
      <fill>
        <patternFill patternType="gray0625">
          <fgColor rgb="FFA6C7F2"/>
        </patternFill>
      </fill>
    </dxf>
    <dxf>
      <fill>
        <patternFill>
          <bgColor rgb="FFECF3FC"/>
        </patternFill>
      </fill>
      <border>
        <top style="thin">
          <color rgb="FFDAE8FA"/>
        </top>
        <bottom style="thin">
          <color rgb="FFDAE8FA"/>
        </bottom>
      </border>
    </dxf>
    <dxf>
      <font>
        <b/>
        <i val="0"/>
      </font>
      <fill>
        <patternFill>
          <bgColor rgb="FFDAE8FA"/>
        </patternFill>
      </fill>
      <border>
        <top style="thin">
          <color rgb="FFC9DDF7"/>
        </top>
        <bottom style="thin">
          <color rgb="FFC9DDF7"/>
        </bottom>
      </border>
    </dxf>
    <dxf>
      <font>
        <b/>
        <i val="0"/>
        <color theme="1"/>
      </font>
      <fill>
        <patternFill>
          <bgColor rgb="FFC9DDF7"/>
        </patternFill>
      </fill>
      <border>
        <left/>
        <right/>
        <top style="thin">
          <color rgb="FFB7D2F5"/>
        </top>
        <bottom style="thin">
          <color rgb="FFB7D2F5"/>
        </bottom>
      </border>
    </dxf>
    <dxf>
      <fill>
        <patternFill patternType="gray0625">
          <fgColor rgb="FFA6C7F2"/>
        </patternFill>
      </fill>
      <border>
        <left style="medium">
          <color rgb="FFA6C7F2"/>
        </left>
        <right style="medium">
          <color rgb="FFA6C7F2"/>
        </right>
        <top style="medium">
          <color rgb="FFA6C7F2"/>
        </top>
        <bottom style="medium">
          <color rgb="FFA6C7F2"/>
        </bottom>
      </border>
    </dxf>
    <dxf>
      <font>
        <b/>
        <i/>
      </font>
      <fill>
        <patternFill patternType="gray0625">
          <fgColor rgb="FF95BCEF"/>
        </patternFill>
      </fill>
      <border>
        <left style="medium">
          <color rgb="FFA6C7F2"/>
        </left>
        <right style="medium">
          <color rgb="FFA6C7F2"/>
        </right>
        <top style="medium">
          <color rgb="FFA6C7F2"/>
        </top>
        <bottom style="medium">
          <color rgb="FFA6C7F2"/>
        </bottom>
      </border>
    </dxf>
    <dxf>
      <font>
        <b/>
        <color theme="1"/>
      </font>
      <fill>
        <patternFill patternType="solid">
          <fgColor theme="4" tint="0.7999200224876404"/>
          <bgColor rgb="FFB7D2F5"/>
        </patternFill>
      </fill>
      <border>
        <left style="thin">
          <color rgb="FFB7D2F5"/>
        </left>
        <right style="thin">
          <color rgb="FFB7D2F5"/>
        </right>
        <top style="thin">
          <color rgb="FFC9DDF7"/>
        </top>
        <bottom style="thin">
          <color rgb="FFC9DDF7"/>
        </bottom>
      </border>
    </dxf>
    <dxf>
      <font>
        <b/>
        <color theme="1"/>
      </font>
      <fill>
        <patternFill patternType="solid">
          <fgColor indexed="65"/>
          <bgColor rgb="FFB7D2F5"/>
        </patternFill>
      </fill>
      <border>
        <left style="thin">
          <color rgb="FFB7D2F5"/>
        </left>
        <right style="thin">
          <color rgb="FFB7D2F5"/>
        </right>
        <top style="thin">
          <color rgb="FFC9DDF7"/>
        </top>
        <bottom style="thin">
          <color rgb="FFC9DDF7"/>
        </bottom>
      </border>
    </dxf>
    <dxf>
      <border>
        <left style="dashed">
          <color rgb="FFB7D2F5"/>
        </left>
        <right style="dashed">
          <color rgb="FFB7D2F5"/>
        </right>
        <top style="thin">
          <color rgb="FFB7D2F5"/>
        </top>
        <bottom style="thin">
          <color rgb="FFB7D2F5"/>
        </bottom>
      </border>
    </dxf>
  </dxfs>
  <tableStyles count="1" defaultTableStyle="TableStyleMedium9" defaultPivotStyle="PivotStyleLight16">
    <tableStyle name="KEMM" table="0" count="14">
      <tableStyleElement type="wholeTable" dxfId="13"/>
      <tableStyleElement type="headerRow" dxfId="12"/>
      <tableStyleElement type="totalRow" dxfId="11"/>
      <tableStyleElement type="lastColumn" dxfId="10"/>
      <tableStyleElement type="firstSubtotalColumn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view="pageBreakPreview" zoomScale="80" zoomScaleNormal="80" zoomScaleSheetLayoutView="80" workbookViewId="0" topLeftCell="A1">
      <selection activeCell="G2" sqref="G2"/>
    </sheetView>
  </sheetViews>
  <sheetFormatPr defaultColWidth="9.140625" defaultRowHeight="15"/>
  <cols>
    <col min="1" max="1" width="4.57421875" style="17" customWidth="1"/>
    <col min="2" max="2" width="2.00390625" style="1" customWidth="1"/>
    <col min="3" max="3" width="2.57421875" style="1" customWidth="1"/>
    <col min="4" max="4" width="1.57421875" style="2" customWidth="1"/>
    <col min="5" max="5" width="154.7109375" style="1" customWidth="1"/>
    <col min="6" max="6" width="21.140625" style="1" hidden="1" customWidth="1"/>
    <col min="7" max="7" width="20.8515625" style="15" customWidth="1"/>
    <col min="8" max="10" width="19.00390625" style="15" hidden="1" customWidth="1"/>
    <col min="11" max="11" width="4.28125" style="15" hidden="1" customWidth="1"/>
    <col min="12" max="12" width="3.8515625" style="1" hidden="1" customWidth="1"/>
    <col min="13" max="13" width="16.57421875" style="1" hidden="1" customWidth="1"/>
    <col min="14" max="16384" width="9.140625" style="1" customWidth="1"/>
  </cols>
  <sheetData>
    <row r="1" spans="7:10" ht="30.75" customHeight="1">
      <c r="G1" s="88" t="s">
        <v>101</v>
      </c>
      <c r="H1" s="14"/>
      <c r="I1" s="14"/>
      <c r="J1" s="14"/>
    </row>
    <row r="2" ht="1.5" customHeight="1"/>
    <row r="3" spans="1:11" ht="57.75" customHeight="1">
      <c r="A3" s="121" t="s">
        <v>74</v>
      </c>
      <c r="B3" s="121"/>
      <c r="C3" s="121"/>
      <c r="D3" s="121"/>
      <c r="E3" s="121"/>
      <c r="F3" s="121"/>
      <c r="G3" s="121"/>
      <c r="H3" s="122"/>
      <c r="I3" s="122"/>
      <c r="J3" s="122"/>
      <c r="K3" s="122"/>
    </row>
    <row r="4" spans="7:10" ht="15.75" thickBot="1">
      <c r="G4" s="16" t="s">
        <v>45</v>
      </c>
      <c r="H4" s="16"/>
      <c r="I4" s="16"/>
      <c r="J4" s="16"/>
    </row>
    <row r="5" ht="15.75" hidden="1" thickBot="1"/>
    <row r="6" spans="1:11" s="3" customFormat="1" ht="62.25" customHeight="1" thickBot="1">
      <c r="A6" s="30"/>
      <c r="B6" s="31"/>
      <c r="C6" s="31"/>
      <c r="D6" s="32"/>
      <c r="E6" s="33" t="s">
        <v>0</v>
      </c>
      <c r="F6" s="57" t="s">
        <v>78</v>
      </c>
      <c r="G6" s="51" t="s">
        <v>84</v>
      </c>
      <c r="H6" s="38" t="s">
        <v>75</v>
      </c>
      <c r="I6" s="38" t="s">
        <v>76</v>
      </c>
      <c r="J6" s="38" t="s">
        <v>77</v>
      </c>
      <c r="K6" s="51" t="s">
        <v>81</v>
      </c>
    </row>
    <row r="7" spans="1:11" s="3" customFormat="1" ht="36" customHeight="1">
      <c r="A7" s="89" t="s">
        <v>73</v>
      </c>
      <c r="B7" s="101" t="s">
        <v>1</v>
      </c>
      <c r="C7" s="28"/>
      <c r="D7" s="29"/>
      <c r="E7" s="102"/>
      <c r="F7" s="95">
        <f>SUM(F8,F16)</f>
        <v>0</v>
      </c>
      <c r="G7" s="53">
        <f>SUM(G8,G16)</f>
        <v>1969988</v>
      </c>
      <c r="H7" s="39"/>
      <c r="I7" s="39"/>
      <c r="J7" s="39"/>
      <c r="K7" s="53">
        <f>SUM(K8,K16)</f>
        <v>1952648</v>
      </c>
    </row>
    <row r="8" spans="1:11" s="6" customFormat="1" ht="30.75" customHeight="1">
      <c r="A8" s="90"/>
      <c r="B8" s="103"/>
      <c r="C8" s="4" t="s">
        <v>2</v>
      </c>
      <c r="D8" s="5"/>
      <c r="E8" s="104"/>
      <c r="F8" s="39">
        <f aca="true" t="shared" si="0" ref="F8:K8">SUM(F9:F15)</f>
        <v>0</v>
      </c>
      <c r="G8" s="54">
        <f t="shared" si="0"/>
        <v>55600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54">
        <f t="shared" si="0"/>
        <v>53800</v>
      </c>
    </row>
    <row r="9" spans="1:11" ht="24.75" customHeight="1">
      <c r="A9" s="91"/>
      <c r="B9" s="72"/>
      <c r="C9" s="19"/>
      <c r="D9" s="25" t="s">
        <v>7</v>
      </c>
      <c r="E9" s="75"/>
      <c r="F9" s="18"/>
      <c r="G9" s="59"/>
      <c r="H9" s="40"/>
      <c r="I9" s="40"/>
      <c r="J9" s="40"/>
      <c r="K9" s="59"/>
    </row>
    <row r="10" spans="1:11" ht="19.5" customHeight="1" hidden="1">
      <c r="A10" s="91"/>
      <c r="B10" s="72"/>
      <c r="C10" s="19"/>
      <c r="D10" s="25"/>
      <c r="E10" s="70"/>
      <c r="F10" s="20"/>
      <c r="G10" s="59"/>
      <c r="H10" s="40"/>
      <c r="I10" s="40"/>
      <c r="J10" s="40"/>
      <c r="K10" s="59"/>
    </row>
    <row r="11" spans="1:12" ht="21" customHeight="1">
      <c r="A11" s="91"/>
      <c r="B11" s="72"/>
      <c r="C11" s="19"/>
      <c r="D11" s="25"/>
      <c r="E11" s="73" t="s">
        <v>17</v>
      </c>
      <c r="F11" s="20"/>
      <c r="G11" s="59">
        <v>7000</v>
      </c>
      <c r="H11" s="40"/>
      <c r="I11" s="40"/>
      <c r="J11" s="40"/>
      <c r="K11" s="59">
        <v>7000</v>
      </c>
      <c r="L11" s="24" t="s">
        <v>50</v>
      </c>
    </row>
    <row r="12" spans="1:12" ht="18.75">
      <c r="A12" s="91"/>
      <c r="B12" s="72"/>
      <c r="C12" s="19"/>
      <c r="D12" s="25"/>
      <c r="E12" s="73" t="s">
        <v>90</v>
      </c>
      <c r="F12" s="20"/>
      <c r="G12" s="59">
        <v>30000</v>
      </c>
      <c r="H12" s="40"/>
      <c r="I12" s="40"/>
      <c r="J12" s="40"/>
      <c r="K12" s="59">
        <f>SUM(F12:G12)</f>
        <v>30000</v>
      </c>
      <c r="L12" s="24"/>
    </row>
    <row r="13" spans="1:11" ht="21" customHeight="1">
      <c r="A13" s="91"/>
      <c r="B13" s="72"/>
      <c r="C13" s="19"/>
      <c r="D13" s="25" t="s">
        <v>6</v>
      </c>
      <c r="E13" s="75"/>
      <c r="F13" s="18"/>
      <c r="G13" s="59"/>
      <c r="H13" s="40"/>
      <c r="I13" s="40"/>
      <c r="J13" s="40"/>
      <c r="K13" s="59"/>
    </row>
    <row r="14" spans="1:11" ht="18" customHeight="1">
      <c r="A14" s="91"/>
      <c r="B14" s="72"/>
      <c r="C14" s="19"/>
      <c r="D14" s="25"/>
      <c r="E14" s="73" t="s">
        <v>99</v>
      </c>
      <c r="F14" s="20"/>
      <c r="G14" s="59">
        <v>16800</v>
      </c>
      <c r="H14" s="40"/>
      <c r="I14" s="40"/>
      <c r="J14" s="40"/>
      <c r="K14" s="59">
        <v>0</v>
      </c>
    </row>
    <row r="15" spans="1:12" ht="18" customHeight="1">
      <c r="A15" s="91"/>
      <c r="B15" s="72"/>
      <c r="C15" s="19"/>
      <c r="D15" s="25"/>
      <c r="E15" s="73" t="s">
        <v>100</v>
      </c>
      <c r="F15" s="20"/>
      <c r="G15" s="59">
        <v>1800</v>
      </c>
      <c r="H15" s="40"/>
      <c r="I15" s="40"/>
      <c r="J15" s="40"/>
      <c r="K15" s="59">
        <v>16800</v>
      </c>
      <c r="L15" s="1" t="s">
        <v>51</v>
      </c>
    </row>
    <row r="16" spans="1:13" ht="22.5" customHeight="1">
      <c r="A16" s="91"/>
      <c r="B16" s="72"/>
      <c r="C16" s="4" t="s">
        <v>3</v>
      </c>
      <c r="D16" s="25"/>
      <c r="E16" s="105"/>
      <c r="F16" s="39">
        <f>SUM(F17:F62)</f>
        <v>0</v>
      </c>
      <c r="G16" s="54">
        <f>SUM(G17:G61)</f>
        <v>1914388</v>
      </c>
      <c r="H16" s="27">
        <f>SUM(H17:H61)</f>
        <v>0</v>
      </c>
      <c r="I16" s="27">
        <f>SUM(I17:I61)</f>
        <v>0</v>
      </c>
      <c r="J16" s="27">
        <f>SUM(J17:J61)</f>
        <v>0</v>
      </c>
      <c r="K16" s="54">
        <f>SUM(K17:K62)</f>
        <v>1898848</v>
      </c>
      <c r="L16" s="1" t="s">
        <v>52</v>
      </c>
      <c r="M16" s="49"/>
    </row>
    <row r="17" spans="1:11" ht="23.25" customHeight="1" hidden="1">
      <c r="A17" s="91"/>
      <c r="B17" s="72"/>
      <c r="C17" s="7"/>
      <c r="D17" s="25" t="s">
        <v>8</v>
      </c>
      <c r="E17" s="75"/>
      <c r="F17" s="18"/>
      <c r="G17" s="59"/>
      <c r="H17" s="40"/>
      <c r="I17" s="40"/>
      <c r="J17" s="40"/>
      <c r="K17" s="59"/>
    </row>
    <row r="18" spans="1:13" ht="18.75" hidden="1">
      <c r="A18" s="91"/>
      <c r="B18" s="72"/>
      <c r="C18" s="7"/>
      <c r="D18" s="25"/>
      <c r="E18" s="70"/>
      <c r="F18" s="71"/>
      <c r="G18" s="59"/>
      <c r="H18" s="41"/>
      <c r="I18" s="41"/>
      <c r="J18" s="41"/>
      <c r="K18" s="60">
        <v>6000</v>
      </c>
      <c r="M18" s="50"/>
    </row>
    <row r="19" spans="1:11" ht="18.75" hidden="1">
      <c r="A19" s="91"/>
      <c r="B19" s="72"/>
      <c r="C19" s="7"/>
      <c r="D19" s="25"/>
      <c r="E19" s="73" t="s">
        <v>29</v>
      </c>
      <c r="F19" s="71"/>
      <c r="G19" s="59">
        <v>0</v>
      </c>
      <c r="H19" s="41"/>
      <c r="I19" s="41"/>
      <c r="J19" s="41"/>
      <c r="K19" s="60">
        <v>0</v>
      </c>
    </row>
    <row r="20" spans="1:11" ht="24" customHeight="1">
      <c r="A20" s="91"/>
      <c r="B20" s="72"/>
      <c r="C20" s="7"/>
      <c r="D20" s="25" t="s">
        <v>9</v>
      </c>
      <c r="E20" s="75"/>
      <c r="F20" s="82"/>
      <c r="G20" s="59"/>
      <c r="H20" s="41"/>
      <c r="I20" s="41"/>
      <c r="J20" s="41"/>
      <c r="K20" s="60"/>
    </row>
    <row r="21" spans="1:11" ht="18.75">
      <c r="A21" s="91"/>
      <c r="B21" s="72"/>
      <c r="C21" s="7"/>
      <c r="D21" s="25"/>
      <c r="E21" s="73" t="s">
        <v>97</v>
      </c>
      <c r="F21" s="71"/>
      <c r="G21" s="59">
        <v>800</v>
      </c>
      <c r="H21" s="41"/>
      <c r="I21" s="41"/>
      <c r="J21" s="41"/>
      <c r="K21" s="60"/>
    </row>
    <row r="22" spans="1:12" ht="18.75">
      <c r="A22" s="91"/>
      <c r="B22" s="72"/>
      <c r="C22" s="7"/>
      <c r="D22" s="25"/>
      <c r="E22" s="73" t="s">
        <v>21</v>
      </c>
      <c r="F22" s="71"/>
      <c r="G22" s="59">
        <v>5500</v>
      </c>
      <c r="H22" s="41"/>
      <c r="I22" s="41"/>
      <c r="J22" s="41"/>
      <c r="K22" s="60">
        <v>5500</v>
      </c>
      <c r="L22" s="1" t="s">
        <v>53</v>
      </c>
    </row>
    <row r="23" spans="1:11" ht="18.75">
      <c r="A23" s="91"/>
      <c r="B23" s="72"/>
      <c r="C23" s="7"/>
      <c r="D23" s="25" t="s">
        <v>7</v>
      </c>
      <c r="E23" s="73" t="s">
        <v>22</v>
      </c>
      <c r="F23" s="71"/>
      <c r="G23" s="59">
        <v>3200</v>
      </c>
      <c r="H23" s="41"/>
      <c r="I23" s="41"/>
      <c r="J23" s="41"/>
      <c r="K23" s="60">
        <v>3200</v>
      </c>
    </row>
    <row r="24" spans="1:11" ht="18.75">
      <c r="A24" s="91"/>
      <c r="B24" s="72"/>
      <c r="C24" s="7"/>
      <c r="D24" s="25"/>
      <c r="E24" s="73" t="s">
        <v>27</v>
      </c>
      <c r="F24" s="71"/>
      <c r="G24" s="59">
        <v>1008</v>
      </c>
      <c r="H24" s="41"/>
      <c r="I24" s="41"/>
      <c r="J24" s="41"/>
      <c r="K24" s="60">
        <v>1008</v>
      </c>
    </row>
    <row r="25" spans="1:11" ht="18.75">
      <c r="A25" s="91"/>
      <c r="B25" s="72"/>
      <c r="C25" s="7"/>
      <c r="D25" s="25"/>
      <c r="E25" s="73" t="s">
        <v>23</v>
      </c>
      <c r="F25" s="71"/>
      <c r="G25" s="59">
        <v>6000</v>
      </c>
      <c r="H25" s="41"/>
      <c r="I25" s="41"/>
      <c r="J25" s="41"/>
      <c r="K25" s="60">
        <v>6000</v>
      </c>
    </row>
    <row r="26" spans="1:11" ht="18.75">
      <c r="A26" s="91"/>
      <c r="B26" s="72"/>
      <c r="C26" s="7"/>
      <c r="D26" s="25" t="s">
        <v>6</v>
      </c>
      <c r="E26" s="73" t="s">
        <v>88</v>
      </c>
      <c r="F26" s="71"/>
      <c r="G26" s="59">
        <v>14000</v>
      </c>
      <c r="H26" s="41"/>
      <c r="I26" s="41"/>
      <c r="J26" s="41"/>
      <c r="K26" s="60">
        <v>14000</v>
      </c>
    </row>
    <row r="27" spans="1:11" ht="18.75">
      <c r="A27" s="91"/>
      <c r="B27" s="72"/>
      <c r="C27" s="7"/>
      <c r="D27" s="25"/>
      <c r="E27" s="73" t="s">
        <v>18</v>
      </c>
      <c r="F27" s="71"/>
      <c r="G27" s="59">
        <v>6000</v>
      </c>
      <c r="H27" s="41"/>
      <c r="I27" s="41"/>
      <c r="J27" s="41"/>
      <c r="K27" s="60"/>
    </row>
    <row r="28" spans="1:11" ht="19.5" thickBot="1">
      <c r="A28" s="91"/>
      <c r="B28" s="72"/>
      <c r="C28" s="7"/>
      <c r="D28" s="25"/>
      <c r="E28" s="74" t="s">
        <v>59</v>
      </c>
      <c r="F28" s="81"/>
      <c r="G28" s="113">
        <v>800</v>
      </c>
      <c r="H28" s="41"/>
      <c r="I28" s="41"/>
      <c r="J28" s="41"/>
      <c r="K28" s="61">
        <v>800</v>
      </c>
    </row>
    <row r="29" spans="1:11" ht="18.75">
      <c r="A29" s="91"/>
      <c r="B29" s="72"/>
      <c r="C29" s="7"/>
      <c r="D29" s="25" t="s">
        <v>8</v>
      </c>
      <c r="E29" s="73" t="s">
        <v>19</v>
      </c>
      <c r="F29" s="71"/>
      <c r="G29" s="59">
        <v>1000</v>
      </c>
      <c r="H29" s="41"/>
      <c r="I29" s="41"/>
      <c r="J29" s="41"/>
      <c r="K29" s="62">
        <v>2000</v>
      </c>
    </row>
    <row r="30" spans="1:11" ht="18.75">
      <c r="A30" s="91"/>
      <c r="B30" s="72"/>
      <c r="C30" s="7"/>
      <c r="D30" s="25"/>
      <c r="E30" s="73" t="s">
        <v>24</v>
      </c>
      <c r="F30" s="71"/>
      <c r="G30" s="59">
        <v>50</v>
      </c>
      <c r="H30" s="41"/>
      <c r="I30" s="41"/>
      <c r="J30" s="41"/>
      <c r="K30" s="60">
        <v>50</v>
      </c>
    </row>
    <row r="31" spans="1:11" ht="18.75">
      <c r="A31" s="91"/>
      <c r="B31" s="72"/>
      <c r="C31" s="7"/>
      <c r="D31" s="25"/>
      <c r="E31" s="73" t="s">
        <v>69</v>
      </c>
      <c r="F31" s="71"/>
      <c r="G31" s="59">
        <v>1000</v>
      </c>
      <c r="H31" s="41"/>
      <c r="I31" s="41"/>
      <c r="J31" s="41"/>
      <c r="K31" s="60">
        <v>1000</v>
      </c>
    </row>
    <row r="32" spans="1:11" ht="19.5" customHeight="1">
      <c r="A32" s="91"/>
      <c r="B32" s="72"/>
      <c r="C32" s="7"/>
      <c r="D32" s="25" t="s">
        <v>9</v>
      </c>
      <c r="E32" s="74" t="s">
        <v>70</v>
      </c>
      <c r="F32" s="81"/>
      <c r="G32" s="59">
        <v>2000</v>
      </c>
      <c r="H32" s="41"/>
      <c r="I32" s="41"/>
      <c r="J32" s="41"/>
      <c r="K32" s="60">
        <v>2000</v>
      </c>
    </row>
    <row r="33" spans="1:11" ht="18.75" hidden="1">
      <c r="A33" s="91"/>
      <c r="B33" s="72"/>
      <c r="C33" s="7"/>
      <c r="D33" s="25"/>
      <c r="E33" s="73" t="s">
        <v>64</v>
      </c>
      <c r="F33" s="40"/>
      <c r="G33" s="59">
        <v>0</v>
      </c>
      <c r="H33" s="41"/>
      <c r="I33" s="41"/>
      <c r="J33" s="41"/>
      <c r="K33" s="60">
        <f>SUM(F33:G33)</f>
        <v>0</v>
      </c>
    </row>
    <row r="34" spans="1:11" ht="18.75">
      <c r="A34" s="91"/>
      <c r="B34" s="72"/>
      <c r="C34" s="7"/>
      <c r="D34" s="25"/>
      <c r="E34" s="73" t="s">
        <v>31</v>
      </c>
      <c r="F34" s="71"/>
      <c r="G34" s="59">
        <v>8800</v>
      </c>
      <c r="H34" s="41"/>
      <c r="I34" s="41"/>
      <c r="J34" s="41"/>
      <c r="K34" s="60">
        <v>8800</v>
      </c>
    </row>
    <row r="35" spans="1:11" ht="19.5" customHeight="1">
      <c r="A35" s="91"/>
      <c r="B35" s="72"/>
      <c r="C35" s="7"/>
      <c r="D35" s="25"/>
      <c r="E35" s="73" t="s">
        <v>82</v>
      </c>
      <c r="F35" s="71"/>
      <c r="G35" s="59">
        <v>3600</v>
      </c>
      <c r="H35" s="41"/>
      <c r="I35" s="41"/>
      <c r="J35" s="41"/>
      <c r="K35" s="60">
        <v>3600</v>
      </c>
    </row>
    <row r="36" spans="1:11" ht="18.75">
      <c r="A36" s="91"/>
      <c r="B36" s="72"/>
      <c r="C36" s="7"/>
      <c r="D36" s="25" t="s">
        <v>7</v>
      </c>
      <c r="E36" s="73" t="s">
        <v>32</v>
      </c>
      <c r="F36" s="71"/>
      <c r="G36" s="59">
        <v>3000</v>
      </c>
      <c r="H36" s="41"/>
      <c r="I36" s="41"/>
      <c r="J36" s="41"/>
      <c r="K36" s="59">
        <v>3000</v>
      </c>
    </row>
    <row r="37" spans="1:11" ht="18.75">
      <c r="A37" s="91"/>
      <c r="B37" s="72"/>
      <c r="C37" s="7"/>
      <c r="D37" s="25"/>
      <c r="E37" s="73" t="s">
        <v>33</v>
      </c>
      <c r="F37" s="71"/>
      <c r="G37" s="59">
        <f>10000+10000-1000</f>
        <v>19000</v>
      </c>
      <c r="H37" s="41"/>
      <c r="I37" s="41"/>
      <c r="J37" s="41"/>
      <c r="K37" s="60">
        <v>5000</v>
      </c>
    </row>
    <row r="38" spans="1:11" ht="18.75">
      <c r="A38" s="91"/>
      <c r="B38" s="72"/>
      <c r="C38" s="7"/>
      <c r="D38" s="25"/>
      <c r="E38" s="73" t="s">
        <v>34</v>
      </c>
      <c r="F38" s="71"/>
      <c r="G38" s="59">
        <v>4500</v>
      </c>
      <c r="H38" s="41"/>
      <c r="I38" s="41"/>
      <c r="J38" s="41"/>
      <c r="K38" s="60">
        <v>4500</v>
      </c>
    </row>
    <row r="39" spans="1:11" ht="18.75">
      <c r="A39" s="91"/>
      <c r="B39" s="72"/>
      <c r="C39" s="7"/>
      <c r="D39" s="25" t="s">
        <v>6</v>
      </c>
      <c r="E39" s="74" t="s">
        <v>72</v>
      </c>
      <c r="F39" s="81"/>
      <c r="G39" s="59">
        <v>1500</v>
      </c>
      <c r="H39" s="41"/>
      <c r="I39" s="41"/>
      <c r="J39" s="41"/>
      <c r="K39" s="60">
        <v>3000</v>
      </c>
    </row>
    <row r="40" spans="1:11" ht="21" customHeight="1">
      <c r="A40" s="91"/>
      <c r="B40" s="72"/>
      <c r="C40" s="7"/>
      <c r="D40" s="25" t="s">
        <v>13</v>
      </c>
      <c r="E40" s="75"/>
      <c r="F40" s="82"/>
      <c r="G40" s="59"/>
      <c r="H40" s="41"/>
      <c r="I40" s="41"/>
      <c r="J40" s="41"/>
      <c r="K40" s="60"/>
    </row>
    <row r="41" spans="1:11" ht="27" customHeight="1" hidden="1">
      <c r="A41" s="91"/>
      <c r="B41" s="72"/>
      <c r="C41" s="7"/>
      <c r="D41" s="25"/>
      <c r="E41" s="73" t="s">
        <v>16</v>
      </c>
      <c r="F41" s="71"/>
      <c r="G41" s="59"/>
      <c r="H41" s="41"/>
      <c r="I41" s="41"/>
      <c r="J41" s="41"/>
      <c r="K41" s="60"/>
    </row>
    <row r="42" spans="1:12" ht="18.75">
      <c r="A42" s="91"/>
      <c r="B42" s="72"/>
      <c r="C42" s="7"/>
      <c r="D42" s="25"/>
      <c r="E42" s="73" t="s">
        <v>37</v>
      </c>
      <c r="F42" s="71"/>
      <c r="G42" s="59">
        <v>5700</v>
      </c>
      <c r="H42" s="41"/>
      <c r="I42" s="41"/>
      <c r="J42" s="41"/>
      <c r="K42" s="60">
        <v>5700</v>
      </c>
      <c r="L42" s="1" t="s">
        <v>54</v>
      </c>
    </row>
    <row r="43" spans="1:11" ht="18.75" hidden="1">
      <c r="A43" s="91"/>
      <c r="B43" s="72"/>
      <c r="C43" s="7"/>
      <c r="D43" s="25" t="s">
        <v>8</v>
      </c>
      <c r="E43" s="76"/>
      <c r="F43" s="83"/>
      <c r="G43" s="59"/>
      <c r="H43" s="41"/>
      <c r="I43" s="41"/>
      <c r="J43" s="41"/>
      <c r="K43" s="60"/>
    </row>
    <row r="44" spans="1:11" ht="18.75" hidden="1">
      <c r="A44" s="91"/>
      <c r="B44" s="72"/>
      <c r="C44" s="7"/>
      <c r="D44" s="25"/>
      <c r="E44" s="76"/>
      <c r="F44" s="83"/>
      <c r="G44" s="59"/>
      <c r="H44" s="41"/>
      <c r="I44" s="41"/>
      <c r="J44" s="41"/>
      <c r="K44" s="60"/>
    </row>
    <row r="45" spans="1:11" ht="18.75">
      <c r="A45" s="91"/>
      <c r="B45" s="72"/>
      <c r="C45" s="7"/>
      <c r="D45" s="119" t="s">
        <v>63</v>
      </c>
      <c r="E45" s="120"/>
      <c r="F45" s="84"/>
      <c r="G45" s="59"/>
      <c r="H45" s="41"/>
      <c r="I45" s="41"/>
      <c r="J45" s="41"/>
      <c r="K45" s="60"/>
    </row>
    <row r="46" spans="1:11" ht="20.25" hidden="1">
      <c r="A46" s="91"/>
      <c r="B46" s="72"/>
      <c r="C46" s="7"/>
      <c r="D46" s="25"/>
      <c r="E46" s="75"/>
      <c r="F46" s="82"/>
      <c r="G46" s="59"/>
      <c r="H46" s="41"/>
      <c r="I46" s="41"/>
      <c r="J46" s="41"/>
      <c r="K46" s="60"/>
    </row>
    <row r="47" spans="1:12" ht="18.75">
      <c r="A47" s="91"/>
      <c r="B47" s="72"/>
      <c r="C47" s="7"/>
      <c r="D47" s="25" t="s">
        <v>9</v>
      </c>
      <c r="E47" s="73" t="s">
        <v>89</v>
      </c>
      <c r="F47" s="40"/>
      <c r="G47" s="59">
        <f>331273+17928-183</f>
        <v>349018</v>
      </c>
      <c r="H47" s="40"/>
      <c r="I47" s="40"/>
      <c r="J47" s="40"/>
      <c r="K47" s="59">
        <f>SUM(F47:G47)</f>
        <v>349018</v>
      </c>
      <c r="L47" s="1" t="s">
        <v>55</v>
      </c>
    </row>
    <row r="48" spans="1:11" ht="18.75">
      <c r="A48" s="91"/>
      <c r="B48" s="72"/>
      <c r="C48" s="7"/>
      <c r="D48" s="25"/>
      <c r="E48" s="74" t="s">
        <v>47</v>
      </c>
      <c r="F48" s="81"/>
      <c r="G48" s="59">
        <f>140000-113</f>
        <v>139887</v>
      </c>
      <c r="H48" s="40"/>
      <c r="I48" s="40"/>
      <c r="J48" s="40"/>
      <c r="K48" s="59">
        <v>140000</v>
      </c>
    </row>
    <row r="49" spans="1:11" ht="18.75">
      <c r="A49" s="91"/>
      <c r="B49" s="72"/>
      <c r="C49" s="7"/>
      <c r="D49" s="25"/>
      <c r="E49" s="74" t="s">
        <v>48</v>
      </c>
      <c r="F49" s="81"/>
      <c r="G49" s="59">
        <f>214192-76</f>
        <v>214116</v>
      </c>
      <c r="H49" s="40"/>
      <c r="I49" s="40"/>
      <c r="J49" s="40"/>
      <c r="K49" s="59">
        <v>214192</v>
      </c>
    </row>
    <row r="50" spans="1:11" ht="18.75" hidden="1">
      <c r="A50" s="91"/>
      <c r="B50" s="72"/>
      <c r="C50" s="7"/>
      <c r="D50" s="25" t="s">
        <v>7</v>
      </c>
      <c r="E50" s="73" t="s">
        <v>61</v>
      </c>
      <c r="F50" s="71"/>
      <c r="G50" s="59"/>
      <c r="H50" s="40"/>
      <c r="I50" s="40"/>
      <c r="J50" s="40"/>
      <c r="K50" s="59"/>
    </row>
    <row r="51" spans="1:11" ht="18.75">
      <c r="A51" s="91"/>
      <c r="B51" s="72"/>
      <c r="C51" s="7"/>
      <c r="D51" s="25"/>
      <c r="E51" s="74" t="s">
        <v>49</v>
      </c>
      <c r="F51" s="81"/>
      <c r="G51" s="59">
        <f>1100000-371</f>
        <v>1099629</v>
      </c>
      <c r="H51" s="40"/>
      <c r="I51" s="40"/>
      <c r="J51" s="40"/>
      <c r="K51" s="59">
        <v>1100000</v>
      </c>
    </row>
    <row r="52" spans="1:11" ht="18.75" hidden="1">
      <c r="A52" s="91"/>
      <c r="B52" s="72"/>
      <c r="C52" s="7"/>
      <c r="D52" s="25"/>
      <c r="E52" s="73" t="s">
        <v>35</v>
      </c>
      <c r="F52" s="71"/>
      <c r="G52" s="59"/>
      <c r="H52" s="42"/>
      <c r="I52" s="42"/>
      <c r="J52" s="42"/>
      <c r="K52" s="63"/>
    </row>
    <row r="53" spans="1:11" ht="18.75" hidden="1">
      <c r="A53" s="91"/>
      <c r="B53" s="72"/>
      <c r="C53" s="7"/>
      <c r="D53" s="25"/>
      <c r="E53" s="73" t="s">
        <v>71</v>
      </c>
      <c r="F53" s="71"/>
      <c r="G53" s="59"/>
      <c r="H53" s="40"/>
      <c r="I53" s="40"/>
      <c r="J53" s="40"/>
      <c r="K53" s="59"/>
    </row>
    <row r="54" spans="1:12" s="48" customFormat="1" ht="18.75" hidden="1">
      <c r="A54" s="92"/>
      <c r="B54" s="77"/>
      <c r="C54" s="46"/>
      <c r="D54" s="47"/>
      <c r="E54" s="78"/>
      <c r="F54" s="46"/>
      <c r="G54" s="86"/>
      <c r="H54" s="40"/>
      <c r="I54" s="40"/>
      <c r="J54" s="40"/>
      <c r="K54" s="59">
        <v>2000</v>
      </c>
      <c r="L54" s="48" t="s">
        <v>68</v>
      </c>
    </row>
    <row r="55" spans="1:11" s="11" customFormat="1" ht="21.75" customHeight="1">
      <c r="A55" s="91"/>
      <c r="B55" s="107"/>
      <c r="C55" s="87"/>
      <c r="D55" s="115" t="s">
        <v>96</v>
      </c>
      <c r="E55" s="114"/>
      <c r="F55" s="69"/>
      <c r="G55" s="68"/>
      <c r="H55" s="69"/>
      <c r="I55" s="69"/>
      <c r="J55" s="69"/>
      <c r="K55" s="68"/>
    </row>
    <row r="56" spans="1:11" ht="18.75">
      <c r="A56" s="91"/>
      <c r="B56" s="72"/>
      <c r="C56" s="7"/>
      <c r="D56" s="25"/>
      <c r="E56" s="73" t="s">
        <v>26</v>
      </c>
      <c r="F56" s="71"/>
      <c r="G56" s="59">
        <f>800+3200</f>
        <v>4000</v>
      </c>
      <c r="H56" s="41"/>
      <c r="I56" s="41"/>
      <c r="J56" s="41"/>
      <c r="K56" s="60">
        <v>3200</v>
      </c>
    </row>
    <row r="57" spans="1:11" ht="18.75" hidden="1">
      <c r="A57" s="91"/>
      <c r="B57" s="72"/>
      <c r="C57" s="7"/>
      <c r="D57" s="25"/>
      <c r="E57" s="73" t="s">
        <v>42</v>
      </c>
      <c r="F57" s="71"/>
      <c r="G57" s="59"/>
      <c r="H57" s="41"/>
      <c r="I57" s="41"/>
      <c r="J57" s="41"/>
      <c r="K57" s="60"/>
    </row>
    <row r="58" spans="1:11" ht="18.75" hidden="1">
      <c r="A58" s="91"/>
      <c r="B58" s="72"/>
      <c r="C58" s="7"/>
      <c r="D58" s="25" t="s">
        <v>8</v>
      </c>
      <c r="E58" s="73" t="s">
        <v>65</v>
      </c>
      <c r="F58" s="71"/>
      <c r="G58" s="59"/>
      <c r="H58" s="41"/>
      <c r="I58" s="41"/>
      <c r="J58" s="41"/>
      <c r="K58" s="60"/>
    </row>
    <row r="59" spans="1:11" ht="18.75">
      <c r="A59" s="91"/>
      <c r="B59" s="72"/>
      <c r="C59" s="7"/>
      <c r="D59" s="25"/>
      <c r="E59" s="73" t="s">
        <v>83</v>
      </c>
      <c r="F59" s="71"/>
      <c r="G59" s="59">
        <v>5280</v>
      </c>
      <c r="H59" s="41"/>
      <c r="I59" s="41"/>
      <c r="J59" s="41"/>
      <c r="K59" s="60">
        <v>5280</v>
      </c>
    </row>
    <row r="60" spans="1:11" ht="18.75" hidden="1">
      <c r="A60" s="91"/>
      <c r="B60" s="72"/>
      <c r="C60" s="7"/>
      <c r="D60" s="25"/>
      <c r="E60" s="73" t="s">
        <v>60</v>
      </c>
      <c r="F60" s="81"/>
      <c r="G60" s="59"/>
      <c r="H60" s="41"/>
      <c r="I60" s="41"/>
      <c r="J60" s="41"/>
      <c r="K60" s="60"/>
    </row>
    <row r="61" spans="1:12" ht="19.5" thickBot="1">
      <c r="A61" s="91"/>
      <c r="B61" s="72"/>
      <c r="C61" s="7"/>
      <c r="D61" s="25" t="s">
        <v>9</v>
      </c>
      <c r="E61" s="73" t="s">
        <v>98</v>
      </c>
      <c r="F61" s="71"/>
      <c r="G61" s="59">
        <f>18800+10000+5000-5000-13800</f>
        <v>15000</v>
      </c>
      <c r="H61" s="41"/>
      <c r="I61" s="41"/>
      <c r="J61" s="41"/>
      <c r="K61" s="61">
        <v>10000</v>
      </c>
      <c r="L61" s="1" t="s">
        <v>62</v>
      </c>
    </row>
    <row r="62" spans="1:11" ht="23.25">
      <c r="A62" s="91"/>
      <c r="B62" s="72"/>
      <c r="C62" s="116" t="s">
        <v>91</v>
      </c>
      <c r="D62" s="117"/>
      <c r="E62" s="118"/>
      <c r="F62" s="8"/>
      <c r="G62" s="68">
        <f>+G63</f>
        <v>2000</v>
      </c>
      <c r="H62" s="43"/>
      <c r="I62" s="43"/>
      <c r="J62" s="43"/>
      <c r="K62" s="64"/>
    </row>
    <row r="63" spans="1:11" ht="19.5" thickBot="1">
      <c r="A63" s="93"/>
      <c r="B63" s="79"/>
      <c r="C63" s="9"/>
      <c r="D63" s="23"/>
      <c r="E63" s="80" t="s">
        <v>67</v>
      </c>
      <c r="F63" s="85"/>
      <c r="G63" s="66">
        <v>2000</v>
      </c>
      <c r="H63" s="43"/>
      <c r="I63" s="43"/>
      <c r="J63" s="43"/>
      <c r="K63" s="64"/>
    </row>
    <row r="64" spans="1:11" s="11" customFormat="1" ht="37.5" customHeight="1">
      <c r="A64" s="94" t="s">
        <v>95</v>
      </c>
      <c r="B64" s="101" t="s">
        <v>4</v>
      </c>
      <c r="C64" s="10"/>
      <c r="D64" s="22"/>
      <c r="E64" s="106"/>
      <c r="F64" s="96">
        <f aca="true" t="shared" si="1" ref="F64:K64">+F72+F77</f>
        <v>0</v>
      </c>
      <c r="G64" s="55">
        <f>+G69+G72+G77</f>
        <v>331058</v>
      </c>
      <c r="H64" s="26" t="e">
        <f t="shared" si="1"/>
        <v>#REF!</v>
      </c>
      <c r="I64" s="26" t="e">
        <f t="shared" si="1"/>
        <v>#REF!</v>
      </c>
      <c r="J64" s="26" t="e">
        <f t="shared" si="1"/>
        <v>#REF!</v>
      </c>
      <c r="K64" s="55">
        <f t="shared" si="1"/>
        <v>207858</v>
      </c>
    </row>
    <row r="65" spans="1:11" s="11" customFormat="1" ht="37.5" customHeight="1" hidden="1">
      <c r="A65" s="91"/>
      <c r="B65" s="107"/>
      <c r="C65" s="67"/>
      <c r="D65" s="25"/>
      <c r="E65" s="108"/>
      <c r="F65" s="69"/>
      <c r="G65" s="68"/>
      <c r="H65" s="69"/>
      <c r="I65" s="69"/>
      <c r="J65" s="69"/>
      <c r="K65" s="68"/>
    </row>
    <row r="66" spans="1:11" s="11" customFormat="1" ht="37.5" customHeight="1" hidden="1">
      <c r="A66" s="91"/>
      <c r="B66" s="107"/>
      <c r="C66" s="67"/>
      <c r="D66" s="25"/>
      <c r="E66" s="108"/>
      <c r="F66" s="69"/>
      <c r="G66" s="68"/>
      <c r="H66" s="69"/>
      <c r="I66" s="69"/>
      <c r="J66" s="69"/>
      <c r="K66" s="68"/>
    </row>
    <row r="67" spans="1:11" s="11" customFormat="1" ht="37.5" customHeight="1" hidden="1">
      <c r="A67" s="91"/>
      <c r="B67" s="107"/>
      <c r="C67" s="67"/>
      <c r="D67" s="25"/>
      <c r="E67" s="108"/>
      <c r="F67" s="69"/>
      <c r="G67" s="68"/>
      <c r="H67" s="69"/>
      <c r="I67" s="69"/>
      <c r="J67" s="69"/>
      <c r="K67" s="68"/>
    </row>
    <row r="68" spans="1:11" s="11" customFormat="1" ht="37.5" customHeight="1" hidden="1">
      <c r="A68" s="91"/>
      <c r="B68" s="107"/>
      <c r="C68" s="67"/>
      <c r="D68" s="25"/>
      <c r="E68" s="108"/>
      <c r="F68" s="69"/>
      <c r="G68" s="68"/>
      <c r="H68" s="69"/>
      <c r="I68" s="69"/>
      <c r="J68" s="69"/>
      <c r="K68" s="68"/>
    </row>
    <row r="69" spans="1:11" s="11" customFormat="1" ht="26.25" customHeight="1">
      <c r="A69" s="91"/>
      <c r="B69" s="107"/>
      <c r="C69" s="116" t="s">
        <v>92</v>
      </c>
      <c r="D69" s="117"/>
      <c r="E69" s="118"/>
      <c r="F69" s="69"/>
      <c r="G69" s="68">
        <f>+G71</f>
        <v>118000</v>
      </c>
      <c r="H69" s="69"/>
      <c r="I69" s="69"/>
      <c r="J69" s="69"/>
      <c r="K69" s="68"/>
    </row>
    <row r="70" spans="1:11" s="11" customFormat="1" ht="21.75" customHeight="1">
      <c r="A70" s="91"/>
      <c r="B70" s="107"/>
      <c r="C70" s="87"/>
      <c r="D70" s="25" t="s">
        <v>15</v>
      </c>
      <c r="E70" s="109"/>
      <c r="F70" s="69"/>
      <c r="G70" s="68"/>
      <c r="H70" s="69"/>
      <c r="I70" s="69"/>
      <c r="J70" s="69"/>
      <c r="K70" s="68"/>
    </row>
    <row r="71" spans="1:11" s="11" customFormat="1" ht="22.5" customHeight="1">
      <c r="A71" s="91"/>
      <c r="B71" s="107"/>
      <c r="C71" s="67"/>
      <c r="D71" s="25"/>
      <c r="E71" s="110" t="s">
        <v>86</v>
      </c>
      <c r="F71" s="97"/>
      <c r="G71" s="59">
        <f>72000+18000+28000</f>
        <v>118000</v>
      </c>
      <c r="H71" s="69"/>
      <c r="I71" s="69"/>
      <c r="J71" s="69"/>
      <c r="K71" s="68"/>
    </row>
    <row r="72" spans="1:11" s="12" customFormat="1" ht="24.75" customHeight="1">
      <c r="A72" s="91"/>
      <c r="B72" s="103"/>
      <c r="C72" s="116" t="s">
        <v>93</v>
      </c>
      <c r="D72" s="117"/>
      <c r="E72" s="118"/>
      <c r="F72" s="21"/>
      <c r="G72" s="68">
        <f>SUM(G73:G76)</f>
        <v>1950</v>
      </c>
      <c r="H72" s="44"/>
      <c r="I72" s="44"/>
      <c r="J72" s="44"/>
      <c r="K72" s="65">
        <f>SUM(K73:K76)</f>
        <v>0</v>
      </c>
    </row>
    <row r="73" spans="1:12" ht="21.75" customHeight="1">
      <c r="A73" s="91"/>
      <c r="B73" s="72"/>
      <c r="C73" s="7"/>
      <c r="D73" s="25" t="s">
        <v>7</v>
      </c>
      <c r="E73" s="75"/>
      <c r="F73" s="18"/>
      <c r="G73" s="59"/>
      <c r="H73" s="40"/>
      <c r="I73" s="40"/>
      <c r="J73" s="40"/>
      <c r="K73" s="59"/>
      <c r="L73" s="1" t="s">
        <v>56</v>
      </c>
    </row>
    <row r="74" spans="1:11" ht="21.75" customHeight="1">
      <c r="A74" s="91"/>
      <c r="B74" s="72"/>
      <c r="C74" s="7"/>
      <c r="D74" s="25"/>
      <c r="E74" s="73" t="s">
        <v>87</v>
      </c>
      <c r="F74" s="98"/>
      <c r="G74" s="59">
        <v>1950</v>
      </c>
      <c r="H74" s="41"/>
      <c r="I74" s="41"/>
      <c r="J74" s="41"/>
      <c r="K74" s="60"/>
    </row>
    <row r="75" spans="1:11" ht="25.5" customHeight="1" hidden="1">
      <c r="A75" s="91"/>
      <c r="B75" s="72"/>
      <c r="C75" s="7"/>
      <c r="D75" s="25" t="s">
        <v>10</v>
      </c>
      <c r="E75" s="73"/>
      <c r="F75" s="20"/>
      <c r="G75" s="64"/>
      <c r="H75" s="43"/>
      <c r="I75" s="43"/>
      <c r="J75" s="43"/>
      <c r="K75" s="64"/>
    </row>
    <row r="76" spans="1:11" ht="18.75" hidden="1">
      <c r="A76" s="91"/>
      <c r="B76" s="72"/>
      <c r="C76" s="7"/>
      <c r="D76" s="25"/>
      <c r="E76" s="73" t="s">
        <v>28</v>
      </c>
      <c r="F76" s="20"/>
      <c r="G76" s="64"/>
      <c r="H76" s="43"/>
      <c r="I76" s="43"/>
      <c r="J76" s="43"/>
      <c r="K76" s="64"/>
    </row>
    <row r="77" spans="1:11" s="12" customFormat="1" ht="23.25" customHeight="1">
      <c r="A77" s="91"/>
      <c r="B77" s="111"/>
      <c r="C77" s="116" t="s">
        <v>94</v>
      </c>
      <c r="D77" s="117"/>
      <c r="E77" s="118"/>
      <c r="F77" s="99">
        <f>SUM(F78:F104)</f>
        <v>0</v>
      </c>
      <c r="G77" s="68">
        <f>SUM(G78:G104)</f>
        <v>211108</v>
      </c>
      <c r="H77" s="45" t="e">
        <f>+H93+H102+#REF!+H100+H104</f>
        <v>#REF!</v>
      </c>
      <c r="I77" s="45" t="e">
        <f>+I93+I102+#REF!+I100+I104</f>
        <v>#REF!</v>
      </c>
      <c r="J77" s="45" t="e">
        <f>+J93+J102+#REF!+J100+J104</f>
        <v>#REF!</v>
      </c>
      <c r="K77" s="56">
        <f>SUM(K78:K104)</f>
        <v>207858</v>
      </c>
    </row>
    <row r="78" spans="1:11" ht="15.75" customHeight="1" hidden="1">
      <c r="A78" s="91"/>
      <c r="B78" s="72"/>
      <c r="C78" s="7"/>
      <c r="D78" s="25" t="s">
        <v>11</v>
      </c>
      <c r="E78" s="73"/>
      <c r="F78" s="20"/>
      <c r="G78" s="64"/>
      <c r="H78" s="43"/>
      <c r="I78" s="43"/>
      <c r="J78" s="43"/>
      <c r="K78" s="64"/>
    </row>
    <row r="79" spans="1:11" ht="18.75" hidden="1">
      <c r="A79" s="91"/>
      <c r="B79" s="72"/>
      <c r="C79" s="7"/>
      <c r="D79" s="25"/>
      <c r="E79" s="73" t="s">
        <v>43</v>
      </c>
      <c r="F79" s="20"/>
      <c r="G79" s="64"/>
      <c r="H79" s="43"/>
      <c r="I79" s="43"/>
      <c r="J79" s="43"/>
      <c r="K79" s="64"/>
    </row>
    <row r="80" spans="1:11" ht="18.75" hidden="1">
      <c r="A80" s="91"/>
      <c r="B80" s="72"/>
      <c r="C80" s="7"/>
      <c r="D80" s="25"/>
      <c r="E80" s="73" t="s">
        <v>29</v>
      </c>
      <c r="F80" s="20"/>
      <c r="G80" s="64"/>
      <c r="H80" s="43"/>
      <c r="I80" s="43"/>
      <c r="J80" s="43"/>
      <c r="K80" s="64"/>
    </row>
    <row r="81" spans="1:11" ht="18.75" hidden="1">
      <c r="A81" s="91"/>
      <c r="B81" s="72"/>
      <c r="C81" s="7"/>
      <c r="D81" s="25"/>
      <c r="E81" s="73" t="s">
        <v>36</v>
      </c>
      <c r="F81" s="20"/>
      <c r="G81" s="64"/>
      <c r="H81" s="43"/>
      <c r="I81" s="43"/>
      <c r="J81" s="43"/>
      <c r="K81" s="64"/>
    </row>
    <row r="82" spans="1:11" ht="27" customHeight="1" hidden="1">
      <c r="A82" s="91"/>
      <c r="B82" s="72"/>
      <c r="C82" s="7"/>
      <c r="D82" s="25" t="s">
        <v>12</v>
      </c>
      <c r="E82" s="73"/>
      <c r="F82" s="20"/>
      <c r="G82" s="64"/>
      <c r="H82" s="43"/>
      <c r="I82" s="43"/>
      <c r="J82" s="43"/>
      <c r="K82" s="64"/>
    </row>
    <row r="83" spans="1:11" ht="18.75" hidden="1">
      <c r="A83" s="91"/>
      <c r="B83" s="72"/>
      <c r="C83" s="7"/>
      <c r="D83" s="25"/>
      <c r="E83" s="73" t="s">
        <v>22</v>
      </c>
      <c r="F83" s="20"/>
      <c r="G83" s="64"/>
      <c r="H83" s="43"/>
      <c r="I83" s="43"/>
      <c r="J83" s="43"/>
      <c r="K83" s="64"/>
    </row>
    <row r="84" spans="1:11" ht="18.75" hidden="1">
      <c r="A84" s="91"/>
      <c r="B84" s="72"/>
      <c r="C84" s="7"/>
      <c r="D84" s="25"/>
      <c r="E84" s="73" t="s">
        <v>20</v>
      </c>
      <c r="F84" s="20"/>
      <c r="G84" s="64"/>
      <c r="H84" s="43"/>
      <c r="I84" s="43"/>
      <c r="J84" s="43"/>
      <c r="K84" s="64"/>
    </row>
    <row r="85" spans="1:11" ht="18.75" hidden="1">
      <c r="A85" s="91"/>
      <c r="B85" s="72"/>
      <c r="C85" s="7"/>
      <c r="D85" s="25"/>
      <c r="E85" s="73" t="s">
        <v>30</v>
      </c>
      <c r="F85" s="20"/>
      <c r="G85" s="64"/>
      <c r="H85" s="43"/>
      <c r="I85" s="43"/>
      <c r="J85" s="43"/>
      <c r="K85" s="64"/>
    </row>
    <row r="86" spans="1:11" ht="18.75" hidden="1">
      <c r="A86" s="91"/>
      <c r="B86" s="72"/>
      <c r="C86" s="7"/>
      <c r="D86" s="25"/>
      <c r="E86" s="73" t="s">
        <v>44</v>
      </c>
      <c r="F86" s="20"/>
      <c r="G86" s="64"/>
      <c r="H86" s="43"/>
      <c r="I86" s="43"/>
      <c r="J86" s="43"/>
      <c r="K86" s="64"/>
    </row>
    <row r="87" spans="1:11" ht="18.75" hidden="1">
      <c r="A87" s="91"/>
      <c r="B87" s="72"/>
      <c r="C87" s="7"/>
      <c r="D87" s="25"/>
      <c r="E87" s="73" t="s">
        <v>31</v>
      </c>
      <c r="F87" s="20"/>
      <c r="G87" s="64"/>
      <c r="H87" s="43"/>
      <c r="I87" s="43"/>
      <c r="J87" s="43"/>
      <c r="K87" s="64"/>
    </row>
    <row r="88" spans="1:11" ht="18.75" hidden="1">
      <c r="A88" s="91"/>
      <c r="B88" s="72"/>
      <c r="C88" s="7"/>
      <c r="D88" s="25"/>
      <c r="E88" s="73" t="s">
        <v>33</v>
      </c>
      <c r="F88" s="20"/>
      <c r="G88" s="64"/>
      <c r="H88" s="43"/>
      <c r="I88" s="43"/>
      <c r="J88" s="43"/>
      <c r="K88" s="64"/>
    </row>
    <row r="89" spans="1:11" ht="18.75" hidden="1">
      <c r="A89" s="91"/>
      <c r="B89" s="72"/>
      <c r="C89" s="7"/>
      <c r="D89" s="25"/>
      <c r="E89" s="73" t="s">
        <v>60</v>
      </c>
      <c r="F89" s="20"/>
      <c r="G89" s="64"/>
      <c r="H89" s="43"/>
      <c r="I89" s="43"/>
      <c r="J89" s="43"/>
      <c r="K89" s="64"/>
    </row>
    <row r="90" spans="1:11" ht="23.25" customHeight="1" hidden="1">
      <c r="A90" s="91"/>
      <c r="B90" s="72"/>
      <c r="C90" s="7"/>
      <c r="D90" s="25" t="s">
        <v>13</v>
      </c>
      <c r="E90" s="73"/>
      <c r="F90" s="20"/>
      <c r="G90" s="60"/>
      <c r="H90" s="41"/>
      <c r="I90" s="41"/>
      <c r="J90" s="41"/>
      <c r="K90" s="60"/>
    </row>
    <row r="91" spans="1:11" ht="18.75" hidden="1">
      <c r="A91" s="91"/>
      <c r="B91" s="72"/>
      <c r="C91" s="7"/>
      <c r="D91" s="25"/>
      <c r="E91" s="73" t="s">
        <v>16</v>
      </c>
      <c r="F91" s="20"/>
      <c r="G91" s="60"/>
      <c r="H91" s="41"/>
      <c r="I91" s="41"/>
      <c r="J91" s="41"/>
      <c r="K91" s="60"/>
    </row>
    <row r="92" spans="1:11" ht="18.75" hidden="1">
      <c r="A92" s="91"/>
      <c r="B92" s="72"/>
      <c r="C92" s="7"/>
      <c r="D92" s="25"/>
      <c r="E92" s="73" t="s">
        <v>25</v>
      </c>
      <c r="F92" s="20"/>
      <c r="G92" s="60"/>
      <c r="H92" s="41"/>
      <c r="I92" s="41"/>
      <c r="J92" s="41"/>
      <c r="K92" s="60"/>
    </row>
    <row r="93" spans="1:12" ht="18.75" hidden="1">
      <c r="A93" s="91"/>
      <c r="B93" s="72"/>
      <c r="C93" s="7"/>
      <c r="D93" s="25"/>
      <c r="E93" s="73" t="s">
        <v>80</v>
      </c>
      <c r="F93" s="20"/>
      <c r="G93" s="59">
        <v>0</v>
      </c>
      <c r="H93" s="40"/>
      <c r="I93" s="40"/>
      <c r="J93" s="40"/>
      <c r="K93" s="59">
        <v>0</v>
      </c>
      <c r="L93" s="1" t="s">
        <v>58</v>
      </c>
    </row>
    <row r="94" spans="1:11" ht="18.75" customHeight="1" hidden="1">
      <c r="A94" s="91"/>
      <c r="B94" s="72"/>
      <c r="C94" s="7"/>
      <c r="D94" s="25"/>
      <c r="E94" s="73" t="s">
        <v>46</v>
      </c>
      <c r="F94" s="20"/>
      <c r="G94" s="59"/>
      <c r="H94" s="40"/>
      <c r="I94" s="40"/>
      <c r="J94" s="40"/>
      <c r="K94" s="59"/>
    </row>
    <row r="95" spans="1:11" ht="27.75" customHeight="1" hidden="1">
      <c r="A95" s="91"/>
      <c r="B95" s="72"/>
      <c r="C95" s="7"/>
      <c r="D95" s="25" t="s">
        <v>14</v>
      </c>
      <c r="E95" s="74"/>
      <c r="F95" s="20"/>
      <c r="G95" s="59"/>
      <c r="H95" s="40"/>
      <c r="I95" s="40"/>
      <c r="J95" s="40"/>
      <c r="K95" s="59"/>
    </row>
    <row r="96" spans="1:11" ht="18.75" customHeight="1" hidden="1">
      <c r="A96" s="91"/>
      <c r="B96" s="72"/>
      <c r="C96" s="7"/>
      <c r="D96" s="25"/>
      <c r="E96" s="73" t="s">
        <v>38</v>
      </c>
      <c r="F96" s="20"/>
      <c r="G96" s="59"/>
      <c r="H96" s="40"/>
      <c r="I96" s="40"/>
      <c r="J96" s="40"/>
      <c r="K96" s="59"/>
    </row>
    <row r="97" spans="1:11" ht="18.75" customHeight="1" hidden="1">
      <c r="A97" s="91"/>
      <c r="B97" s="72"/>
      <c r="C97" s="7"/>
      <c r="D97" s="25"/>
      <c r="E97" s="73" t="s">
        <v>39</v>
      </c>
      <c r="F97" s="20"/>
      <c r="G97" s="59"/>
      <c r="H97" s="40"/>
      <c r="I97" s="40"/>
      <c r="J97" s="40"/>
      <c r="K97" s="59"/>
    </row>
    <row r="98" spans="1:11" ht="18.75" customHeight="1" hidden="1">
      <c r="A98" s="91"/>
      <c r="B98" s="72"/>
      <c r="C98" s="7"/>
      <c r="D98" s="25"/>
      <c r="E98" s="73" t="s">
        <v>40</v>
      </c>
      <c r="F98" s="20"/>
      <c r="G98" s="59"/>
      <c r="H98" s="40"/>
      <c r="I98" s="40"/>
      <c r="J98" s="40"/>
      <c r="K98" s="59"/>
    </row>
    <row r="99" spans="1:11" ht="18.75" hidden="1">
      <c r="A99" s="91"/>
      <c r="B99" s="72"/>
      <c r="C99" s="7"/>
      <c r="D99" s="25"/>
      <c r="E99" s="73" t="s">
        <v>41</v>
      </c>
      <c r="F99" s="20"/>
      <c r="G99" s="59"/>
      <c r="H99" s="40"/>
      <c r="I99" s="40"/>
      <c r="J99" s="40"/>
      <c r="K99" s="59"/>
    </row>
    <row r="100" spans="1:12" ht="18.75">
      <c r="A100" s="91"/>
      <c r="B100" s="72"/>
      <c r="C100" s="7"/>
      <c r="D100" s="25"/>
      <c r="E100" s="73" t="s">
        <v>66</v>
      </c>
      <c r="F100" s="71"/>
      <c r="G100" s="59">
        <v>650</v>
      </c>
      <c r="H100" s="40"/>
      <c r="I100" s="40"/>
      <c r="J100" s="40"/>
      <c r="K100" s="59">
        <v>650</v>
      </c>
      <c r="L100" s="1" t="s">
        <v>56</v>
      </c>
    </row>
    <row r="101" spans="1:11" ht="18" customHeight="1">
      <c r="A101" s="91"/>
      <c r="B101" s="72"/>
      <c r="C101" s="7"/>
      <c r="D101" s="25" t="s">
        <v>15</v>
      </c>
      <c r="E101" s="73"/>
      <c r="F101" s="71"/>
      <c r="G101" s="59"/>
      <c r="H101" s="41"/>
      <c r="I101" s="41"/>
      <c r="J101" s="41"/>
      <c r="K101" s="60"/>
    </row>
    <row r="102" spans="1:12" ht="18.75">
      <c r="A102" s="91"/>
      <c r="B102" s="72"/>
      <c r="C102" s="7"/>
      <c r="D102" s="25"/>
      <c r="E102" s="74" t="s">
        <v>85</v>
      </c>
      <c r="F102" s="98"/>
      <c r="G102" s="59">
        <v>194858</v>
      </c>
      <c r="H102" s="41"/>
      <c r="I102" s="41"/>
      <c r="J102" s="41"/>
      <c r="K102" s="60">
        <f>+G102+F102</f>
        <v>194858</v>
      </c>
      <c r="L102" s="1" t="s">
        <v>57</v>
      </c>
    </row>
    <row r="103" spans="1:11" ht="23.25" customHeight="1" hidden="1">
      <c r="A103" s="91"/>
      <c r="B103" s="72"/>
      <c r="C103" s="7"/>
      <c r="D103" s="25"/>
      <c r="E103" s="70"/>
      <c r="F103" s="7"/>
      <c r="G103" s="70"/>
      <c r="H103" s="41"/>
      <c r="I103" s="41"/>
      <c r="J103" s="41"/>
      <c r="K103" s="60">
        <v>1950</v>
      </c>
    </row>
    <row r="104" spans="1:12" ht="19.5" customHeight="1" thickBot="1">
      <c r="A104" s="93"/>
      <c r="B104" s="79"/>
      <c r="C104" s="9"/>
      <c r="D104" s="23"/>
      <c r="E104" s="112" t="s">
        <v>79</v>
      </c>
      <c r="F104" s="100"/>
      <c r="G104" s="66">
        <f>5200+5200+5200</f>
        <v>15600</v>
      </c>
      <c r="H104" s="41"/>
      <c r="I104" s="41"/>
      <c r="J104" s="41"/>
      <c r="K104" s="60">
        <f>5200+5200</f>
        <v>10400</v>
      </c>
      <c r="L104" s="1" t="s">
        <v>57</v>
      </c>
    </row>
    <row r="105" spans="1:11" s="13" customFormat="1" ht="46.5" customHeight="1" thickBot="1">
      <c r="A105" s="34"/>
      <c r="B105" s="35" t="s">
        <v>5</v>
      </c>
      <c r="C105" s="35"/>
      <c r="D105" s="36"/>
      <c r="E105" s="35"/>
      <c r="F105" s="58">
        <f aca="true" t="shared" si="2" ref="F105:K105">SUM(F64,F7)</f>
        <v>0</v>
      </c>
      <c r="G105" s="52">
        <f t="shared" si="2"/>
        <v>2301046</v>
      </c>
      <c r="H105" s="37" t="e">
        <f t="shared" si="2"/>
        <v>#REF!</v>
      </c>
      <c r="I105" s="37" t="e">
        <f t="shared" si="2"/>
        <v>#REF!</v>
      </c>
      <c r="J105" s="37" t="e">
        <f t="shared" si="2"/>
        <v>#REF!</v>
      </c>
      <c r="K105" s="52">
        <f t="shared" si="2"/>
        <v>2160506</v>
      </c>
    </row>
  </sheetData>
  <sheetProtection/>
  <mergeCells count="6">
    <mergeCell ref="C77:E77"/>
    <mergeCell ref="D45:E45"/>
    <mergeCell ref="A3:K3"/>
    <mergeCell ref="C62:E62"/>
    <mergeCell ref="C69:E69"/>
    <mergeCell ref="C72:E72"/>
  </mergeCells>
  <printOptions horizontalCentered="1"/>
  <pageMargins left="0.5511811023622047" right="0.4330708661417323" top="0.9055118110236221" bottom="3.425196850393701" header="0.3937007874015748" footer="0.15748031496062992"/>
  <pageSetup firstPageNumber="63" useFirstPageNumber="1" fitToHeight="0" fitToWidth="1" horizontalDpi="600" verticalDpi="600" orientation="portrait" paperSize="9" scale="49" r:id="rId1"/>
  <headerFooter>
    <oddFooter>&amp;C&amp;P</oddFooter>
  </headerFooter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Krisztina</dc:creator>
  <cp:keywords/>
  <dc:description/>
  <cp:lastModifiedBy>Gabi-PC</cp:lastModifiedBy>
  <cp:lastPrinted>2021-02-25T09:38:22Z</cp:lastPrinted>
  <dcterms:created xsi:type="dcterms:W3CDTF">2011-01-19T13:10:16Z</dcterms:created>
  <dcterms:modified xsi:type="dcterms:W3CDTF">2021-02-25T09:38:27Z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0x010100335FC5616838DF47AFF3D91A59A9D801</vt:lpwstr>
  </property>
</Properties>
</file>