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ei.felh.ütemterv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<sst xmlns="http://schemas.openxmlformats.org/spreadsheetml/2006/main" count="58" uniqueCount="58">
  <si>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</si>
  <si>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</si>
  <si>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</si>
  <si>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</si>
  <si>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</si>
  <si>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</si>
  <si>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</si>
  <si>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</si>
  <si>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</si>
  <si>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</si>
  <si>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</si>
  <si>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</si>
  <si>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</si>
  <si>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</si>
  <si>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</si>
  <si>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</si>
  <si>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</si>
  <si>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</si>
  <si>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</si>
  <si>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</si>
  <si>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</si>
  <si>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</si>
  <si>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Megnevezés</t>
  </si>
  <si>
    <t>Személyi juttatások</t>
  </si>
  <si>
    <t>Kiadások összesen:</t>
  </si>
  <si>
    <t>Átvett pénzeszközök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</si>
  <si>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</si>
  <si>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</si>
  <si>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</si>
  <si>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</si>
  <si>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</si>
  <si>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</si>
  <si>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</si>
  <si>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</si>
  <si>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</si>
  <si>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</si>
  <si>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</si>
  <si>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</si>
  <si>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</si>
  <si>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Bevételek</t>
  </si>
  <si>
    <t>Pénzkészlet</t>
  </si>
  <si>
    <t>Működési bevételek</t>
  </si>
  <si>
    <t>Támogatások</t>
  </si>
  <si>
    <t>Felhalmozási és tőkejellegű bev.</t>
  </si>
  <si>
    <t>Előző évi pénzmaradvány</t>
  </si>
  <si>
    <t>Egyéb bevételek</t>
  </si>
  <si>
    <t>Bevételek összesen:</t>
  </si>
  <si>
    <t>Kiadások</t>
  </si>
  <si>
    <t>Járulékok</t>
  </si>
  <si>
    <t>Dologi jellegű kiadások</t>
  </si>
  <si>
    <t>Felhalm. és tőkejell. kiadások</t>
  </si>
  <si>
    <t>Ez a táblázat a tényleges bevételek és kiadások alakulásának megfigyelésére szolgál!</t>
  </si>
  <si>
    <t>Közhatalmi bevtelek</t>
  </si>
  <si>
    <t>Egyéb műk.célú tám. Aht-n bel.</t>
  </si>
  <si>
    <t>Kp-i irányító szervi műk.tám.f.</t>
  </si>
  <si>
    <t>Ellátottak pénzbeli jutt.</t>
  </si>
  <si>
    <t>Közp-i. ir. Szervi támogatás</t>
  </si>
  <si>
    <t>Megelőlegezés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</si>
</sst>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54" applyFont="1" applyBorder="1" applyAlignment="1" applyProtection="1">
      <alignment horizontal="center" vertical="center" wrapText="1"/>
      <protection/>
    </xf>
    <xf numFmtId="0" fontId="3" fillId="0" borderId="11" xfId="54" applyFont="1" applyBorder="1" applyAlignment="1" applyProtection="1">
      <alignment horizontal="center" vertical="center"/>
      <protection/>
    </xf>
    <xf numFmtId="0" fontId="3" fillId="0" borderId="11" xfId="54" applyFont="1" applyBorder="1" applyAlignment="1" applyProtection="1">
      <alignment horizontal="center" vertical="center"/>
      <protection/>
    </xf>
    <xf numFmtId="0" fontId="3" fillId="0" borderId="12" xfId="54" applyFont="1" applyBorder="1" applyAlignment="1" applyProtection="1">
      <alignment horizontal="center" vertical="center"/>
      <protection/>
    </xf>
    <xf numFmtId="0" fontId="2" fillId="0" borderId="0" xfId="54" applyProtection="1">
      <alignment/>
      <protection/>
    </xf>
    <xf numFmtId="0" fontId="4" fillId="0" borderId="13" xfId="54" applyFont="1" applyBorder="1" applyAlignment="1" applyProtection="1">
      <alignment horizontal="left" vertical="center" indent="1"/>
      <protection/>
    </xf>
    <xf numFmtId="0" fontId="5" fillId="0" borderId="14" xfId="54" applyFont="1" applyBorder="1" applyAlignment="1" applyProtection="1">
      <alignment horizontal="left" vertical="center" indent="1"/>
      <protection/>
    </xf>
    <xf numFmtId="164" fontId="6" fillId="0" borderId="14" xfId="54" applyNumberFormat="1" applyFont="1" applyBorder="1" applyAlignment="1" applyProtection="1">
      <alignment vertical="center"/>
      <protection/>
    </xf>
    <xf numFmtId="164" fontId="6" fillId="0" borderId="15" xfId="54" applyNumberFormat="1" applyFont="1" applyFill="1" applyBorder="1" applyAlignment="1" applyProtection="1">
      <alignment vertical="center"/>
      <protection/>
    </xf>
    <xf numFmtId="0" fontId="2" fillId="0" borderId="0" xfId="54" applyAlignment="1" applyProtection="1">
      <alignment vertical="center"/>
      <protection/>
    </xf>
    <xf numFmtId="0" fontId="4" fillId="0" borderId="16" xfId="54" applyFont="1" applyBorder="1" applyAlignment="1" applyProtection="1">
      <alignment horizontal="left" vertical="center" indent="1"/>
      <protection/>
    </xf>
    <xf numFmtId="0" fontId="6" fillId="0" borderId="17" xfId="54" applyFont="1" applyBorder="1" applyAlignment="1" applyProtection="1">
      <alignment horizontal="left" vertical="center" indent="1"/>
      <protection/>
    </xf>
    <xf numFmtId="164" fontId="6" fillId="0" borderId="17" xfId="54" applyNumberFormat="1" applyFont="1" applyBorder="1" applyAlignment="1" applyProtection="1">
      <alignment vertical="center"/>
      <protection locked="0"/>
    </xf>
    <xf numFmtId="164" fontId="6" fillId="32" borderId="18" xfId="54" applyNumberFormat="1" applyFont="1" applyFill="1" applyBorder="1" applyAlignment="1" applyProtection="1">
      <alignment vertical="center"/>
      <protection/>
    </xf>
    <xf numFmtId="0" fontId="4" fillId="0" borderId="19" xfId="54" applyFont="1" applyBorder="1" applyAlignment="1" applyProtection="1">
      <alignment horizontal="left" vertical="center" indent="1"/>
      <protection/>
    </xf>
    <xf numFmtId="0" fontId="6" fillId="0" borderId="20" xfId="54" applyFont="1" applyBorder="1" applyAlignment="1" applyProtection="1">
      <alignment horizontal="left" vertical="center" indent="1"/>
      <protection locked="0"/>
    </xf>
    <xf numFmtId="164" fontId="6" fillId="0" borderId="20" xfId="54" applyNumberFormat="1" applyFont="1" applyBorder="1" applyAlignment="1" applyProtection="1">
      <alignment vertical="center"/>
      <protection locked="0"/>
    </xf>
    <xf numFmtId="164" fontId="6" fillId="32" borderId="21" xfId="54" applyNumberFormat="1" applyFont="1" applyFill="1" applyBorder="1" applyAlignment="1" applyProtection="1">
      <alignment vertical="center"/>
      <protection/>
    </xf>
    <xf numFmtId="0" fontId="2" fillId="0" borderId="0" xfId="54" applyAlignment="1" applyProtection="1">
      <alignment vertical="center"/>
      <protection locked="0"/>
    </xf>
    <xf numFmtId="0" fontId="6" fillId="0" borderId="22" xfId="54" applyFont="1" applyBorder="1" applyAlignment="1" applyProtection="1">
      <alignment horizontal="left" vertical="center" indent="1"/>
      <protection locked="0"/>
    </xf>
    <xf numFmtId="164" fontId="6" fillId="0" borderId="22" xfId="54" applyNumberFormat="1" applyFont="1" applyBorder="1" applyAlignment="1" applyProtection="1">
      <alignment vertical="center"/>
      <protection locked="0"/>
    </xf>
    <xf numFmtId="164" fontId="6" fillId="32" borderId="23" xfId="54" applyNumberFormat="1" applyFont="1" applyFill="1" applyBorder="1" applyAlignment="1" applyProtection="1">
      <alignment vertical="center"/>
      <protection/>
    </xf>
    <xf numFmtId="0" fontId="6" fillId="0" borderId="24" xfId="54" applyFont="1" applyBorder="1" applyAlignment="1" applyProtection="1">
      <alignment horizontal="left" vertical="center" indent="1"/>
      <protection locked="0"/>
    </xf>
    <xf numFmtId="164" fontId="6" fillId="0" borderId="24" xfId="54" applyNumberFormat="1" applyFont="1" applyBorder="1" applyAlignment="1" applyProtection="1">
      <alignment vertical="center"/>
      <protection locked="0"/>
    </xf>
    <xf numFmtId="164" fontId="6" fillId="32" borderId="25" xfId="54" applyNumberFormat="1" applyFont="1" applyFill="1" applyBorder="1" applyAlignment="1" applyProtection="1">
      <alignment vertical="center"/>
      <protection/>
    </xf>
    <xf numFmtId="0" fontId="7" fillId="32" borderId="14" xfId="54" applyFont="1" applyFill="1" applyBorder="1" applyAlignment="1" applyProtection="1">
      <alignment horizontal="left" vertical="center" indent="1"/>
      <protection/>
    </xf>
    <xf numFmtId="164" fontId="7" fillId="32" borderId="14" xfId="54" applyNumberFormat="1" applyFont="1" applyFill="1" applyBorder="1" applyAlignment="1" applyProtection="1">
      <alignment vertical="center"/>
      <protection/>
    </xf>
    <xf numFmtId="164" fontId="7" fillId="32" borderId="15" xfId="54" applyNumberFormat="1" applyFont="1" applyFill="1" applyBorder="1" applyAlignment="1" applyProtection="1">
      <alignment vertical="center"/>
      <protection/>
    </xf>
    <xf numFmtId="0" fontId="5" fillId="0" borderId="14" xfId="54" applyFont="1" applyFill="1" applyBorder="1" applyAlignment="1" applyProtection="1">
      <alignment horizontal="left" vertical="center" indent="1"/>
      <protection/>
    </xf>
    <xf numFmtId="164" fontId="6" fillId="0" borderId="14" xfId="54" applyNumberFormat="1" applyFont="1" applyFill="1" applyBorder="1" applyAlignment="1" applyProtection="1">
      <alignment vertical="center"/>
      <protection/>
    </xf>
    <xf numFmtId="0" fontId="4" fillId="0" borderId="26" xfId="54" applyFont="1" applyBorder="1" applyAlignment="1" applyProtection="1">
      <alignment horizontal="left" vertical="center" indent="1"/>
      <protection/>
    </xf>
    <xf numFmtId="0" fontId="2" fillId="0" borderId="0" xfId="54" applyProtection="1">
      <alignment/>
      <protection locked="0"/>
    </xf>
    <xf numFmtId="0" fontId="4" fillId="0" borderId="0" xfId="54" applyFont="1" applyProtection="1">
      <alignment/>
      <protection/>
    </xf>
    <xf numFmtId="0" fontId="8" fillId="0" borderId="0" xfId="54" applyFont="1" applyProtection="1">
      <alignment/>
      <protection locked="0"/>
    </xf>
    <xf numFmtId="0" fontId="4" fillId="0" borderId="19" xfId="54" applyFont="1" applyBorder="1" applyAlignment="1" applyProtection="1">
      <alignment horizontal="left" vertical="center" indent="1"/>
      <protection/>
    </xf>
    <xf numFmtId="164" fontId="2" fillId="0" borderId="0" xfId="54" applyNumberFormat="1" applyAlignment="1" applyProtection="1">
      <alignment vertical="center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SEGED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Layout" workbookViewId="0" topLeftCell="B1">
      <selection activeCell="F19" sqref="F19"/>
    </sheetView>
  </sheetViews>
  <sheetFormatPr defaultColWidth="8.00390625" defaultRowHeight="12.75"/>
  <cols>
    <col min="1" max="1" width="5.421875" style="5" customWidth="1"/>
    <col min="2" max="2" width="24.8515625" style="32" customWidth="1"/>
    <col min="3" max="3" width="8.7109375" style="32" bestFit="1" customWidth="1"/>
    <col min="4" max="4" width="7.7109375" style="32" customWidth="1"/>
    <col min="5" max="5" width="8.140625" style="32" customWidth="1"/>
    <col min="6" max="6" width="7.57421875" style="32" customWidth="1"/>
    <col min="7" max="7" width="9.28125" style="32" customWidth="1"/>
    <col min="8" max="8" width="7.57421875" style="32" customWidth="1"/>
    <col min="9" max="9" width="8.140625" style="32" customWidth="1"/>
    <col min="10" max="10" width="10.421875" style="32" customWidth="1"/>
    <col min="11" max="11" width="9.7109375" style="32" customWidth="1"/>
    <col min="12" max="12" width="8.140625" style="32" customWidth="1"/>
    <col min="13" max="13" width="9.7109375" style="32" customWidth="1"/>
    <col min="14" max="14" width="8.140625" style="32" customWidth="1"/>
    <col min="15" max="15" width="10.8515625" style="5" customWidth="1"/>
    <col min="16" max="16" width="8.28125" style="32" bestFit="1" customWidth="1"/>
    <col min="17" max="16384" width="8.00390625" style="32" customWidth="1"/>
  </cols>
  <sheetData>
    <row r="1" spans="1:15" s="5" customFormat="1" ht="25.5" customHeight="1" thickBot="1">
      <c r="A1" s="1" t="s">
        <v>0</v>
      </c>
      <c r="B1" s="2" t="s">
        <v>22</v>
      </c>
      <c r="C1" s="3" t="s">
        <v>26</v>
      </c>
      <c r="D1" s="3" t="s">
        <v>27</v>
      </c>
      <c r="E1" s="3" t="s">
        <v>28</v>
      </c>
      <c r="F1" s="3" t="s">
        <v>29</v>
      </c>
      <c r="G1" s="3" t="s">
        <v>30</v>
      </c>
      <c r="H1" s="3" t="s">
        <v>31</v>
      </c>
      <c r="I1" s="3" t="s">
        <v>32</v>
      </c>
      <c r="J1" s="3" t="s">
        <v>33</v>
      </c>
      <c r="K1" s="3" t="s">
        <v>34</v>
      </c>
      <c r="L1" s="3" t="s">
        <v>35</v>
      </c>
      <c r="M1" s="3" t="s">
        <v>36</v>
      </c>
      <c r="N1" s="3" t="s">
        <v>37</v>
      </c>
      <c r="O1" s="4" t="s">
        <v>38</v>
      </c>
    </row>
    <row r="2" spans="1:15" s="10" customFormat="1" ht="15" customHeight="1" thickBot="1">
      <c r="A2" s="6" t="s">
        <v>1</v>
      </c>
      <c r="B2" s="7" t="s">
        <v>39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s="10" customFormat="1" ht="15" customHeight="1">
      <c r="A3" s="11" t="s">
        <v>2</v>
      </c>
      <c r="B3" s="12" t="s">
        <v>40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>
        <f aca="true" t="shared" si="0" ref="O3:O9">SUM(C3:N3)</f>
        <v>0</v>
      </c>
    </row>
    <row r="4" spans="1:15" s="19" customFormat="1" ht="13.5" customHeight="1">
      <c r="A4" s="15" t="s">
        <v>3</v>
      </c>
      <c r="B4" s="16" t="s">
        <v>41</v>
      </c>
      <c r="C4" s="17">
        <f>71722444/12</f>
        <v>5976870.333333333</v>
      </c>
      <c r="D4" s="17">
        <f aca="true" t="shared" si="1" ref="D4:N4">71722444/12</f>
        <v>5976870.333333333</v>
      </c>
      <c r="E4" s="17">
        <f t="shared" si="1"/>
        <v>5976870.333333333</v>
      </c>
      <c r="F4" s="17">
        <f t="shared" si="1"/>
        <v>5976870.333333333</v>
      </c>
      <c r="G4" s="17">
        <f t="shared" si="1"/>
        <v>5976870.333333333</v>
      </c>
      <c r="H4" s="17">
        <f t="shared" si="1"/>
        <v>5976870.333333333</v>
      </c>
      <c r="I4" s="17">
        <f t="shared" si="1"/>
        <v>5976870.333333333</v>
      </c>
      <c r="J4" s="17">
        <f t="shared" si="1"/>
        <v>5976870.333333333</v>
      </c>
      <c r="K4" s="17">
        <f t="shared" si="1"/>
        <v>5976870.333333333</v>
      </c>
      <c r="L4" s="17">
        <f t="shared" si="1"/>
        <v>5976870.333333333</v>
      </c>
      <c r="M4" s="17">
        <f t="shared" si="1"/>
        <v>5976870.333333333</v>
      </c>
      <c r="N4" s="17">
        <f t="shared" si="1"/>
        <v>5976870.333333333</v>
      </c>
      <c r="O4" s="18">
        <v>71722444</v>
      </c>
    </row>
    <row r="5" spans="1:16" s="19" customFormat="1" ht="13.5" customHeight="1">
      <c r="A5" s="11" t="s">
        <v>4</v>
      </c>
      <c r="B5" s="20" t="s">
        <v>42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2">
        <f t="shared" si="0"/>
        <v>0</v>
      </c>
      <c r="P5" s="36"/>
    </row>
    <row r="6" spans="1:15" s="19" customFormat="1" ht="13.5" customHeight="1">
      <c r="A6" s="11" t="s">
        <v>5</v>
      </c>
      <c r="B6" s="16" t="s">
        <v>43</v>
      </c>
      <c r="C6" s="17">
        <f>1742451/12</f>
        <v>145204.25</v>
      </c>
      <c r="D6" s="17">
        <f aca="true" t="shared" si="2" ref="D6:N6">1742451/12</f>
        <v>145204.25</v>
      </c>
      <c r="E6" s="17">
        <f t="shared" si="2"/>
        <v>145204.25</v>
      </c>
      <c r="F6" s="17">
        <f t="shared" si="2"/>
        <v>145204.25</v>
      </c>
      <c r="G6" s="17">
        <f t="shared" si="2"/>
        <v>145204.25</v>
      </c>
      <c r="H6" s="17">
        <f t="shared" si="2"/>
        <v>145204.25</v>
      </c>
      <c r="I6" s="17">
        <f t="shared" si="2"/>
        <v>145204.25</v>
      </c>
      <c r="J6" s="17">
        <f t="shared" si="2"/>
        <v>145204.25</v>
      </c>
      <c r="K6" s="17">
        <f t="shared" si="2"/>
        <v>145204.25</v>
      </c>
      <c r="L6" s="17">
        <f t="shared" si="2"/>
        <v>145204.25</v>
      </c>
      <c r="M6" s="17">
        <f t="shared" si="2"/>
        <v>145204.25</v>
      </c>
      <c r="N6" s="17">
        <f t="shared" si="2"/>
        <v>145204.25</v>
      </c>
      <c r="O6" s="22">
        <v>1742451</v>
      </c>
    </row>
    <row r="7" spans="1:15" s="19" customFormat="1" ht="13.5" customHeight="1">
      <c r="A7" s="11" t="s">
        <v>6</v>
      </c>
      <c r="B7" s="16" t="s">
        <v>25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22">
        <f t="shared" si="0"/>
        <v>0</v>
      </c>
    </row>
    <row r="8" spans="1:15" s="19" customFormat="1" ht="13.5" customHeight="1">
      <c r="A8" s="11" t="s">
        <v>7</v>
      </c>
      <c r="B8" s="16" t="s">
        <v>52</v>
      </c>
      <c r="C8" s="17"/>
      <c r="D8" s="17">
        <v>258000</v>
      </c>
      <c r="E8" s="17">
        <v>1213000</v>
      </c>
      <c r="F8" s="17">
        <v>216000</v>
      </c>
      <c r="G8" s="17">
        <v>32100</v>
      </c>
      <c r="H8" s="17">
        <v>15000</v>
      </c>
      <c r="I8" s="17">
        <v>3500</v>
      </c>
      <c r="J8" s="17">
        <v>8700</v>
      </c>
      <c r="K8" s="17">
        <v>1678000</v>
      </c>
      <c r="L8" s="17">
        <v>75689</v>
      </c>
      <c r="M8" s="17"/>
      <c r="N8" s="17"/>
      <c r="O8" s="18">
        <v>3499989</v>
      </c>
    </row>
    <row r="9" spans="1:16" s="19" customFormat="1" ht="13.5" customHeight="1">
      <c r="A9" s="11" t="s">
        <v>8</v>
      </c>
      <c r="B9" s="16" t="s">
        <v>44</v>
      </c>
      <c r="C9" s="17">
        <v>23361210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>
        <v>23361210</v>
      </c>
      <c r="P9" s="36"/>
    </row>
    <row r="10" spans="1:15" s="19" customFormat="1" ht="13.5" customHeight="1">
      <c r="A10" s="11" t="s">
        <v>9</v>
      </c>
      <c r="B10" s="16" t="s">
        <v>56</v>
      </c>
      <c r="C10" s="17">
        <f>12093089/12</f>
        <v>1007757.4166666666</v>
      </c>
      <c r="D10" s="17">
        <f aca="true" t="shared" si="3" ref="D10:N10">12093089/12</f>
        <v>1007757.4166666666</v>
      </c>
      <c r="E10" s="17">
        <f t="shared" si="3"/>
        <v>1007757.4166666666</v>
      </c>
      <c r="F10" s="17">
        <f t="shared" si="3"/>
        <v>1007757.4166666666</v>
      </c>
      <c r="G10" s="17">
        <f t="shared" si="3"/>
        <v>1007757.4166666666</v>
      </c>
      <c r="H10" s="17">
        <f t="shared" si="3"/>
        <v>1007757.4166666666</v>
      </c>
      <c r="I10" s="17">
        <f t="shared" si="3"/>
        <v>1007757.4166666666</v>
      </c>
      <c r="J10" s="17">
        <f t="shared" si="3"/>
        <v>1007757.4166666666</v>
      </c>
      <c r="K10" s="17">
        <f t="shared" si="3"/>
        <v>1007757.4166666666</v>
      </c>
      <c r="L10" s="17">
        <f t="shared" si="3"/>
        <v>1007757.4166666666</v>
      </c>
      <c r="M10" s="17">
        <f t="shared" si="3"/>
        <v>1007757.4166666666</v>
      </c>
      <c r="N10" s="17">
        <f t="shared" si="3"/>
        <v>1007757.4166666666</v>
      </c>
      <c r="O10" s="18">
        <v>12093089</v>
      </c>
    </row>
    <row r="11" spans="1:15" s="19" customFormat="1" ht="13.5" customHeight="1" thickBot="1">
      <c r="A11" s="11" t="s">
        <v>10</v>
      </c>
      <c r="B11" s="23" t="s">
        <v>45</v>
      </c>
      <c r="C11" s="24">
        <v>1385044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5">
        <v>1385044</v>
      </c>
    </row>
    <row r="12" spans="1:15" s="10" customFormat="1" ht="15.75" customHeight="1" thickBot="1">
      <c r="A12" s="6" t="s">
        <v>11</v>
      </c>
      <c r="B12" s="26" t="s">
        <v>46</v>
      </c>
      <c r="C12" s="27">
        <f>SUM(C3:C11)</f>
        <v>31876086</v>
      </c>
      <c r="D12" s="27">
        <f>SUM(D3:D11)</f>
        <v>7387832</v>
      </c>
      <c r="E12" s="27">
        <f aca="true" t="shared" si="4" ref="E12:N12">SUM(E3:E11)</f>
        <v>8342832</v>
      </c>
      <c r="F12" s="27">
        <f t="shared" si="4"/>
        <v>7345832</v>
      </c>
      <c r="G12" s="27">
        <f t="shared" si="4"/>
        <v>7161932</v>
      </c>
      <c r="H12" s="27">
        <f t="shared" si="4"/>
        <v>7144832</v>
      </c>
      <c r="I12" s="27">
        <f t="shared" si="4"/>
        <v>7133332</v>
      </c>
      <c r="J12" s="27">
        <f t="shared" si="4"/>
        <v>7138532</v>
      </c>
      <c r="K12" s="27">
        <f t="shared" si="4"/>
        <v>8807832</v>
      </c>
      <c r="L12" s="27">
        <f t="shared" si="4"/>
        <v>7205521</v>
      </c>
      <c r="M12" s="27">
        <f t="shared" si="4"/>
        <v>7129832</v>
      </c>
      <c r="N12" s="27">
        <f t="shared" si="4"/>
        <v>7129832</v>
      </c>
      <c r="O12" s="27">
        <f>SUM(O3:O11)</f>
        <v>113804227</v>
      </c>
    </row>
    <row r="13" spans="1:15" s="10" customFormat="1" ht="15" customHeight="1" thickBot="1">
      <c r="A13" s="6" t="s">
        <v>12</v>
      </c>
      <c r="B13" s="29" t="s">
        <v>47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9"/>
    </row>
    <row r="14" spans="1:15" s="19" customFormat="1" ht="13.5" customHeight="1">
      <c r="A14" s="31" t="s">
        <v>13</v>
      </c>
      <c r="B14" s="20" t="s">
        <v>23</v>
      </c>
      <c r="C14" s="21">
        <f>33283658/12</f>
        <v>2773638.1666666665</v>
      </c>
      <c r="D14" s="21">
        <f aca="true" t="shared" si="5" ref="D14:N14">33283658/12</f>
        <v>2773638.1666666665</v>
      </c>
      <c r="E14" s="21">
        <f t="shared" si="5"/>
        <v>2773638.1666666665</v>
      </c>
      <c r="F14" s="21">
        <f t="shared" si="5"/>
        <v>2773638.1666666665</v>
      </c>
      <c r="G14" s="21">
        <f t="shared" si="5"/>
        <v>2773638.1666666665</v>
      </c>
      <c r="H14" s="21">
        <f t="shared" si="5"/>
        <v>2773638.1666666665</v>
      </c>
      <c r="I14" s="21">
        <f t="shared" si="5"/>
        <v>2773638.1666666665</v>
      </c>
      <c r="J14" s="21">
        <f t="shared" si="5"/>
        <v>2773638.1666666665</v>
      </c>
      <c r="K14" s="21">
        <f t="shared" si="5"/>
        <v>2773638.1666666665</v>
      </c>
      <c r="L14" s="21">
        <f t="shared" si="5"/>
        <v>2773638.1666666665</v>
      </c>
      <c r="M14" s="21">
        <f t="shared" si="5"/>
        <v>2773638.1666666665</v>
      </c>
      <c r="N14" s="21">
        <f t="shared" si="5"/>
        <v>2773638.1666666665</v>
      </c>
      <c r="O14" s="22">
        <v>33283658</v>
      </c>
    </row>
    <row r="15" spans="1:15" s="19" customFormat="1" ht="13.5" customHeight="1">
      <c r="A15" s="15" t="s">
        <v>14</v>
      </c>
      <c r="B15" s="16" t="s">
        <v>48</v>
      </c>
      <c r="C15" s="17">
        <f>5217513/12</f>
        <v>434792.75</v>
      </c>
      <c r="D15" s="17">
        <f aca="true" t="shared" si="6" ref="D15:N15">5217513/12</f>
        <v>434792.75</v>
      </c>
      <c r="E15" s="17">
        <f t="shared" si="6"/>
        <v>434792.75</v>
      </c>
      <c r="F15" s="17">
        <f t="shared" si="6"/>
        <v>434792.75</v>
      </c>
      <c r="G15" s="17">
        <f t="shared" si="6"/>
        <v>434792.75</v>
      </c>
      <c r="H15" s="17">
        <f t="shared" si="6"/>
        <v>434792.75</v>
      </c>
      <c r="I15" s="17">
        <f t="shared" si="6"/>
        <v>434792.75</v>
      </c>
      <c r="J15" s="17">
        <f t="shared" si="6"/>
        <v>434792.75</v>
      </c>
      <c r="K15" s="17">
        <f t="shared" si="6"/>
        <v>434792.75</v>
      </c>
      <c r="L15" s="17">
        <f t="shared" si="6"/>
        <v>434792.75</v>
      </c>
      <c r="M15" s="17">
        <f t="shared" si="6"/>
        <v>434792.75</v>
      </c>
      <c r="N15" s="17">
        <f t="shared" si="6"/>
        <v>434792.75</v>
      </c>
      <c r="O15" s="18">
        <v>5217513</v>
      </c>
    </row>
    <row r="16" spans="1:15" s="19" customFormat="1" ht="13.5" customHeight="1">
      <c r="A16" s="15" t="s">
        <v>15</v>
      </c>
      <c r="B16" s="16" t="s">
        <v>49</v>
      </c>
      <c r="C16" s="17">
        <f>26540158/12</f>
        <v>2211679.8333333335</v>
      </c>
      <c r="D16" s="17">
        <f aca="true" t="shared" si="7" ref="D16:N16">26540158/12</f>
        <v>2211679.8333333335</v>
      </c>
      <c r="E16" s="17">
        <f t="shared" si="7"/>
        <v>2211679.8333333335</v>
      </c>
      <c r="F16" s="17">
        <f t="shared" si="7"/>
        <v>2211679.8333333335</v>
      </c>
      <c r="G16" s="17">
        <f t="shared" si="7"/>
        <v>2211679.8333333335</v>
      </c>
      <c r="H16" s="17">
        <f t="shared" si="7"/>
        <v>2211679.8333333335</v>
      </c>
      <c r="I16" s="17">
        <f t="shared" si="7"/>
        <v>2211679.8333333335</v>
      </c>
      <c r="J16" s="17">
        <f t="shared" si="7"/>
        <v>2211679.8333333335</v>
      </c>
      <c r="K16" s="17">
        <f t="shared" si="7"/>
        <v>2211679.8333333335</v>
      </c>
      <c r="L16" s="17">
        <f t="shared" si="7"/>
        <v>2211679.8333333335</v>
      </c>
      <c r="M16" s="17">
        <f t="shared" si="7"/>
        <v>2211679.8333333335</v>
      </c>
      <c r="N16" s="17">
        <f t="shared" si="7"/>
        <v>2211679.8333333335</v>
      </c>
      <c r="O16" s="18">
        <v>26540158</v>
      </c>
    </row>
    <row r="17" spans="1:15" s="19" customFormat="1" ht="13.5" customHeight="1">
      <c r="A17" s="15" t="s">
        <v>16</v>
      </c>
      <c r="B17" s="16" t="s">
        <v>55</v>
      </c>
      <c r="C17" s="17">
        <f>7914487/12</f>
        <v>659540.5833333334</v>
      </c>
      <c r="D17" s="17">
        <f aca="true" t="shared" si="8" ref="D17:N17">7914487/12</f>
        <v>659540.5833333334</v>
      </c>
      <c r="E17" s="17">
        <f t="shared" si="8"/>
        <v>659540.5833333334</v>
      </c>
      <c r="F17" s="17">
        <f t="shared" si="8"/>
        <v>659540.5833333334</v>
      </c>
      <c r="G17" s="17">
        <f t="shared" si="8"/>
        <v>659540.5833333334</v>
      </c>
      <c r="H17" s="17">
        <f t="shared" si="8"/>
        <v>659540.5833333334</v>
      </c>
      <c r="I17" s="17">
        <f t="shared" si="8"/>
        <v>659540.5833333334</v>
      </c>
      <c r="J17" s="17">
        <f t="shared" si="8"/>
        <v>659540.5833333334</v>
      </c>
      <c r="K17" s="17">
        <f t="shared" si="8"/>
        <v>659540.5833333334</v>
      </c>
      <c r="L17" s="17">
        <f t="shared" si="8"/>
        <v>659540.5833333334</v>
      </c>
      <c r="M17" s="17">
        <f t="shared" si="8"/>
        <v>659540.5833333334</v>
      </c>
      <c r="N17" s="17">
        <f t="shared" si="8"/>
        <v>659540.5833333334</v>
      </c>
      <c r="O17" s="18">
        <v>7914487</v>
      </c>
    </row>
    <row r="18" spans="1:15" s="19" customFormat="1" ht="13.5" customHeight="1">
      <c r="A18" s="15" t="s">
        <v>17</v>
      </c>
      <c r="B18" s="16" t="s">
        <v>50</v>
      </c>
      <c r="C18" s="17"/>
      <c r="D18" s="17">
        <v>1733846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>
        <v>1733846</v>
      </c>
    </row>
    <row r="19" spans="1:15" s="19" customFormat="1" ht="13.5" customHeight="1">
      <c r="A19" s="15" t="s">
        <v>18</v>
      </c>
      <c r="B19" s="16" t="s">
        <v>53</v>
      </c>
      <c r="C19" s="17">
        <v>360000</v>
      </c>
      <c r="D19" s="17"/>
      <c r="E19" s="17">
        <v>4800000</v>
      </c>
      <c r="F19" s="17"/>
      <c r="G19" s="17">
        <v>2750000</v>
      </c>
      <c r="H19" s="17"/>
      <c r="I19" s="17">
        <v>2050087</v>
      </c>
      <c r="J19" s="17"/>
      <c r="K19" s="17"/>
      <c r="L19" s="17"/>
      <c r="M19" s="17"/>
      <c r="N19" s="17"/>
      <c r="O19" s="18">
        <v>9960087</v>
      </c>
    </row>
    <row r="20" spans="1:15" s="19" customFormat="1" ht="13.5" customHeight="1">
      <c r="A20" s="15" t="s">
        <v>19</v>
      </c>
      <c r="B20" s="16" t="s">
        <v>57</v>
      </c>
      <c r="C20" s="17">
        <v>1290454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>
        <v>1290454</v>
      </c>
    </row>
    <row r="21" spans="1:15" s="19" customFormat="1" ht="13.5" customHeight="1" thickBot="1">
      <c r="A21" s="15" t="s">
        <v>20</v>
      </c>
      <c r="B21" s="16" t="s">
        <v>54</v>
      </c>
      <c r="C21" s="17">
        <f>12093089/12</f>
        <v>1007757.4166666666</v>
      </c>
      <c r="D21" s="17">
        <f aca="true" t="shared" si="9" ref="D21:N21">12093089/12</f>
        <v>1007757.4166666666</v>
      </c>
      <c r="E21" s="17">
        <f t="shared" si="9"/>
        <v>1007757.4166666666</v>
      </c>
      <c r="F21" s="17">
        <f t="shared" si="9"/>
        <v>1007757.4166666666</v>
      </c>
      <c r="G21" s="17">
        <f t="shared" si="9"/>
        <v>1007757.4166666666</v>
      </c>
      <c r="H21" s="17">
        <f t="shared" si="9"/>
        <v>1007757.4166666666</v>
      </c>
      <c r="I21" s="17">
        <f t="shared" si="9"/>
        <v>1007757.4166666666</v>
      </c>
      <c r="J21" s="17">
        <f t="shared" si="9"/>
        <v>1007757.4166666666</v>
      </c>
      <c r="K21" s="17">
        <f t="shared" si="9"/>
        <v>1007757.4166666666</v>
      </c>
      <c r="L21" s="17">
        <f t="shared" si="9"/>
        <v>1007757.4166666666</v>
      </c>
      <c r="M21" s="17">
        <f t="shared" si="9"/>
        <v>1007757.4166666666</v>
      </c>
      <c r="N21" s="17">
        <f t="shared" si="9"/>
        <v>1007757.4166666666</v>
      </c>
      <c r="O21" s="18">
        <v>12093089</v>
      </c>
    </row>
    <row r="22" spans="1:15" s="10" customFormat="1" ht="15.75" customHeight="1" thickBot="1">
      <c r="A22" s="35" t="s">
        <v>21</v>
      </c>
      <c r="B22" s="26" t="s">
        <v>24</v>
      </c>
      <c r="C22" s="27">
        <f>SUM(C14:C21)</f>
        <v>8737862.75</v>
      </c>
      <c r="D22" s="27">
        <f aca="true" t="shared" si="10" ref="D22:N22">SUM(D14:D21)</f>
        <v>8821254.75</v>
      </c>
      <c r="E22" s="27">
        <f t="shared" si="10"/>
        <v>11887408.749999998</v>
      </c>
      <c r="F22" s="27">
        <f t="shared" si="10"/>
        <v>7087408.75</v>
      </c>
      <c r="G22" s="27">
        <f t="shared" si="10"/>
        <v>9837408.749999998</v>
      </c>
      <c r="H22" s="27">
        <f t="shared" si="10"/>
        <v>7087408.75</v>
      </c>
      <c r="I22" s="27">
        <f t="shared" si="10"/>
        <v>9137495.75</v>
      </c>
      <c r="J22" s="27">
        <f t="shared" si="10"/>
        <v>7087408.75</v>
      </c>
      <c r="K22" s="27">
        <f t="shared" si="10"/>
        <v>7087408.75</v>
      </c>
      <c r="L22" s="27">
        <f t="shared" si="10"/>
        <v>7087408.75</v>
      </c>
      <c r="M22" s="27">
        <f t="shared" si="10"/>
        <v>7087408.75</v>
      </c>
      <c r="N22" s="27">
        <f t="shared" si="10"/>
        <v>7087408.75</v>
      </c>
      <c r="O22" s="28">
        <f>SUM(O14:O21)</f>
        <v>98033292</v>
      </c>
    </row>
    <row r="23" ht="15.75">
      <c r="A23" s="33"/>
    </row>
    <row r="24" ht="15.75">
      <c r="B24" s="34" t="s">
        <v>51</v>
      </c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CE,Félkövér"&amp;11Hevesaranyos Község önkormányzat
Előirányzat-felhasználási 
2017. évi
&amp;R&amp;"Times New Roman CE,Félkövér dőlt"&amp;12  /2018. () önkormányzati rendelet3. sz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Hortobágyi</dc:creator>
  <cp:keywords/>
  <dc:description/>
  <cp:lastModifiedBy>Dudásné Judit</cp:lastModifiedBy>
  <cp:lastPrinted>2017-03-31T11:16:40Z</cp:lastPrinted>
  <dcterms:created xsi:type="dcterms:W3CDTF">2006-02-02T12:56:26Z</dcterms:created>
  <dcterms:modified xsi:type="dcterms:W3CDTF">2018-05-16T18:59:15Z</dcterms:modified>
  <cp:category/>
  <cp:version/>
  <cp:contentType/>
  <cp:contentStatus/>
</cp:coreProperties>
</file>