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költségvetés módosítás\"/>
    </mc:Choice>
  </mc:AlternateContent>
  <xr:revisionPtr revIDLastSave="0" documentId="10_ncr:8100000_{D8C47C63-CCBE-42AB-8E28-D50E88568EFF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 2. sz. mell." sheetId="1" r:id="rId1"/>
  </sheets>
  <definedNames>
    <definedName name="_xlnm.Print_Titles" localSheetId="0">'4. 2. sz. mell.'!$1:$6</definedName>
  </definedNames>
  <calcPr calcId="162913"/>
</workbook>
</file>

<file path=xl/calcChain.xml><?xml version="1.0" encoding="utf-8"?>
<calcChain xmlns="http://schemas.openxmlformats.org/spreadsheetml/2006/main">
  <c r="I73" i="1" l="1"/>
  <c r="I86" i="1" s="1"/>
  <c r="F94" i="1"/>
  <c r="F92" i="1"/>
  <c r="F74" i="1"/>
  <c r="F13" i="1"/>
  <c r="F11" i="1"/>
  <c r="F93" i="1"/>
  <c r="I91" i="1"/>
  <c r="I8" i="1"/>
  <c r="I121" i="1"/>
  <c r="I124" i="1" l="1"/>
  <c r="I146" i="1" s="1"/>
  <c r="I63" i="1"/>
  <c r="D149" i="1"/>
  <c r="D148" i="1"/>
  <c r="E107" i="1"/>
  <c r="D96" i="1"/>
  <c r="E91" i="1"/>
  <c r="E121" i="1"/>
  <c r="F121" i="1" s="1"/>
  <c r="E73" i="1"/>
  <c r="F73" i="1" s="1"/>
  <c r="E47" i="1"/>
  <c r="E36" i="1"/>
  <c r="E29" i="1"/>
  <c r="E22" i="1"/>
  <c r="E15" i="1"/>
  <c r="E86" i="1" l="1"/>
  <c r="F86" i="1" s="1"/>
  <c r="I87" i="1"/>
  <c r="E124" i="1"/>
  <c r="E8" i="1"/>
  <c r="E63" i="1" l="1"/>
  <c r="F8" i="1"/>
  <c r="F124" i="1"/>
  <c r="E146" i="1"/>
  <c r="C73" i="1"/>
  <c r="C86" i="1" s="1"/>
  <c r="C91" i="1"/>
  <c r="D91" i="1" s="1"/>
  <c r="C140" i="1"/>
  <c r="D140" i="1" s="1"/>
  <c r="C134" i="1"/>
  <c r="D134" i="1" s="1"/>
  <c r="C129" i="1"/>
  <c r="D129" i="1" s="1"/>
  <c r="C125" i="1"/>
  <c r="C121" i="1"/>
  <c r="D121" i="1" s="1"/>
  <c r="C107" i="1"/>
  <c r="D107" i="1" s="1"/>
  <c r="C30" i="1"/>
  <c r="C29" i="1" s="1"/>
  <c r="C22" i="1"/>
  <c r="C15" i="1"/>
  <c r="C8" i="1"/>
  <c r="E87" i="1" l="1"/>
  <c r="F87" i="1" s="1"/>
  <c r="F63" i="1"/>
  <c r="C145" i="1"/>
  <c r="D145" i="1" s="1"/>
  <c r="D125" i="1"/>
  <c r="F146" i="1"/>
  <c r="C124" i="1"/>
  <c r="C63" i="1"/>
  <c r="C87" i="1" s="1"/>
  <c r="C146" i="1" l="1"/>
  <c r="D146" i="1" s="1"/>
  <c r="D124" i="1"/>
</calcChain>
</file>

<file path=xl/sharedStrings.xml><?xml version="1.0" encoding="utf-8"?>
<sst xmlns="http://schemas.openxmlformats.org/spreadsheetml/2006/main" count="296" uniqueCount="251">
  <si>
    <t>Megnevezés</t>
  </si>
  <si>
    <t>Önkormányzat</t>
  </si>
  <si>
    <t>Száma</t>
  </si>
  <si>
    <t>Előirányzat-csoport, kiemelt előirányzat megnevezése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</si>
  <si>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</si>
  <si>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</si>
  <si>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</si>
  <si>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</si>
  <si>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</si>
  <si>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</si>
  <si>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</si>
  <si>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</si>
  <si>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</si>
  <si>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</si>
  <si>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</si>
  <si>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</si>
  <si>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</si>
  <si>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</si>
  <si>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</si>
  <si>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</si>
  <si>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</si>
  <si>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</si>
  <si>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</si>
  <si>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</si>
  <si>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</si>
  <si>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</si>
  <si>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</si>
  <si>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</si>
  <si>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</si>
  <si>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</si>
  <si>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</si>
  <si>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</si>
  <si>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</si>
  <si>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</si>
  <si>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</si>
  <si>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</si>
  <si>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</si>
  <si>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</si>
  <si>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</si>
  <si>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</si>
  <si>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</si>
  <si>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</si>
  <si>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</si>
  <si>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</si>
  <si>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</si>
  <si>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</si>
  <si>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</si>
  <si>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</si>
  <si>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</si>
  <si>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</si>
  <si>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</si>
  <si>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</si>
  <si>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</si>
  <si>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</si>
  <si>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</si>
  <si>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</si>
  <si>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</si>
  <si>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</si>
  <si>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</si>
  <si>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</si>
  <si>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</si>
  <si>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</si>
  <si>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</si>
  <si>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</si>
  <si>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</si>
  <si>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</si>
  <si>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</si>
  <si>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</si>
  <si>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</si>
  <si>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</si>
  <si>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</si>
  <si>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</si>
  <si>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</si>
  <si>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</si>
  <si>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</si>
  <si>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</si>
  <si>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</si>
  <si>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</si>
  <si>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</si>
  <si>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</si>
  <si>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</si>
  <si>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</si>
  <si>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</si>
  <si>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</si>
  <si>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</si>
  <si>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</si>
  <si>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</si>
  <si>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</si>
  <si>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</si>
  <si>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</si>
  <si>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</si>
  <si>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</si>
  <si>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</si>
  <si>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</si>
  <si>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</si>
  <si>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</si>
  <si>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</si>
  <si>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</si>
  <si>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</si>
  <si>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</si>
  <si>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</si>
  <si>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</si>
  <si>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</si>
  <si>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</si>
  <si>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</si>
  <si>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</si>
  <si>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</si>
  <si>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</si>
  <si>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</si>
  <si>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</si>
  <si>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</si>
  <si>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</si>
  <si>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</si>
  <si>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</si>
  <si>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</si>
  <si>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</si>
  <si>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</si>
  <si>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</si>
  <si>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</si>
  <si>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</si>
  <si>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</si>
  <si>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</si>
  <si>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</si>
  <si>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</si>
  <si>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</si>
  <si>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</si>
  <si>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</si>
  <si>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</si>
  <si>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</si>
  <si>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</si>
  <si>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</si>
  <si>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</si>
  <si>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</si>
  <si>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</si>
  <si>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</si>
  <si>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</si>
  <si>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</si>
  <si>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</si>
  <si>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</si>
  <si>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</si>
  <si>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</si>
  <si>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</si>
  <si>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</si>
  <si>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</si>
  <si>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</si>
  <si>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</si>
  <si>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</si>
  <si>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</si>
  <si>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</si>
  <si>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</si>
  <si>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</si>
  <si>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</si>
  <si>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</si>
  <si>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</si>
  <si>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</si>
  <si>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</si>
  <si>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</si>
  <si>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</si>
  <si>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</si>
  <si>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</si>
  <si>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</si>
  <si>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</si>
  <si>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</si>
  <si>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</si>
  <si>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</si>
  <si>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</si>
  <si>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</si>
  <si>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</si>
  <si>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</si>
  <si>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</si>
  <si>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</si>
  <si>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</si>
  <si>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</si>
  <si>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</si>
  <si>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</si>
  <si>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</si>
  <si>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</si>
  <si>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</si>
  <si>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</si>
  <si>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</si>
  <si>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</si>
  <si>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</si>
  <si>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</si>
  <si>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</si>
  <si>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</si>
  <si>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</si>
  <si>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</si>
  <si>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</si>
  <si>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</si>
  <si>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</si>
  <si>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</si>
  <si>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</si>
  <si>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</si>
  <si>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</si>
  <si>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</si>
  <si>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</si>
  <si>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</si>
  <si>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</si>
  <si>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</si>
  <si>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</si>
  <si>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</si>
  <si>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</si>
  <si>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</si>
  <si>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</si>
  <si>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</si>
  <si>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</si>
  <si>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</si>
  <si>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</si>
  <si>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</si>
  <si>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</si>
  <si>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</si>
  <si>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</si>
  <si>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</si>
  <si>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</si>
  <si>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</si>
  <si>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</si>
  <si>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</si>
  <si>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</si>
  <si>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</si>
  <si>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</si>
  <si>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</si>
  <si>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</si>
  <si>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</si>
  <si>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</si>
  <si>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</si>
  <si>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</si>
  <si>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</si>
  <si>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</si>
  <si>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</si>
  <si>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</si>
  <si>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</si>
  <si>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</si>
  <si>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</si>
  <si>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</si>
  <si>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</si>
  <si>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</si>
  <si>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</si>
  <si>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</si>
  <si>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</si>
  <si>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</si>
  <si>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Önként vállalt feladatok bevétele, kiadása</t>
  </si>
  <si>
    <t>7.5.</t>
  </si>
  <si>
    <t>Irányítószervi (önkormányzati) támogatás (intézményfinanszírozás)</t>
  </si>
  <si>
    <t>Forintban !</t>
  </si>
  <si>
    <t>Keszőhidegkút  Község Önkormányzata</t>
  </si>
  <si>
    <t>Feladat
 megnevezése</t>
  </si>
  <si>
    <t xml:space="preserve">2017.évi módosítás </t>
  </si>
  <si>
    <t>BEVÉTELEK</t>
  </si>
  <si>
    <t>2017.évi mód. 09.18.</t>
  </si>
  <si>
    <t>2017.évi mód. 12.31.</t>
  </si>
  <si>
    <t>Külföldi finanszírozás kiadásai (8.1. + … + 8.4.)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</si>
</sst>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50">
    <xf numFmtId="0" fontId="0" fillId="0" borderId="0" xfId="0"/>
    <xf numFmtId="164" fontId="20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/>
    </xf>
    <xf numFmtId="0" fontId="15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 inden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20" fillId="0" borderId="11" xfId="0" applyFont="1" applyFill="1" applyBorder="1" applyAlignment="1">
      <alignment vertical="center" wrapText="1"/>
    </xf>
    <xf numFmtId="164" fontId="26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38" applyNumberFormat="1" applyFont="1" applyFill="1" applyBorder="1" applyAlignment="1" applyProtection="1">
      <alignment horizontal="right" vertical="center" wrapText="1" indent="1"/>
    </xf>
    <xf numFmtId="164" fontId="26" fillId="0" borderId="14" xfId="38" applyNumberFormat="1" applyFont="1" applyFill="1" applyBorder="1" applyAlignment="1" applyProtection="1">
      <alignment horizontal="right" vertical="center" wrapText="1" indent="1"/>
    </xf>
    <xf numFmtId="164" fontId="26" fillId="0" borderId="14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5" xfId="38" applyNumberFormat="1" applyFont="1" applyFill="1" applyBorder="1" applyAlignment="1" applyProtection="1">
      <alignment horizontal="right" vertical="center" wrapText="1" indent="1"/>
    </xf>
    <xf numFmtId="164" fontId="30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19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3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2" xfId="0" applyFont="1" applyFill="1" applyBorder="1" applyAlignment="1">
      <alignment horizontal="center" vertical="center" wrapText="1"/>
    </xf>
    <xf numFmtId="164" fontId="24" fillId="0" borderId="12" xfId="0" applyNumberFormat="1" applyFont="1" applyFill="1" applyBorder="1" applyAlignment="1">
      <alignment vertical="center" wrapText="1"/>
    </xf>
    <xf numFmtId="164" fontId="20" fillId="0" borderId="12" xfId="0" applyNumberFormat="1" applyFont="1" applyFill="1" applyBorder="1" applyAlignment="1">
      <alignment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164" fontId="15" fillId="0" borderId="21" xfId="0" applyNumberFormat="1" applyFont="1" applyFill="1" applyBorder="1" applyAlignment="1">
      <alignment vertical="center" wrapText="1"/>
    </xf>
    <xf numFmtId="164" fontId="33" fillId="0" borderId="12" xfId="0" applyNumberFormat="1" applyFont="1" applyFill="1" applyBorder="1" applyAlignment="1">
      <alignment vertical="center" wrapText="1"/>
    </xf>
    <xf numFmtId="164" fontId="20" fillId="0" borderId="20" xfId="0" applyNumberFormat="1" applyFont="1" applyFill="1" applyBorder="1" applyAlignment="1">
      <alignment vertical="center" wrapText="1"/>
    </xf>
    <xf numFmtId="164" fontId="15" fillId="0" borderId="20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 applyProtection="1">
      <alignment horizontal="left" vertical="center" wrapText="1"/>
    </xf>
    <xf numFmtId="164" fontId="32" fillId="0" borderId="0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horizontal="right" vertical="center" indent="1"/>
    </xf>
    <xf numFmtId="0" fontId="22" fillId="0" borderId="0" xfId="0" quotePrefix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right" vertical="center" indent="1"/>
    </xf>
    <xf numFmtId="0" fontId="23" fillId="0" borderId="22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15" fillId="0" borderId="19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49" fontId="26" fillId="0" borderId="15" xfId="38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>
      <alignment vertical="center" wrapText="1"/>
    </xf>
    <xf numFmtId="49" fontId="26" fillId="0" borderId="16" xfId="38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15" fillId="0" borderId="16" xfId="0" applyNumberFormat="1" applyFont="1" applyFill="1" applyBorder="1" applyAlignment="1">
      <alignment vertical="center" wrapText="1"/>
    </xf>
    <xf numFmtId="49" fontId="26" fillId="0" borderId="14" xfId="38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>
      <alignment vertical="center" wrapText="1"/>
    </xf>
    <xf numFmtId="164" fontId="24" fillId="0" borderId="16" xfId="0" applyNumberFormat="1" applyFont="1" applyFill="1" applyBorder="1" applyAlignment="1">
      <alignment vertical="center" wrapText="1"/>
    </xf>
    <xf numFmtId="164" fontId="20" fillId="0" borderId="17" xfId="0" applyNumberFormat="1" applyFont="1" applyFill="1" applyBorder="1" applyAlignment="1">
      <alignment vertical="center" wrapText="1"/>
    </xf>
    <xf numFmtId="164" fontId="20" fillId="0" borderId="19" xfId="0" applyNumberFormat="1" applyFont="1" applyFill="1" applyBorder="1" applyAlignment="1">
      <alignment vertical="center" wrapText="1"/>
    </xf>
    <xf numFmtId="164" fontId="15" fillId="0" borderId="19" xfId="0" applyNumberFormat="1" applyFont="1" applyFill="1" applyBorder="1" applyAlignment="1">
      <alignment vertical="center" wrapText="1"/>
    </xf>
    <xf numFmtId="164" fontId="24" fillId="0" borderId="14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 applyProtection="1"/>
    <xf numFmtId="164" fontId="33" fillId="0" borderId="15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164" fontId="22" fillId="0" borderId="13" xfId="0" applyNumberFormat="1" applyFont="1" applyFill="1" applyBorder="1" applyAlignment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left" vertical="center" wrapText="1" indent="1"/>
    </xf>
    <xf numFmtId="0" fontId="15" fillId="0" borderId="23" xfId="0" applyFont="1" applyFill="1" applyBorder="1" applyAlignment="1">
      <alignment vertical="center" wrapText="1"/>
    </xf>
    <xf numFmtId="0" fontId="26" fillId="0" borderId="16" xfId="38" applyFont="1" applyFill="1" applyBorder="1" applyAlignment="1" applyProtection="1">
      <alignment horizontal="left" vertical="center" wrapText="1" indent="1"/>
    </xf>
    <xf numFmtId="0" fontId="26" fillId="0" borderId="23" xfId="38" applyFont="1" applyFill="1" applyBorder="1" applyAlignment="1" applyProtection="1">
      <alignment horizontal="left" vertical="center" wrapText="1" indent="1"/>
    </xf>
    <xf numFmtId="0" fontId="26" fillId="0" borderId="16" xfId="38" applyFont="1" applyFill="1" applyBorder="1" applyAlignment="1" applyProtection="1">
      <alignment horizontal="left" indent="4"/>
    </xf>
    <xf numFmtId="0" fontId="26" fillId="0" borderId="16" xfId="38" applyFont="1" applyFill="1" applyBorder="1" applyAlignment="1" applyProtection="1">
      <alignment horizontal="left" vertical="center" wrapText="1" indent="4"/>
    </xf>
    <xf numFmtId="49" fontId="26" fillId="0" borderId="23" xfId="38" applyNumberFormat="1" applyFont="1" applyFill="1" applyBorder="1" applyAlignment="1" applyProtection="1">
      <alignment horizontal="center" vertical="center" wrapText="1"/>
    </xf>
    <xf numFmtId="0" fontId="26" fillId="0" borderId="14" xfId="38" applyFont="1" applyFill="1" applyBorder="1" applyAlignment="1" applyProtection="1">
      <alignment horizontal="left" vertical="center" wrapText="1" indent="4"/>
    </xf>
    <xf numFmtId="49" fontId="26" fillId="0" borderId="17" xfId="38" applyNumberFormat="1" applyFont="1" applyFill="1" applyBorder="1" applyAlignment="1" applyProtection="1">
      <alignment horizontal="center" vertical="center" wrapText="1"/>
    </xf>
    <xf numFmtId="0" fontId="26" fillId="0" borderId="17" xfId="38" applyFont="1" applyFill="1" applyBorder="1" applyAlignment="1" applyProtection="1">
      <alignment horizontal="left" vertical="center" wrapText="1" indent="4"/>
    </xf>
    <xf numFmtId="164" fontId="15" fillId="0" borderId="17" xfId="0" applyNumberFormat="1" applyFont="1" applyFill="1" applyBorder="1" applyAlignment="1">
      <alignment vertical="center" wrapText="1"/>
    </xf>
    <xf numFmtId="0" fontId="26" fillId="0" borderId="14" xfId="38" applyFont="1" applyFill="1" applyBorder="1" applyAlignment="1" applyProtection="1">
      <alignment horizontal="left" vertical="center" wrapText="1" indent="1"/>
    </xf>
    <xf numFmtId="0" fontId="26" fillId="0" borderId="15" xfId="38" applyFont="1" applyFill="1" applyBorder="1" applyAlignment="1" applyProtection="1">
      <alignment horizontal="left" vertical="center" wrapText="1" indent="4"/>
    </xf>
    <xf numFmtId="0" fontId="26" fillId="0" borderId="15" xfId="38" applyFont="1" applyFill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>
      <alignment vertical="center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right" vertical="center" wrapText="1" indent="1"/>
    </xf>
    <xf numFmtId="0" fontId="22" fillId="0" borderId="12" xfId="0" applyFont="1" applyFill="1" applyBorder="1" applyAlignment="1" applyProtection="1">
      <alignment horizontal="right" vertical="center" wrapText="1" indent="1"/>
    </xf>
    <xf numFmtId="0" fontId="22" fillId="0" borderId="14" xfId="0" applyFont="1" applyFill="1" applyBorder="1" applyAlignment="1" applyProtection="1">
      <alignment horizontal="center" vertical="center" wrapTex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25" fillId="0" borderId="12" xfId="38" applyFont="1" applyFill="1" applyBorder="1" applyAlignment="1" applyProtection="1">
      <alignment horizontal="center" vertical="center" wrapText="1"/>
    </xf>
    <xf numFmtId="0" fontId="25" fillId="0" borderId="12" xfId="38" applyFont="1" applyFill="1" applyBorder="1" applyAlignment="1" applyProtection="1">
      <alignment horizontal="left" vertical="center" wrapText="1" indent="1"/>
    </xf>
    <xf numFmtId="164" fontId="25" fillId="0" borderId="12" xfId="38" applyNumberFormat="1" applyFont="1" applyFill="1" applyBorder="1" applyAlignment="1" applyProtection="1">
      <alignment horizontal="right" vertical="center" wrapText="1" indent="1"/>
    </xf>
    <xf numFmtId="0" fontId="27" fillId="0" borderId="15" xfId="0" applyFont="1" applyFill="1" applyBorder="1" applyAlignment="1" applyProtection="1">
      <alignment horizontal="left" wrapText="1" indent="1"/>
    </xf>
    <xf numFmtId="0" fontId="27" fillId="0" borderId="16" xfId="0" applyFont="1" applyFill="1" applyBorder="1" applyAlignment="1" applyProtection="1">
      <alignment horizontal="left" wrapText="1" indent="1"/>
    </xf>
    <xf numFmtId="0" fontId="27" fillId="0" borderId="14" xfId="0" applyFont="1" applyFill="1" applyBorder="1" applyAlignment="1" applyProtection="1">
      <alignment horizontal="left" wrapText="1" indent="1"/>
    </xf>
    <xf numFmtId="0" fontId="28" fillId="0" borderId="12" xfId="0" applyFont="1" applyFill="1" applyBorder="1" applyAlignment="1" applyProtection="1">
      <alignment horizontal="left" vertical="center" wrapText="1" indent="1"/>
    </xf>
    <xf numFmtId="164" fontId="29" fillId="0" borderId="12" xfId="38" applyNumberFormat="1" applyFont="1" applyFill="1" applyBorder="1" applyAlignment="1" applyProtection="1">
      <alignment horizontal="right" vertical="center" wrapText="1" indent="1"/>
    </xf>
    <xf numFmtId="0" fontId="25" fillId="0" borderId="20" xfId="38" applyFont="1" applyFill="1" applyBorder="1" applyAlignment="1" applyProtection="1">
      <alignment horizontal="center" vertical="center" wrapText="1"/>
    </xf>
    <xf numFmtId="0" fontId="25" fillId="0" borderId="20" xfId="38" applyFont="1" applyFill="1" applyBorder="1" applyAlignment="1" applyProtection="1">
      <alignment horizontal="left" vertical="center" wrapText="1" indent="1"/>
    </xf>
    <xf numFmtId="164" fontId="25" fillId="0" borderId="17" xfId="38" applyNumberFormat="1" applyFont="1" applyFill="1" applyBorder="1" applyAlignment="1" applyProtection="1">
      <alignment horizontal="right" vertical="center" wrapText="1" indent="1"/>
    </xf>
    <xf numFmtId="164" fontId="25" fillId="0" borderId="20" xfId="38" applyNumberFormat="1" applyFont="1" applyFill="1" applyBorder="1" applyAlignment="1" applyProtection="1">
      <alignment horizontal="right" vertical="center" wrapText="1" indent="1"/>
    </xf>
    <xf numFmtId="164" fontId="29" fillId="0" borderId="20" xfId="38" applyNumberFormat="1" applyFont="1" applyFill="1" applyBorder="1" applyAlignment="1" applyProtection="1">
      <alignment horizontal="right" vertical="center" wrapText="1" indent="1"/>
    </xf>
    <xf numFmtId="0" fontId="28" fillId="0" borderId="12" xfId="0" applyFont="1" applyFill="1" applyBorder="1" applyAlignment="1" applyProtection="1">
      <alignment horizontal="center" wrapText="1"/>
    </xf>
    <xf numFmtId="0" fontId="27" fillId="0" borderId="14" xfId="0" applyFont="1" applyFill="1" applyBorder="1" applyAlignment="1" applyProtection="1">
      <alignment wrapText="1"/>
    </xf>
    <xf numFmtId="0" fontId="27" fillId="0" borderId="15" xfId="0" applyFont="1" applyFill="1" applyBorder="1" applyAlignment="1" applyProtection="1">
      <alignment horizontal="center" wrapText="1"/>
    </xf>
    <xf numFmtId="0" fontId="27" fillId="0" borderId="16" xfId="0" applyFont="1" applyFill="1" applyBorder="1" applyAlignment="1" applyProtection="1">
      <alignment horizontal="center" wrapText="1"/>
    </xf>
    <xf numFmtId="0" fontId="27" fillId="0" borderId="14" xfId="0" applyFont="1" applyFill="1" applyBorder="1" applyAlignment="1" applyProtection="1">
      <alignment horizontal="center" wrapText="1"/>
    </xf>
    <xf numFmtId="164" fontId="25" fillId="0" borderId="12" xfId="38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2" xfId="0" applyFont="1" applyFill="1" applyBorder="1" applyAlignment="1" applyProtection="1">
      <alignment wrapText="1"/>
    </xf>
    <xf numFmtId="0" fontId="28" fillId="0" borderId="20" xfId="0" applyFont="1" applyFill="1" applyBorder="1" applyAlignment="1" applyProtection="1">
      <alignment horizontal="center" wrapText="1"/>
    </xf>
    <xf numFmtId="0" fontId="28" fillId="0" borderId="20" xfId="0" applyFont="1" applyFill="1" applyBorder="1" applyAlignment="1" applyProtection="1">
      <alignment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3" xfId="0" applyNumberFormat="1" applyFont="1" applyFill="1" applyBorder="1" applyAlignment="1" applyProtection="1">
      <alignment horizontal="right" vertical="center" wrapText="1" indent="1"/>
    </xf>
    <xf numFmtId="0" fontId="25" fillId="0" borderId="13" xfId="38" applyFont="1" applyFill="1" applyBorder="1" applyAlignment="1" applyProtection="1">
      <alignment horizontal="center" vertical="center" wrapText="1"/>
    </xf>
    <xf numFmtId="0" fontId="25" fillId="0" borderId="13" xfId="38" applyFont="1" applyFill="1" applyBorder="1" applyAlignment="1" applyProtection="1">
      <alignment vertical="center" wrapText="1"/>
    </xf>
    <xf numFmtId="164" fontId="25" fillId="0" borderId="13" xfId="38" applyNumberFormat="1" applyFont="1" applyFill="1" applyBorder="1" applyAlignment="1" applyProtection="1">
      <alignment horizontal="right" vertical="center" wrapText="1" indent="1"/>
    </xf>
    <xf numFmtId="164" fontId="26" fillId="0" borderId="12" xfId="38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2" xfId="38" applyFont="1" applyFill="1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7" fillId="0" borderId="16" xfId="0" applyFont="1" applyFill="1" applyBorder="1" applyAlignment="1" applyProtection="1">
      <alignment horizontal="left" vertical="center" wrapText="1" indent="1"/>
    </xf>
    <xf numFmtId="0" fontId="29" fillId="0" borderId="12" xfId="38" applyFont="1" applyFill="1" applyBorder="1" applyAlignment="1" applyProtection="1">
      <alignment horizontal="left" vertical="center" wrapText="1" indent="1"/>
    </xf>
    <xf numFmtId="164" fontId="25" fillId="0" borderId="23" xfId="38" applyNumberFormat="1" applyFont="1" applyFill="1" applyBorder="1" applyAlignment="1" applyProtection="1">
      <alignment horizontal="right" vertical="center" wrapText="1" indent="1"/>
    </xf>
    <xf numFmtId="164" fontId="28" fillId="0" borderId="12" xfId="0" applyNumberFormat="1" applyFont="1" applyFill="1" applyBorder="1" applyAlignment="1" applyProtection="1">
      <alignment horizontal="right" vertical="center" wrapText="1" indent="1"/>
    </xf>
    <xf numFmtId="164" fontId="28" fillId="0" borderId="12" xfId="0" quotePrefix="1" applyNumberFormat="1" applyFont="1" applyFill="1" applyBorder="1" applyAlignment="1" applyProtection="1">
      <alignment horizontal="right" vertical="center" wrapText="1" indent="1"/>
    </xf>
    <xf numFmtId="164" fontId="26" fillId="0" borderId="13" xfId="38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0" xfId="0" applyFont="1" applyFill="1" applyBorder="1" applyAlignment="1" applyProtection="1">
      <alignment horizontal="center" vertical="center" wrapText="1"/>
    </xf>
    <xf numFmtId="0" fontId="28" fillId="0" borderId="20" xfId="0" applyFont="1" applyFill="1" applyBorder="1" applyAlignment="1" applyProtection="1">
      <alignment horizontal="left" vertical="center" wrapText="1" indent="1"/>
    </xf>
    <xf numFmtId="3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12" xfId="0" applyFont="1" applyFill="1" applyBorder="1" applyAlignment="1" applyProtection="1">
      <alignment horizontal="left" vertical="center"/>
    </xf>
    <xf numFmtId="0" fontId="22" fillId="0" borderId="12" xfId="0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>
      <alignment vertical="center" wrapText="1"/>
    </xf>
    <xf numFmtId="49" fontId="33" fillId="0" borderId="12" xfId="0" applyNumberFormat="1" applyFont="1" applyFill="1" applyBorder="1" applyAlignment="1">
      <alignment horizontal="right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 xr:uid="{00000000-0005-0000-0000-000026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55"/>
  <sheetViews>
    <sheetView tabSelected="1" view="pageBreakPreview" topLeftCell="A100" zoomScale="50" zoomScaleNormal="100" zoomScaleSheetLayoutView="50" workbookViewId="0">
      <selection activeCell="I152" sqref="I152"/>
    </sheetView>
  </sheetViews>
  <sheetFormatPr defaultRowHeight="12.75" x14ac:dyDescent="0.2"/>
  <cols>
    <col min="1" max="1" width="13" style="5" customWidth="1"/>
    <col min="2" max="2" width="72" style="6" customWidth="1"/>
    <col min="3" max="5" width="16.6640625" style="7" customWidth="1"/>
    <col min="6" max="6" width="19.1640625" style="3" customWidth="1"/>
    <col min="7" max="7" width="2.5" style="3" hidden="1" customWidth="1"/>
    <col min="8" max="8" width="4" style="3" hidden="1" customWidth="1"/>
    <col min="9" max="9" width="19.83203125" style="3" customWidth="1"/>
    <col min="10" max="16384" width="9.33203125" style="3"/>
  </cols>
  <sheetData>
    <row r="1" spans="1:10" s="1" customFormat="1" ht="16.5" customHeight="1" x14ac:dyDescent="0.2">
      <c r="A1" s="39"/>
      <c r="B1" s="40" t="s">
        <v>244</v>
      </c>
      <c r="C1" s="89"/>
      <c r="D1" s="89"/>
      <c r="E1" s="89"/>
      <c r="F1" s="41"/>
      <c r="G1" s="41"/>
      <c r="H1" s="41"/>
      <c r="I1" s="41"/>
    </row>
    <row r="2" spans="1:10" s="2" customFormat="1" ht="15.75" x14ac:dyDescent="0.2">
      <c r="A2" s="42" t="s">
        <v>0</v>
      </c>
      <c r="B2" s="43" t="s">
        <v>1</v>
      </c>
      <c r="C2" s="44"/>
      <c r="D2" s="45"/>
      <c r="E2" s="90"/>
      <c r="F2" s="46"/>
      <c r="G2" s="46"/>
      <c r="H2" s="46"/>
      <c r="I2" s="46"/>
    </row>
    <row r="3" spans="1:10" s="2" customFormat="1" ht="36" x14ac:dyDescent="0.2">
      <c r="A3" s="42" t="s">
        <v>245</v>
      </c>
      <c r="B3" s="43" t="s">
        <v>240</v>
      </c>
      <c r="C3" s="47"/>
      <c r="D3" s="47"/>
      <c r="E3" s="47"/>
      <c r="F3" s="46"/>
      <c r="G3" s="46"/>
      <c r="H3" s="46"/>
      <c r="I3" s="46"/>
    </row>
    <row r="4" spans="1:10" s="2" customFormat="1" ht="16.5" thickBot="1" x14ac:dyDescent="0.3">
      <c r="A4" s="8"/>
      <c r="B4" s="8"/>
      <c r="C4" s="48"/>
      <c r="H4" s="46"/>
      <c r="I4" s="49" t="s">
        <v>243</v>
      </c>
      <c r="J4" s="65"/>
    </row>
    <row r="5" spans="1:10" s="9" customFormat="1" ht="32.25" thickBot="1" x14ac:dyDescent="0.25">
      <c r="A5" s="91" t="s">
        <v>2</v>
      </c>
      <c r="B5" s="92" t="s">
        <v>3</v>
      </c>
      <c r="C5" s="93" t="s">
        <v>4</v>
      </c>
      <c r="D5" s="94" t="s">
        <v>246</v>
      </c>
      <c r="E5" s="94" t="s">
        <v>248</v>
      </c>
      <c r="F5" s="94" t="s">
        <v>246</v>
      </c>
      <c r="G5" s="50"/>
      <c r="H5" s="50"/>
      <c r="I5" s="91" t="s">
        <v>249</v>
      </c>
    </row>
    <row r="6" spans="1:10" s="4" customFormat="1" ht="16.5" thickBot="1" x14ac:dyDescent="0.25">
      <c r="A6" s="91" t="s">
        <v>5</v>
      </c>
      <c r="B6" s="91" t="s">
        <v>19</v>
      </c>
      <c r="C6" s="91" t="s">
        <v>32</v>
      </c>
      <c r="D6" s="91" t="s">
        <v>206</v>
      </c>
      <c r="E6" s="91" t="s">
        <v>57</v>
      </c>
      <c r="F6" s="91" t="s">
        <v>79</v>
      </c>
      <c r="G6" s="51"/>
      <c r="H6" s="51"/>
      <c r="I6" s="91" t="s">
        <v>217</v>
      </c>
    </row>
    <row r="7" spans="1:10" s="4" customFormat="1" ht="16.5" thickBot="1" x14ac:dyDescent="0.25">
      <c r="A7" s="95"/>
      <c r="B7" s="95" t="s">
        <v>247</v>
      </c>
      <c r="C7" s="96"/>
      <c r="D7" s="97"/>
      <c r="E7" s="91"/>
      <c r="F7" s="92"/>
      <c r="G7" s="52"/>
      <c r="H7" s="52"/>
      <c r="I7" s="92"/>
    </row>
    <row r="8" spans="1:10" s="4" customFormat="1" ht="16.5" thickBot="1" x14ac:dyDescent="0.25">
      <c r="A8" s="98" t="s">
        <v>5</v>
      </c>
      <c r="B8" s="99" t="s">
        <v>6</v>
      </c>
      <c r="C8" s="100">
        <f>+C9+C10+C11+C12+C13+C14</f>
        <v>2500000</v>
      </c>
      <c r="D8" s="100"/>
      <c r="E8" s="100">
        <f>+E9+E10+E11+E12+E13+E14</f>
        <v>2676501</v>
      </c>
      <c r="F8" s="57">
        <f>SUM(I8-E8)</f>
        <v>154301</v>
      </c>
      <c r="G8" s="30"/>
      <c r="H8" s="30"/>
      <c r="I8" s="100">
        <f>+I9+I10+I11+I12+I13+I14</f>
        <v>2830802</v>
      </c>
    </row>
    <row r="9" spans="1:10" s="10" customFormat="1" ht="15.75" x14ac:dyDescent="0.25">
      <c r="A9" s="53" t="s">
        <v>7</v>
      </c>
      <c r="B9" s="101" t="s">
        <v>8</v>
      </c>
      <c r="C9" s="18"/>
      <c r="D9" s="18"/>
      <c r="E9" s="18"/>
      <c r="F9" s="54"/>
      <c r="G9" s="54"/>
      <c r="H9" s="54"/>
      <c r="I9" s="54"/>
    </row>
    <row r="10" spans="1:10" s="11" customFormat="1" ht="15.75" x14ac:dyDescent="0.25">
      <c r="A10" s="55" t="s">
        <v>9</v>
      </c>
      <c r="B10" s="102" t="s">
        <v>10</v>
      </c>
      <c r="C10" s="19"/>
      <c r="D10" s="19"/>
      <c r="E10" s="19"/>
      <c r="F10" s="56"/>
      <c r="G10" s="56"/>
      <c r="H10" s="56"/>
      <c r="I10" s="56"/>
    </row>
    <row r="11" spans="1:10" s="11" customFormat="1" ht="16.5" customHeight="1" x14ac:dyDescent="0.25">
      <c r="A11" s="55" t="s">
        <v>11</v>
      </c>
      <c r="B11" s="102" t="s">
        <v>12</v>
      </c>
      <c r="C11" s="19">
        <v>2500000</v>
      </c>
      <c r="D11" s="19"/>
      <c r="E11" s="19">
        <v>2500000</v>
      </c>
      <c r="F11" s="57">
        <f>SUM(I11-E11)</f>
        <v>110175</v>
      </c>
      <c r="G11" s="56"/>
      <c r="H11" s="56"/>
      <c r="I11" s="56">
        <v>2610175</v>
      </c>
    </row>
    <row r="12" spans="1:10" s="11" customFormat="1" ht="15.75" x14ac:dyDescent="0.25">
      <c r="A12" s="55" t="s">
        <v>13</v>
      </c>
      <c r="B12" s="102" t="s">
        <v>14</v>
      </c>
      <c r="C12" s="19"/>
      <c r="D12" s="19"/>
      <c r="E12" s="19"/>
      <c r="F12" s="56"/>
      <c r="G12" s="56"/>
      <c r="H12" s="56"/>
      <c r="I12" s="56"/>
    </row>
    <row r="13" spans="1:10" s="11" customFormat="1" ht="15.75" x14ac:dyDescent="0.25">
      <c r="A13" s="55" t="s">
        <v>15</v>
      </c>
      <c r="B13" s="102" t="s">
        <v>16</v>
      </c>
      <c r="C13" s="20"/>
      <c r="D13" s="20"/>
      <c r="E13" s="20">
        <v>176501</v>
      </c>
      <c r="F13" s="57">
        <f>SUM(I13-E13)</f>
        <v>44126</v>
      </c>
      <c r="G13" s="56"/>
      <c r="H13" s="56"/>
      <c r="I13" s="56">
        <v>220627</v>
      </c>
    </row>
    <row r="14" spans="1:10" s="10" customFormat="1" ht="16.5" thickBot="1" x14ac:dyDescent="0.3">
      <c r="A14" s="58" t="s">
        <v>17</v>
      </c>
      <c r="B14" s="103" t="s">
        <v>18</v>
      </c>
      <c r="C14" s="21"/>
      <c r="D14" s="21"/>
      <c r="E14" s="21"/>
      <c r="F14" s="59"/>
      <c r="G14" s="59"/>
      <c r="H14" s="59"/>
      <c r="I14" s="59"/>
    </row>
    <row r="15" spans="1:10" s="10" customFormat="1" ht="16.5" customHeight="1" thickBot="1" x14ac:dyDescent="0.25">
      <c r="A15" s="98" t="s">
        <v>19</v>
      </c>
      <c r="B15" s="104" t="s">
        <v>237</v>
      </c>
      <c r="C15" s="100">
        <f>+C16+C17+C18+C19+C20</f>
        <v>0</v>
      </c>
      <c r="D15" s="100"/>
      <c r="E15" s="100">
        <f>+E16+E17+E18+E19+E20+E21</f>
        <v>0</v>
      </c>
      <c r="F15" s="31"/>
      <c r="G15" s="31"/>
      <c r="H15" s="31"/>
      <c r="I15" s="31"/>
    </row>
    <row r="16" spans="1:10" s="10" customFormat="1" ht="15.75" x14ac:dyDescent="0.25">
      <c r="A16" s="53" t="s">
        <v>20</v>
      </c>
      <c r="B16" s="101" t="s">
        <v>21</v>
      </c>
      <c r="C16" s="18"/>
      <c r="D16" s="18"/>
      <c r="E16" s="18"/>
      <c r="F16" s="54"/>
      <c r="G16" s="54"/>
      <c r="H16" s="54"/>
      <c r="I16" s="54"/>
    </row>
    <row r="17" spans="1:9" s="10" customFormat="1" ht="15.75" x14ac:dyDescent="0.25">
      <c r="A17" s="55" t="s">
        <v>22</v>
      </c>
      <c r="B17" s="102" t="s">
        <v>23</v>
      </c>
      <c r="C17" s="19"/>
      <c r="D17" s="19"/>
      <c r="E17" s="19"/>
      <c r="F17" s="60"/>
      <c r="G17" s="60"/>
      <c r="H17" s="60"/>
      <c r="I17" s="60"/>
    </row>
    <row r="18" spans="1:9" s="10" customFormat="1" ht="19.5" customHeight="1" x14ac:dyDescent="0.25">
      <c r="A18" s="55" t="s">
        <v>24</v>
      </c>
      <c r="B18" s="102" t="s">
        <v>25</v>
      </c>
      <c r="C18" s="19"/>
      <c r="D18" s="19"/>
      <c r="E18" s="19"/>
      <c r="F18" s="60"/>
      <c r="G18" s="60"/>
      <c r="H18" s="60"/>
      <c r="I18" s="60"/>
    </row>
    <row r="19" spans="1:9" s="10" customFormat="1" ht="18" customHeight="1" x14ac:dyDescent="0.25">
      <c r="A19" s="55" t="s">
        <v>26</v>
      </c>
      <c r="B19" s="102" t="s">
        <v>27</v>
      </c>
      <c r="C19" s="19"/>
      <c r="D19" s="19"/>
      <c r="E19" s="19"/>
      <c r="F19" s="60"/>
      <c r="G19" s="60"/>
      <c r="H19" s="60"/>
      <c r="I19" s="60"/>
    </row>
    <row r="20" spans="1:9" s="10" customFormat="1" ht="15.75" x14ac:dyDescent="0.25">
      <c r="A20" s="55" t="s">
        <v>28</v>
      </c>
      <c r="B20" s="102" t="s">
        <v>29</v>
      </c>
      <c r="C20" s="19"/>
      <c r="D20" s="19"/>
      <c r="E20" s="19"/>
      <c r="F20" s="60"/>
      <c r="G20" s="60"/>
      <c r="H20" s="60"/>
      <c r="I20" s="60"/>
    </row>
    <row r="21" spans="1:9" s="11" customFormat="1" ht="16.5" thickBot="1" x14ac:dyDescent="0.3">
      <c r="A21" s="58" t="s">
        <v>30</v>
      </c>
      <c r="B21" s="103" t="s">
        <v>31</v>
      </c>
      <c r="C21" s="22"/>
      <c r="D21" s="22"/>
      <c r="E21" s="22"/>
      <c r="F21" s="61"/>
      <c r="G21" s="61"/>
      <c r="H21" s="61"/>
      <c r="I21" s="61"/>
    </row>
    <row r="22" spans="1:9" s="11" customFormat="1" ht="16.5" customHeight="1" thickBot="1" x14ac:dyDescent="0.25">
      <c r="A22" s="98" t="s">
        <v>32</v>
      </c>
      <c r="B22" s="99" t="s">
        <v>238</v>
      </c>
      <c r="C22" s="100">
        <f>+C23+C24+C25+C26+C27</f>
        <v>0</v>
      </c>
      <c r="D22" s="100"/>
      <c r="E22" s="100">
        <f>+E23+E24+E25+E26+E27+E28</f>
        <v>0</v>
      </c>
      <c r="F22" s="32"/>
      <c r="G22" s="32"/>
      <c r="H22" s="32"/>
      <c r="I22" s="32"/>
    </row>
    <row r="23" spans="1:9" s="11" customFormat="1" ht="15.75" x14ac:dyDescent="0.25">
      <c r="A23" s="53" t="s">
        <v>33</v>
      </c>
      <c r="B23" s="101" t="s">
        <v>34</v>
      </c>
      <c r="C23" s="18"/>
      <c r="D23" s="18"/>
      <c r="E23" s="18"/>
      <c r="F23" s="62"/>
      <c r="G23" s="62"/>
      <c r="H23" s="62"/>
      <c r="I23" s="62"/>
    </row>
    <row r="24" spans="1:9" s="10" customFormat="1" ht="15.75" x14ac:dyDescent="0.25">
      <c r="A24" s="55" t="s">
        <v>35</v>
      </c>
      <c r="B24" s="102" t="s">
        <v>36</v>
      </c>
      <c r="C24" s="19"/>
      <c r="D24" s="19"/>
      <c r="E24" s="19"/>
      <c r="F24" s="60"/>
      <c r="G24" s="60"/>
      <c r="H24" s="60"/>
      <c r="I24" s="60"/>
    </row>
    <row r="25" spans="1:9" s="11" customFormat="1" ht="16.5" customHeight="1" x14ac:dyDescent="0.25">
      <c r="A25" s="55" t="s">
        <v>37</v>
      </c>
      <c r="B25" s="102" t="s">
        <v>232</v>
      </c>
      <c r="C25" s="19"/>
      <c r="D25" s="19"/>
      <c r="E25" s="19"/>
      <c r="F25" s="56"/>
      <c r="G25" s="56"/>
      <c r="H25" s="56"/>
      <c r="I25" s="56"/>
    </row>
    <row r="26" spans="1:9" s="11" customFormat="1" ht="16.5" customHeight="1" x14ac:dyDescent="0.25">
      <c r="A26" s="55" t="s">
        <v>38</v>
      </c>
      <c r="B26" s="102" t="s">
        <v>233</v>
      </c>
      <c r="C26" s="19"/>
      <c r="D26" s="19"/>
      <c r="E26" s="19"/>
      <c r="F26" s="56"/>
      <c r="G26" s="56"/>
      <c r="H26" s="56"/>
      <c r="I26" s="56"/>
    </row>
    <row r="27" spans="1:9" s="11" customFormat="1" ht="15.75" x14ac:dyDescent="0.25">
      <c r="A27" s="55" t="s">
        <v>39</v>
      </c>
      <c r="B27" s="102" t="s">
        <v>40</v>
      </c>
      <c r="C27" s="19"/>
      <c r="D27" s="19"/>
      <c r="E27" s="19"/>
      <c r="F27" s="56"/>
      <c r="G27" s="56"/>
      <c r="H27" s="56"/>
      <c r="I27" s="56"/>
    </row>
    <row r="28" spans="1:9" s="11" customFormat="1" ht="16.5" thickBot="1" x14ac:dyDescent="0.3">
      <c r="A28" s="58" t="s">
        <v>41</v>
      </c>
      <c r="B28" s="103" t="s">
        <v>42</v>
      </c>
      <c r="C28" s="22"/>
      <c r="D28" s="22"/>
      <c r="E28" s="22"/>
      <c r="F28" s="61"/>
      <c r="G28" s="61"/>
      <c r="H28" s="61"/>
      <c r="I28" s="61"/>
    </row>
    <row r="29" spans="1:9" s="11" customFormat="1" ht="16.5" thickBot="1" x14ac:dyDescent="0.25">
      <c r="A29" s="98" t="s">
        <v>43</v>
      </c>
      <c r="B29" s="99" t="s">
        <v>44</v>
      </c>
      <c r="C29" s="105">
        <f>+C30+C33+C34+C35</f>
        <v>0</v>
      </c>
      <c r="D29" s="105"/>
      <c r="E29" s="100">
        <f>+E30+E31+E32+E33+E34+E35</f>
        <v>0</v>
      </c>
      <c r="F29" s="32"/>
      <c r="G29" s="32"/>
      <c r="H29" s="32"/>
      <c r="I29" s="32"/>
    </row>
    <row r="30" spans="1:9" s="11" customFormat="1" ht="15.75" x14ac:dyDescent="0.25">
      <c r="A30" s="53" t="s">
        <v>45</v>
      </c>
      <c r="B30" s="101" t="s">
        <v>46</v>
      </c>
      <c r="C30" s="23">
        <f>+C31+C32</f>
        <v>0</v>
      </c>
      <c r="D30" s="23"/>
      <c r="E30" s="23"/>
      <c r="F30" s="62"/>
      <c r="G30" s="62"/>
      <c r="H30" s="62"/>
      <c r="I30" s="62"/>
    </row>
    <row r="31" spans="1:9" s="11" customFormat="1" ht="15.75" x14ac:dyDescent="0.25">
      <c r="A31" s="55" t="s">
        <v>47</v>
      </c>
      <c r="B31" s="102" t="s">
        <v>48</v>
      </c>
      <c r="C31" s="19"/>
      <c r="D31" s="19"/>
      <c r="E31" s="19"/>
      <c r="F31" s="56"/>
      <c r="G31" s="56"/>
      <c r="H31" s="56"/>
      <c r="I31" s="56"/>
    </row>
    <row r="32" spans="1:9" s="11" customFormat="1" ht="15.75" x14ac:dyDescent="0.25">
      <c r="A32" s="55" t="s">
        <v>49</v>
      </c>
      <c r="B32" s="102" t="s">
        <v>50</v>
      </c>
      <c r="C32" s="19"/>
      <c r="D32" s="19"/>
      <c r="E32" s="19"/>
      <c r="F32" s="56"/>
      <c r="G32" s="56"/>
      <c r="H32" s="56"/>
      <c r="I32" s="56"/>
    </row>
    <row r="33" spans="1:9" s="11" customFormat="1" ht="15.75" x14ac:dyDescent="0.25">
      <c r="A33" s="55" t="s">
        <v>51</v>
      </c>
      <c r="B33" s="102" t="s">
        <v>52</v>
      </c>
      <c r="C33" s="19"/>
      <c r="D33" s="19"/>
      <c r="E33" s="19"/>
      <c r="F33" s="56"/>
      <c r="G33" s="56"/>
      <c r="H33" s="56"/>
      <c r="I33" s="56"/>
    </row>
    <row r="34" spans="1:9" s="11" customFormat="1" ht="15.75" x14ac:dyDescent="0.25">
      <c r="A34" s="55" t="s">
        <v>53</v>
      </c>
      <c r="B34" s="102" t="s">
        <v>54</v>
      </c>
      <c r="C34" s="19"/>
      <c r="D34" s="19"/>
      <c r="E34" s="19"/>
      <c r="F34" s="56"/>
      <c r="G34" s="56"/>
      <c r="H34" s="56"/>
      <c r="I34" s="56"/>
    </row>
    <row r="35" spans="1:9" s="11" customFormat="1" ht="16.5" thickBot="1" x14ac:dyDescent="0.3">
      <c r="A35" s="58" t="s">
        <v>55</v>
      </c>
      <c r="B35" s="103" t="s">
        <v>56</v>
      </c>
      <c r="C35" s="22"/>
      <c r="D35" s="22"/>
      <c r="E35" s="22"/>
      <c r="F35" s="61"/>
      <c r="G35" s="61"/>
      <c r="H35" s="61"/>
      <c r="I35" s="61"/>
    </row>
    <row r="36" spans="1:9" s="11" customFormat="1" ht="16.5" thickBot="1" x14ac:dyDescent="0.25">
      <c r="A36" s="98" t="s">
        <v>57</v>
      </c>
      <c r="B36" s="99" t="s">
        <v>58</v>
      </c>
      <c r="C36" s="100"/>
      <c r="D36" s="100"/>
      <c r="E36" s="100">
        <f>+E37+E38+E39+E40+E41+E42</f>
        <v>0</v>
      </c>
      <c r="F36" s="32"/>
      <c r="G36" s="32"/>
      <c r="H36" s="32"/>
      <c r="I36" s="32"/>
    </row>
    <row r="37" spans="1:9" s="11" customFormat="1" ht="15.75" x14ac:dyDescent="0.25">
      <c r="A37" s="53" t="s">
        <v>59</v>
      </c>
      <c r="B37" s="101" t="s">
        <v>60</v>
      </c>
      <c r="C37" s="18"/>
      <c r="D37" s="18"/>
      <c r="E37" s="18"/>
      <c r="F37" s="62"/>
      <c r="G37" s="62"/>
      <c r="H37" s="62"/>
      <c r="I37" s="62"/>
    </row>
    <row r="38" spans="1:9" s="11" customFormat="1" ht="15.75" x14ac:dyDescent="0.25">
      <c r="A38" s="55" t="s">
        <v>61</v>
      </c>
      <c r="B38" s="102" t="s">
        <v>62</v>
      </c>
      <c r="C38" s="19"/>
      <c r="D38" s="19"/>
      <c r="E38" s="19"/>
      <c r="F38" s="56"/>
      <c r="G38" s="56"/>
      <c r="H38" s="56"/>
      <c r="I38" s="56"/>
    </row>
    <row r="39" spans="1:9" s="11" customFormat="1" ht="15.75" x14ac:dyDescent="0.25">
      <c r="A39" s="55" t="s">
        <v>63</v>
      </c>
      <c r="B39" s="102" t="s">
        <v>64</v>
      </c>
      <c r="C39" s="19"/>
      <c r="D39" s="19"/>
      <c r="E39" s="19"/>
      <c r="F39" s="56"/>
      <c r="G39" s="56"/>
      <c r="H39" s="56"/>
      <c r="I39" s="56"/>
    </row>
    <row r="40" spans="1:9" s="11" customFormat="1" ht="15.75" x14ac:dyDescent="0.25">
      <c r="A40" s="55" t="s">
        <v>65</v>
      </c>
      <c r="B40" s="102" t="s">
        <v>66</v>
      </c>
      <c r="C40" s="19"/>
      <c r="D40" s="19"/>
      <c r="E40" s="19"/>
      <c r="F40" s="56"/>
      <c r="G40" s="56"/>
      <c r="H40" s="56"/>
      <c r="I40" s="56"/>
    </row>
    <row r="41" spans="1:9" s="11" customFormat="1" ht="15.75" x14ac:dyDescent="0.25">
      <c r="A41" s="55" t="s">
        <v>67</v>
      </c>
      <c r="B41" s="102" t="s">
        <v>68</v>
      </c>
      <c r="C41" s="19"/>
      <c r="D41" s="19"/>
      <c r="E41" s="19"/>
      <c r="F41" s="56"/>
      <c r="G41" s="56"/>
      <c r="H41" s="56"/>
      <c r="I41" s="56"/>
    </row>
    <row r="42" spans="1:9" s="11" customFormat="1" ht="15.75" x14ac:dyDescent="0.25">
      <c r="A42" s="55" t="s">
        <v>69</v>
      </c>
      <c r="B42" s="102" t="s">
        <v>70</v>
      </c>
      <c r="C42" s="19"/>
      <c r="D42" s="19"/>
      <c r="E42" s="19"/>
      <c r="F42" s="56"/>
      <c r="G42" s="56"/>
      <c r="H42" s="56"/>
      <c r="I42" s="56"/>
    </row>
    <row r="43" spans="1:9" s="11" customFormat="1" ht="15.75" x14ac:dyDescent="0.25">
      <c r="A43" s="55" t="s">
        <v>71</v>
      </c>
      <c r="B43" s="102" t="s">
        <v>72</v>
      </c>
      <c r="C43" s="19"/>
      <c r="D43" s="19"/>
      <c r="E43" s="19"/>
      <c r="F43" s="56"/>
      <c r="G43" s="56"/>
      <c r="H43" s="56"/>
      <c r="I43" s="56"/>
    </row>
    <row r="44" spans="1:9" s="11" customFormat="1" ht="15.75" x14ac:dyDescent="0.25">
      <c r="A44" s="55" t="s">
        <v>73</v>
      </c>
      <c r="B44" s="102" t="s">
        <v>74</v>
      </c>
      <c r="C44" s="19"/>
      <c r="D44" s="19"/>
      <c r="E44" s="19"/>
      <c r="F44" s="56"/>
      <c r="G44" s="56"/>
      <c r="H44" s="56"/>
      <c r="I44" s="56"/>
    </row>
    <row r="45" spans="1:9" s="11" customFormat="1" ht="15.75" x14ac:dyDescent="0.25">
      <c r="A45" s="55" t="s">
        <v>75</v>
      </c>
      <c r="B45" s="102" t="s">
        <v>76</v>
      </c>
      <c r="C45" s="24"/>
      <c r="D45" s="24"/>
      <c r="E45" s="24"/>
      <c r="F45" s="56"/>
      <c r="G45" s="56"/>
      <c r="H45" s="56"/>
      <c r="I45" s="56"/>
    </row>
    <row r="46" spans="1:9" s="11" customFormat="1" ht="16.5" thickBot="1" x14ac:dyDescent="0.3">
      <c r="A46" s="58" t="s">
        <v>77</v>
      </c>
      <c r="B46" s="103" t="s">
        <v>78</v>
      </c>
      <c r="C46" s="25"/>
      <c r="D46" s="25"/>
      <c r="E46" s="25"/>
      <c r="F46" s="61"/>
      <c r="G46" s="61"/>
      <c r="H46" s="61"/>
      <c r="I46" s="61"/>
    </row>
    <row r="47" spans="1:9" s="11" customFormat="1" ht="16.5" thickBot="1" x14ac:dyDescent="0.25">
      <c r="A47" s="98" t="s">
        <v>79</v>
      </c>
      <c r="B47" s="99" t="s">
        <v>80</v>
      </c>
      <c r="C47" s="100"/>
      <c r="D47" s="100"/>
      <c r="E47" s="100">
        <f>+E48+E49+E50+E51+E52+E53</f>
        <v>0</v>
      </c>
      <c r="F47" s="32"/>
      <c r="G47" s="32"/>
      <c r="H47" s="32"/>
      <c r="I47" s="32"/>
    </row>
    <row r="48" spans="1:9" s="11" customFormat="1" ht="15.75" x14ac:dyDescent="0.25">
      <c r="A48" s="53" t="s">
        <v>81</v>
      </c>
      <c r="B48" s="101" t="s">
        <v>82</v>
      </c>
      <c r="C48" s="26"/>
      <c r="D48" s="26"/>
      <c r="E48" s="26"/>
      <c r="F48" s="62"/>
      <c r="G48" s="62"/>
      <c r="H48" s="62"/>
      <c r="I48" s="62"/>
    </row>
    <row r="49" spans="1:9" s="11" customFormat="1" ht="15.75" x14ac:dyDescent="0.25">
      <c r="A49" s="55" t="s">
        <v>83</v>
      </c>
      <c r="B49" s="102" t="s">
        <v>84</v>
      </c>
      <c r="C49" s="24"/>
      <c r="D49" s="24"/>
      <c r="E49" s="24"/>
      <c r="F49" s="56"/>
      <c r="G49" s="56"/>
      <c r="H49" s="56"/>
      <c r="I49" s="56"/>
    </row>
    <row r="50" spans="1:9" s="11" customFormat="1" ht="15.75" x14ac:dyDescent="0.25">
      <c r="A50" s="55" t="s">
        <v>85</v>
      </c>
      <c r="B50" s="102" t="s">
        <v>86</v>
      </c>
      <c r="C50" s="24"/>
      <c r="D50" s="24"/>
      <c r="E50" s="24"/>
      <c r="F50" s="56"/>
      <c r="G50" s="56"/>
      <c r="H50" s="56"/>
      <c r="I50" s="56"/>
    </row>
    <row r="51" spans="1:9" s="11" customFormat="1" ht="15.75" x14ac:dyDescent="0.25">
      <c r="A51" s="55" t="s">
        <v>87</v>
      </c>
      <c r="B51" s="102" t="s">
        <v>88</v>
      </c>
      <c r="C51" s="24"/>
      <c r="D51" s="24"/>
      <c r="E51" s="25"/>
      <c r="F51" s="56"/>
      <c r="G51" s="56"/>
      <c r="H51" s="56"/>
      <c r="I51" s="56"/>
    </row>
    <row r="52" spans="1:9" s="17" customFormat="1" ht="16.5" thickBot="1" x14ac:dyDescent="0.3">
      <c r="A52" s="55" t="s">
        <v>89</v>
      </c>
      <c r="B52" s="102" t="s">
        <v>90</v>
      </c>
      <c r="C52" s="24"/>
      <c r="D52" s="24"/>
      <c r="E52" s="24"/>
      <c r="F52" s="61"/>
      <c r="G52" s="61"/>
      <c r="H52" s="61"/>
      <c r="I52" s="61"/>
    </row>
    <row r="53" spans="1:9" s="11" customFormat="1" ht="16.5" thickBot="1" x14ac:dyDescent="0.25">
      <c r="A53" s="106" t="s">
        <v>91</v>
      </c>
      <c r="B53" s="107" t="s">
        <v>92</v>
      </c>
      <c r="C53" s="108"/>
      <c r="D53" s="109"/>
      <c r="E53" s="109"/>
      <c r="F53" s="32"/>
      <c r="G53" s="32"/>
      <c r="H53" s="32"/>
      <c r="I53" s="32"/>
    </row>
    <row r="54" spans="1:9" s="11" customFormat="1" ht="30" x14ac:dyDescent="0.25">
      <c r="A54" s="53" t="s">
        <v>93</v>
      </c>
      <c r="B54" s="101" t="s">
        <v>94</v>
      </c>
      <c r="C54" s="18"/>
      <c r="D54" s="18"/>
      <c r="E54" s="18"/>
      <c r="F54" s="62"/>
      <c r="G54" s="62"/>
      <c r="H54" s="62"/>
      <c r="I54" s="62"/>
    </row>
    <row r="55" spans="1:9" s="11" customFormat="1" ht="30" x14ac:dyDescent="0.25">
      <c r="A55" s="55" t="s">
        <v>95</v>
      </c>
      <c r="B55" s="102" t="s">
        <v>96</v>
      </c>
      <c r="C55" s="19"/>
      <c r="D55" s="19"/>
      <c r="E55" s="19"/>
      <c r="F55" s="56"/>
      <c r="G55" s="56"/>
      <c r="H55" s="56"/>
      <c r="I55" s="56"/>
    </row>
    <row r="56" spans="1:9" s="11" customFormat="1" ht="15.75" x14ac:dyDescent="0.25">
      <c r="A56" s="55" t="s">
        <v>97</v>
      </c>
      <c r="B56" s="102" t="s">
        <v>98</v>
      </c>
      <c r="C56" s="19"/>
      <c r="D56" s="19"/>
      <c r="E56" s="19"/>
      <c r="F56" s="56"/>
      <c r="G56" s="56"/>
      <c r="H56" s="56"/>
      <c r="I56" s="56"/>
    </row>
    <row r="57" spans="1:9" s="11" customFormat="1" ht="16.5" thickBot="1" x14ac:dyDescent="0.3">
      <c r="A57" s="58" t="s">
        <v>99</v>
      </c>
      <c r="B57" s="103" t="s">
        <v>100</v>
      </c>
      <c r="C57" s="22"/>
      <c r="D57" s="22"/>
      <c r="E57" s="22"/>
      <c r="F57" s="61"/>
      <c r="G57" s="61"/>
      <c r="H57" s="61"/>
      <c r="I57" s="61"/>
    </row>
    <row r="58" spans="1:9" s="11" customFormat="1" ht="16.5" thickBot="1" x14ac:dyDescent="0.25">
      <c r="A58" s="98" t="s">
        <v>101</v>
      </c>
      <c r="B58" s="104" t="s">
        <v>102</v>
      </c>
      <c r="C58" s="100"/>
      <c r="D58" s="100"/>
      <c r="E58" s="100"/>
      <c r="F58" s="32"/>
      <c r="G58" s="32"/>
      <c r="H58" s="32"/>
      <c r="I58" s="32"/>
    </row>
    <row r="59" spans="1:9" s="11" customFormat="1" ht="30" x14ac:dyDescent="0.25">
      <c r="A59" s="53" t="s">
        <v>103</v>
      </c>
      <c r="B59" s="101" t="s">
        <v>104</v>
      </c>
      <c r="C59" s="24"/>
      <c r="D59" s="26"/>
      <c r="E59" s="26"/>
      <c r="F59" s="62"/>
      <c r="G59" s="62"/>
      <c r="H59" s="62"/>
      <c r="I59" s="62"/>
    </row>
    <row r="60" spans="1:9" s="11" customFormat="1" ht="30" x14ac:dyDescent="0.25">
      <c r="A60" s="55" t="s">
        <v>105</v>
      </c>
      <c r="B60" s="102" t="s">
        <v>106</v>
      </c>
      <c r="C60" s="24"/>
      <c r="D60" s="24"/>
      <c r="E60" s="24"/>
      <c r="F60" s="56"/>
      <c r="G60" s="56"/>
      <c r="H60" s="56"/>
      <c r="I60" s="56"/>
    </row>
    <row r="61" spans="1:9" s="11" customFormat="1" ht="15.75" x14ac:dyDescent="0.25">
      <c r="A61" s="55" t="s">
        <v>107</v>
      </c>
      <c r="B61" s="102" t="s">
        <v>108</v>
      </c>
      <c r="C61" s="24"/>
      <c r="D61" s="24"/>
      <c r="E61" s="24"/>
      <c r="F61" s="56"/>
      <c r="G61" s="56"/>
      <c r="H61" s="56"/>
      <c r="I61" s="56"/>
    </row>
    <row r="62" spans="1:9" s="11" customFormat="1" ht="16.5" thickBot="1" x14ac:dyDescent="0.3">
      <c r="A62" s="58" t="s">
        <v>109</v>
      </c>
      <c r="B62" s="103" t="s">
        <v>110</v>
      </c>
      <c r="C62" s="24"/>
      <c r="D62" s="25"/>
      <c r="E62" s="25"/>
      <c r="F62" s="61"/>
      <c r="G62" s="61"/>
      <c r="H62" s="61"/>
      <c r="I62" s="61"/>
    </row>
    <row r="63" spans="1:9" s="11" customFormat="1" ht="16.5" thickBot="1" x14ac:dyDescent="0.25">
      <c r="A63" s="98" t="s">
        <v>111</v>
      </c>
      <c r="B63" s="99" t="s">
        <v>112</v>
      </c>
      <c r="C63" s="105">
        <f>SUM(C8,C15,C22,C29,C36,C47,C53,C58)</f>
        <v>2500000</v>
      </c>
      <c r="D63" s="105"/>
      <c r="E63" s="105">
        <f>SUM(E8,E15,E22,E29,E36,E47,E53,E58)</f>
        <v>2676501</v>
      </c>
      <c r="F63" s="66">
        <f>SUM(I63-E63)</f>
        <v>154301</v>
      </c>
      <c r="G63" s="37"/>
      <c r="H63" s="37"/>
      <c r="I63" s="110">
        <f>SUM(I8,I15,I22,I29,I36,I47,I53,I58)</f>
        <v>2830802</v>
      </c>
    </row>
    <row r="64" spans="1:9" s="11" customFormat="1" ht="16.5" customHeight="1" thickBot="1" x14ac:dyDescent="0.25">
      <c r="A64" s="111" t="s">
        <v>113</v>
      </c>
      <c r="B64" s="104" t="s">
        <v>114</v>
      </c>
      <c r="C64" s="100"/>
      <c r="D64" s="100"/>
      <c r="E64" s="100"/>
      <c r="F64" s="32"/>
      <c r="G64" s="32"/>
      <c r="H64" s="32"/>
      <c r="I64" s="32"/>
    </row>
    <row r="65" spans="1:9" s="11" customFormat="1" ht="15.75" x14ac:dyDescent="0.25">
      <c r="A65" s="53" t="s">
        <v>115</v>
      </c>
      <c r="B65" s="101" t="s">
        <v>116</v>
      </c>
      <c r="C65" s="24"/>
      <c r="D65" s="26"/>
      <c r="E65" s="26"/>
      <c r="F65" s="62"/>
      <c r="G65" s="62"/>
      <c r="H65" s="62"/>
      <c r="I65" s="62"/>
    </row>
    <row r="66" spans="1:9" s="11" customFormat="1" ht="16.5" customHeight="1" x14ac:dyDescent="0.25">
      <c r="A66" s="55" t="s">
        <v>117</v>
      </c>
      <c r="B66" s="102" t="s">
        <v>118</v>
      </c>
      <c r="C66" s="24"/>
      <c r="D66" s="24"/>
      <c r="E66" s="24"/>
      <c r="F66" s="56"/>
      <c r="G66" s="56"/>
      <c r="H66" s="56"/>
      <c r="I66" s="56"/>
    </row>
    <row r="67" spans="1:9" s="11" customFormat="1" ht="16.5" thickBot="1" x14ac:dyDescent="0.3">
      <c r="A67" s="58" t="s">
        <v>119</v>
      </c>
      <c r="B67" s="112" t="s">
        <v>120</v>
      </c>
      <c r="C67" s="24"/>
      <c r="D67" s="25"/>
      <c r="E67" s="25"/>
      <c r="F67" s="61"/>
      <c r="G67" s="61"/>
      <c r="H67" s="61"/>
      <c r="I67" s="61"/>
    </row>
    <row r="68" spans="1:9" s="11" customFormat="1" ht="16.5" thickBot="1" x14ac:dyDescent="0.25">
      <c r="A68" s="111" t="s">
        <v>121</v>
      </c>
      <c r="B68" s="104" t="s">
        <v>122</v>
      </c>
      <c r="C68" s="100"/>
      <c r="D68" s="100"/>
      <c r="E68" s="100"/>
      <c r="F68" s="32"/>
      <c r="G68" s="32"/>
      <c r="H68" s="32"/>
      <c r="I68" s="32"/>
    </row>
    <row r="69" spans="1:9" s="11" customFormat="1" ht="15.75" x14ac:dyDescent="0.25">
      <c r="A69" s="53" t="s">
        <v>123</v>
      </c>
      <c r="B69" s="101" t="s">
        <v>124</v>
      </c>
      <c r="C69" s="24"/>
      <c r="D69" s="26"/>
      <c r="E69" s="26"/>
      <c r="F69" s="62"/>
      <c r="G69" s="62"/>
      <c r="H69" s="62"/>
      <c r="I69" s="62"/>
    </row>
    <row r="70" spans="1:9" s="11" customFormat="1" ht="15.75" x14ac:dyDescent="0.25">
      <c r="A70" s="55" t="s">
        <v>125</v>
      </c>
      <c r="B70" s="102" t="s">
        <v>126</v>
      </c>
      <c r="C70" s="24"/>
      <c r="D70" s="24"/>
      <c r="E70" s="24"/>
      <c r="F70" s="56"/>
      <c r="G70" s="56"/>
      <c r="H70" s="56"/>
      <c r="I70" s="56"/>
    </row>
    <row r="71" spans="1:9" s="11" customFormat="1" ht="15.75" x14ac:dyDescent="0.25">
      <c r="A71" s="55" t="s">
        <v>127</v>
      </c>
      <c r="B71" s="102" t="s">
        <v>128</v>
      </c>
      <c r="C71" s="24"/>
      <c r="D71" s="24"/>
      <c r="E71" s="24"/>
      <c r="F71" s="56"/>
      <c r="G71" s="56"/>
      <c r="H71" s="56"/>
      <c r="I71" s="56"/>
    </row>
    <row r="72" spans="1:9" s="11" customFormat="1" ht="16.5" thickBot="1" x14ac:dyDescent="0.3">
      <c r="A72" s="58" t="s">
        <v>129</v>
      </c>
      <c r="B72" s="103" t="s">
        <v>130</v>
      </c>
      <c r="C72" s="24"/>
      <c r="D72" s="25"/>
      <c r="E72" s="25"/>
      <c r="F72" s="61"/>
      <c r="G72" s="61"/>
      <c r="H72" s="61"/>
      <c r="I72" s="61"/>
    </row>
    <row r="73" spans="1:9" s="11" customFormat="1" ht="16.5" thickBot="1" x14ac:dyDescent="0.25">
      <c r="A73" s="111" t="s">
        <v>131</v>
      </c>
      <c r="B73" s="104" t="s">
        <v>132</v>
      </c>
      <c r="C73" s="100">
        <f>SUM(C74:C75)</f>
        <v>1398553</v>
      </c>
      <c r="D73" s="100"/>
      <c r="E73" s="100">
        <f>SUM(E74:E75)</f>
        <v>1222052</v>
      </c>
      <c r="F73" s="36">
        <f>SUM(I73-E73)</f>
        <v>-145935</v>
      </c>
      <c r="G73" s="37"/>
      <c r="H73" s="37"/>
      <c r="I73" s="109">
        <f>SUM(I74:I75)</f>
        <v>1076117</v>
      </c>
    </row>
    <row r="74" spans="1:9" s="11" customFormat="1" ht="15.75" x14ac:dyDescent="0.25">
      <c r="A74" s="53" t="s">
        <v>133</v>
      </c>
      <c r="B74" s="101" t="s">
        <v>134</v>
      </c>
      <c r="C74" s="24">
        <v>1398553</v>
      </c>
      <c r="D74" s="26"/>
      <c r="E74" s="26">
        <v>1222052</v>
      </c>
      <c r="F74" s="63">
        <f>SUM(I74-E74)</f>
        <v>-145935</v>
      </c>
      <c r="G74" s="62"/>
      <c r="H74" s="62"/>
      <c r="I74" s="62">
        <v>1076117</v>
      </c>
    </row>
    <row r="75" spans="1:9" s="11" customFormat="1" ht="16.5" thickBot="1" x14ac:dyDescent="0.3">
      <c r="A75" s="58" t="s">
        <v>135</v>
      </c>
      <c r="B75" s="103" t="s">
        <v>136</v>
      </c>
      <c r="C75" s="24"/>
      <c r="D75" s="25"/>
      <c r="E75" s="25"/>
      <c r="F75" s="61"/>
      <c r="G75" s="61"/>
      <c r="H75" s="61"/>
      <c r="I75" s="61"/>
    </row>
    <row r="76" spans="1:9" s="10" customFormat="1" ht="16.5" thickBot="1" x14ac:dyDescent="0.25">
      <c r="A76" s="111" t="s">
        <v>137</v>
      </c>
      <c r="B76" s="104" t="s">
        <v>138</v>
      </c>
      <c r="C76" s="100"/>
      <c r="D76" s="100"/>
      <c r="E76" s="100"/>
      <c r="F76" s="31"/>
      <c r="G76" s="31"/>
      <c r="H76" s="31"/>
      <c r="I76" s="31"/>
    </row>
    <row r="77" spans="1:9" s="11" customFormat="1" ht="15.75" x14ac:dyDescent="0.25">
      <c r="A77" s="53" t="s">
        <v>139</v>
      </c>
      <c r="B77" s="101" t="s">
        <v>140</v>
      </c>
      <c r="C77" s="24"/>
      <c r="D77" s="26"/>
      <c r="E77" s="26"/>
      <c r="F77" s="62"/>
      <c r="G77" s="62"/>
      <c r="H77" s="62"/>
      <c r="I77" s="62"/>
    </row>
    <row r="78" spans="1:9" s="11" customFormat="1" ht="15.75" x14ac:dyDescent="0.25">
      <c r="A78" s="55" t="s">
        <v>141</v>
      </c>
      <c r="B78" s="102" t="s">
        <v>142</v>
      </c>
      <c r="C78" s="24"/>
      <c r="D78" s="24"/>
      <c r="E78" s="24"/>
      <c r="F78" s="56"/>
      <c r="G78" s="56"/>
      <c r="H78" s="56"/>
      <c r="I78" s="56"/>
    </row>
    <row r="79" spans="1:9" s="11" customFormat="1" ht="16.5" thickBot="1" x14ac:dyDescent="0.3">
      <c r="A79" s="58" t="s">
        <v>143</v>
      </c>
      <c r="B79" s="103" t="s">
        <v>144</v>
      </c>
      <c r="C79" s="24"/>
      <c r="D79" s="25"/>
      <c r="E79" s="25"/>
      <c r="F79" s="61"/>
      <c r="G79" s="61"/>
      <c r="H79" s="61"/>
      <c r="I79" s="61"/>
    </row>
    <row r="80" spans="1:9" s="11" customFormat="1" ht="16.5" thickBot="1" x14ac:dyDescent="0.25">
      <c r="A80" s="111" t="s">
        <v>145</v>
      </c>
      <c r="B80" s="104" t="s">
        <v>146</v>
      </c>
      <c r="C80" s="100"/>
      <c r="D80" s="100"/>
      <c r="E80" s="100"/>
      <c r="F80" s="32"/>
      <c r="G80" s="32"/>
      <c r="H80" s="32"/>
      <c r="I80" s="32"/>
    </row>
    <row r="81" spans="1:9" s="11" customFormat="1" ht="15.75" x14ac:dyDescent="0.25">
      <c r="A81" s="113" t="s">
        <v>147</v>
      </c>
      <c r="B81" s="101" t="s">
        <v>148</v>
      </c>
      <c r="C81" s="24"/>
      <c r="D81" s="26"/>
      <c r="E81" s="26"/>
      <c r="F81" s="62"/>
      <c r="G81" s="62"/>
      <c r="H81" s="62"/>
      <c r="I81" s="62"/>
    </row>
    <row r="82" spans="1:9" s="11" customFormat="1" ht="15.75" x14ac:dyDescent="0.25">
      <c r="A82" s="114" t="s">
        <v>149</v>
      </c>
      <c r="B82" s="102" t="s">
        <v>150</v>
      </c>
      <c r="C82" s="24"/>
      <c r="D82" s="24"/>
      <c r="E82" s="24"/>
      <c r="F82" s="56"/>
      <c r="G82" s="56"/>
      <c r="H82" s="56"/>
      <c r="I82" s="56"/>
    </row>
    <row r="83" spans="1:9" s="11" customFormat="1" ht="15.75" x14ac:dyDescent="0.25">
      <c r="A83" s="114" t="s">
        <v>151</v>
      </c>
      <c r="B83" s="102" t="s">
        <v>152</v>
      </c>
      <c r="C83" s="24"/>
      <c r="D83" s="24"/>
      <c r="E83" s="24"/>
      <c r="F83" s="56"/>
      <c r="G83" s="56"/>
      <c r="H83" s="56"/>
      <c r="I83" s="56"/>
    </row>
    <row r="84" spans="1:9" s="10" customFormat="1" ht="16.5" thickBot="1" x14ac:dyDescent="0.3">
      <c r="A84" s="115" t="s">
        <v>153</v>
      </c>
      <c r="B84" s="103" t="s">
        <v>154</v>
      </c>
      <c r="C84" s="24"/>
      <c r="D84" s="25"/>
      <c r="E84" s="25"/>
      <c r="F84" s="64"/>
      <c r="G84" s="64"/>
      <c r="H84" s="64"/>
      <c r="I84" s="64"/>
    </row>
    <row r="85" spans="1:9" s="10" customFormat="1" ht="16.5" customHeight="1" thickBot="1" x14ac:dyDescent="0.25">
      <c r="A85" s="111" t="s">
        <v>155</v>
      </c>
      <c r="B85" s="104" t="s">
        <v>156</v>
      </c>
      <c r="C85" s="116"/>
      <c r="D85" s="116"/>
      <c r="E85" s="116"/>
      <c r="F85" s="31"/>
      <c r="G85" s="31"/>
      <c r="H85" s="31"/>
      <c r="I85" s="31"/>
    </row>
    <row r="86" spans="1:9" s="10" customFormat="1" ht="16.5" customHeight="1" thickBot="1" x14ac:dyDescent="0.25">
      <c r="A86" s="111" t="s">
        <v>157</v>
      </c>
      <c r="B86" s="117" t="s">
        <v>158</v>
      </c>
      <c r="C86" s="105">
        <f>SUM(C64,C68,C73,C76,C80,C85)</f>
        <v>1398553</v>
      </c>
      <c r="D86" s="105"/>
      <c r="E86" s="105">
        <f>SUM(E64,E68,E73,E76,E80,E85)</f>
        <v>1222052</v>
      </c>
      <c r="F86" s="33">
        <f>SUM(I86-E86)</f>
        <v>-145935</v>
      </c>
      <c r="G86" s="31"/>
      <c r="H86" s="31"/>
      <c r="I86" s="105">
        <f>SUM(I64,I68,I73,I76,I80,I85)</f>
        <v>1076117</v>
      </c>
    </row>
    <row r="87" spans="1:9" s="10" customFormat="1" ht="16.5" thickBot="1" x14ac:dyDescent="0.25">
      <c r="A87" s="118" t="s">
        <v>159</v>
      </c>
      <c r="B87" s="119" t="s">
        <v>160</v>
      </c>
      <c r="C87" s="105">
        <f>SUM(C63,C86)</f>
        <v>3898553</v>
      </c>
      <c r="D87" s="105"/>
      <c r="E87" s="105">
        <f>SUM(E63,E86)</f>
        <v>3898553</v>
      </c>
      <c r="F87" s="33">
        <f>SUM(I87-E87)</f>
        <v>8366</v>
      </c>
      <c r="G87" s="31"/>
      <c r="H87" s="31"/>
      <c r="I87" s="105">
        <f>SUM(I63,I86)</f>
        <v>3906919</v>
      </c>
    </row>
    <row r="88" spans="1:9" s="67" customFormat="1" ht="15.75" x14ac:dyDescent="0.2">
      <c r="A88" s="12"/>
      <c r="B88" s="13"/>
      <c r="C88" s="27"/>
      <c r="D88" s="27"/>
      <c r="E88" s="27"/>
      <c r="F88" s="41"/>
      <c r="G88" s="41"/>
      <c r="H88" s="41"/>
      <c r="I88" s="41"/>
    </row>
    <row r="89" spans="1:9" s="69" customFormat="1" ht="16.5" thickBot="1" x14ac:dyDescent="0.25">
      <c r="A89" s="12"/>
      <c r="B89" s="68"/>
      <c r="C89" s="70"/>
      <c r="D89" s="70"/>
      <c r="E89" s="70"/>
      <c r="F89" s="34"/>
      <c r="G89" s="34"/>
      <c r="H89" s="34"/>
      <c r="I89" s="34"/>
    </row>
    <row r="90" spans="1:9" s="4" customFormat="1" ht="16.5" thickBot="1" x14ac:dyDescent="0.25">
      <c r="A90" s="91"/>
      <c r="B90" s="91" t="s">
        <v>161</v>
      </c>
      <c r="C90" s="120"/>
      <c r="D90" s="120"/>
      <c r="E90" s="120"/>
      <c r="F90" s="121"/>
      <c r="G90" s="71"/>
      <c r="H90" s="71"/>
      <c r="I90" s="121"/>
    </row>
    <row r="91" spans="1:9" s="10" customFormat="1" ht="16.5" thickBot="1" x14ac:dyDescent="0.25">
      <c r="A91" s="122" t="s">
        <v>5</v>
      </c>
      <c r="B91" s="123" t="s">
        <v>235</v>
      </c>
      <c r="C91" s="124">
        <f>SUM(C92:C96)</f>
        <v>3898553</v>
      </c>
      <c r="D91" s="125">
        <f>SUM(E91-C91)</f>
        <v>0</v>
      </c>
      <c r="E91" s="100">
        <f>SUM(E92:E96)</f>
        <v>3898553</v>
      </c>
      <c r="F91" s="31"/>
      <c r="G91" s="31"/>
      <c r="H91" s="31"/>
      <c r="I91" s="100">
        <f>SUM(I92:I96)</f>
        <v>3906919</v>
      </c>
    </row>
    <row r="92" spans="1:9" s="9" customFormat="1" ht="15.75" x14ac:dyDescent="0.2">
      <c r="A92" s="72" t="s">
        <v>7</v>
      </c>
      <c r="B92" s="73" t="s">
        <v>162</v>
      </c>
      <c r="C92" s="28">
        <v>2215400</v>
      </c>
      <c r="D92" s="74"/>
      <c r="E92" s="18">
        <v>2215400</v>
      </c>
      <c r="F92" s="63">
        <f>SUM(I92-E92)</f>
        <v>9</v>
      </c>
      <c r="G92" s="63"/>
      <c r="H92" s="63"/>
      <c r="I92" s="63">
        <v>2215409</v>
      </c>
    </row>
    <row r="93" spans="1:9" s="9" customFormat="1" ht="15.75" x14ac:dyDescent="0.2">
      <c r="A93" s="55" t="s">
        <v>9</v>
      </c>
      <c r="B93" s="75" t="s">
        <v>163</v>
      </c>
      <c r="C93" s="19">
        <v>517053</v>
      </c>
      <c r="D93" s="19"/>
      <c r="E93" s="19">
        <v>517053</v>
      </c>
      <c r="F93" s="57">
        <f>SUM(I93-E93)</f>
        <v>8357</v>
      </c>
      <c r="G93" s="57"/>
      <c r="H93" s="57"/>
      <c r="I93" s="57">
        <v>525410</v>
      </c>
    </row>
    <row r="94" spans="1:9" s="9" customFormat="1" ht="15.75" x14ac:dyDescent="0.2">
      <c r="A94" s="55" t="s">
        <v>11</v>
      </c>
      <c r="B94" s="75" t="s">
        <v>164</v>
      </c>
      <c r="C94" s="22">
        <v>1166100</v>
      </c>
      <c r="D94" s="74"/>
      <c r="E94" s="19">
        <v>1166100</v>
      </c>
      <c r="F94" s="57">
        <f>SUM(I94-E94)</f>
        <v>0</v>
      </c>
      <c r="G94" s="57"/>
      <c r="H94" s="57"/>
      <c r="I94" s="57">
        <v>1166100</v>
      </c>
    </row>
    <row r="95" spans="1:9" s="9" customFormat="1" ht="15.75" x14ac:dyDescent="0.2">
      <c r="A95" s="55" t="s">
        <v>13</v>
      </c>
      <c r="B95" s="75" t="s">
        <v>165</v>
      </c>
      <c r="C95" s="22"/>
      <c r="D95" s="19"/>
      <c r="E95" s="19"/>
      <c r="F95" s="57"/>
      <c r="G95" s="57"/>
      <c r="H95" s="57"/>
      <c r="I95" s="57"/>
    </row>
    <row r="96" spans="1:9" s="9" customFormat="1" ht="15.75" x14ac:dyDescent="0.2">
      <c r="A96" s="55" t="s">
        <v>166</v>
      </c>
      <c r="B96" s="76" t="s">
        <v>167</v>
      </c>
      <c r="C96" s="22"/>
      <c r="D96" s="18">
        <f>SUM(E92-C92)</f>
        <v>0</v>
      </c>
      <c r="E96" s="19"/>
      <c r="F96" s="57"/>
      <c r="G96" s="57"/>
      <c r="H96" s="57"/>
      <c r="I96" s="57"/>
    </row>
    <row r="97" spans="1:9" s="9" customFormat="1" ht="15.75" x14ac:dyDescent="0.2">
      <c r="A97" s="55" t="s">
        <v>17</v>
      </c>
      <c r="B97" s="75" t="s">
        <v>239</v>
      </c>
      <c r="C97" s="22"/>
      <c r="D97" s="19"/>
      <c r="E97" s="19"/>
      <c r="F97" s="57"/>
      <c r="G97" s="57"/>
      <c r="H97" s="57"/>
      <c r="I97" s="57"/>
    </row>
    <row r="98" spans="1:9" s="9" customFormat="1" ht="15.75" x14ac:dyDescent="0.25">
      <c r="A98" s="55" t="s">
        <v>168</v>
      </c>
      <c r="B98" s="77" t="s">
        <v>169</v>
      </c>
      <c r="C98" s="22"/>
      <c r="D98" s="19"/>
      <c r="E98" s="19"/>
      <c r="F98" s="57"/>
      <c r="G98" s="57"/>
      <c r="H98" s="57"/>
      <c r="I98" s="57"/>
    </row>
    <row r="99" spans="1:9" s="9" customFormat="1" ht="20.25" customHeight="1" x14ac:dyDescent="0.2">
      <c r="A99" s="55" t="s">
        <v>170</v>
      </c>
      <c r="B99" s="78" t="s">
        <v>171</v>
      </c>
      <c r="C99" s="22"/>
      <c r="D99" s="19"/>
      <c r="E99" s="19"/>
      <c r="F99" s="57"/>
      <c r="G99" s="57"/>
      <c r="H99" s="57"/>
      <c r="I99" s="57"/>
    </row>
    <row r="100" spans="1:9" s="9" customFormat="1" ht="30" x14ac:dyDescent="0.2">
      <c r="A100" s="55" t="s">
        <v>172</v>
      </c>
      <c r="B100" s="78" t="s">
        <v>173</v>
      </c>
      <c r="C100" s="22"/>
      <c r="D100" s="19"/>
      <c r="E100" s="19"/>
      <c r="F100" s="57"/>
      <c r="G100" s="57"/>
      <c r="H100" s="57"/>
      <c r="I100" s="57"/>
    </row>
    <row r="101" spans="1:9" s="9" customFormat="1" ht="15.75" x14ac:dyDescent="0.25">
      <c r="A101" s="55" t="s">
        <v>174</v>
      </c>
      <c r="B101" s="77" t="s">
        <v>175</v>
      </c>
      <c r="C101" s="22"/>
      <c r="D101" s="19"/>
      <c r="E101" s="19"/>
      <c r="F101" s="57"/>
      <c r="G101" s="57"/>
      <c r="H101" s="57"/>
      <c r="I101" s="57"/>
    </row>
    <row r="102" spans="1:9" s="9" customFormat="1" ht="15.75" x14ac:dyDescent="0.25">
      <c r="A102" s="55" t="s">
        <v>176</v>
      </c>
      <c r="B102" s="77" t="s">
        <v>177</v>
      </c>
      <c r="C102" s="22"/>
      <c r="D102" s="19"/>
      <c r="E102" s="19"/>
      <c r="F102" s="57"/>
      <c r="G102" s="57"/>
      <c r="H102" s="57"/>
      <c r="I102" s="57"/>
    </row>
    <row r="103" spans="1:9" s="9" customFormat="1" ht="20.25" customHeight="1" x14ac:dyDescent="0.2">
      <c r="A103" s="55" t="s">
        <v>178</v>
      </c>
      <c r="B103" s="78" t="s">
        <v>179</v>
      </c>
      <c r="C103" s="22"/>
      <c r="D103" s="19"/>
      <c r="E103" s="19"/>
      <c r="F103" s="57"/>
      <c r="G103" s="57"/>
      <c r="H103" s="57"/>
      <c r="I103" s="57"/>
    </row>
    <row r="104" spans="1:9" s="9" customFormat="1" ht="15.75" x14ac:dyDescent="0.2">
      <c r="A104" s="79" t="s">
        <v>180</v>
      </c>
      <c r="B104" s="80" t="s">
        <v>181</v>
      </c>
      <c r="C104" s="22"/>
      <c r="D104" s="19"/>
      <c r="E104" s="19"/>
      <c r="F104" s="57"/>
      <c r="G104" s="57"/>
      <c r="H104" s="57"/>
      <c r="I104" s="57"/>
    </row>
    <row r="105" spans="1:9" s="9" customFormat="1" ht="15.75" x14ac:dyDescent="0.2">
      <c r="A105" s="55" t="s">
        <v>182</v>
      </c>
      <c r="B105" s="80" t="s">
        <v>183</v>
      </c>
      <c r="C105" s="22"/>
      <c r="D105" s="19"/>
      <c r="E105" s="19"/>
      <c r="F105" s="57"/>
      <c r="G105" s="57"/>
      <c r="H105" s="57"/>
      <c r="I105" s="57"/>
    </row>
    <row r="106" spans="1:9" s="9" customFormat="1" ht="16.5" customHeight="1" thickBot="1" x14ac:dyDescent="0.25">
      <c r="A106" s="81" t="s">
        <v>184</v>
      </c>
      <c r="B106" s="82" t="s">
        <v>185</v>
      </c>
      <c r="C106" s="29"/>
      <c r="D106" s="22"/>
      <c r="E106" s="22"/>
      <c r="F106" s="83"/>
      <c r="G106" s="83"/>
      <c r="H106" s="83"/>
      <c r="I106" s="83"/>
    </row>
    <row r="107" spans="1:9" s="9" customFormat="1" ht="16.5" thickBot="1" x14ac:dyDescent="0.25">
      <c r="A107" s="98" t="s">
        <v>19</v>
      </c>
      <c r="B107" s="126" t="s">
        <v>236</v>
      </c>
      <c r="C107" s="100">
        <f>+C108+C110+C112</f>
        <v>0</v>
      </c>
      <c r="D107" s="125">
        <f>SUM(E107-C107)</f>
        <v>0</v>
      </c>
      <c r="E107" s="100">
        <f>+E108+E110+E112</f>
        <v>0</v>
      </c>
      <c r="F107" s="33"/>
      <c r="G107" s="33"/>
      <c r="H107" s="33"/>
      <c r="I107" s="33"/>
    </row>
    <row r="108" spans="1:9" s="9" customFormat="1" ht="15.75" x14ac:dyDescent="0.2">
      <c r="A108" s="53" t="s">
        <v>20</v>
      </c>
      <c r="B108" s="75" t="s">
        <v>186</v>
      </c>
      <c r="C108" s="18"/>
      <c r="D108" s="18"/>
      <c r="E108" s="18"/>
      <c r="F108" s="63"/>
      <c r="G108" s="63"/>
      <c r="H108" s="63"/>
      <c r="I108" s="63"/>
    </row>
    <row r="109" spans="1:9" s="9" customFormat="1" ht="15.75" x14ac:dyDescent="0.2">
      <c r="A109" s="53" t="s">
        <v>22</v>
      </c>
      <c r="B109" s="84" t="s">
        <v>187</v>
      </c>
      <c r="C109" s="18"/>
      <c r="D109" s="19"/>
      <c r="E109" s="19"/>
      <c r="F109" s="57"/>
      <c r="G109" s="57"/>
      <c r="H109" s="57"/>
      <c r="I109" s="57"/>
    </row>
    <row r="110" spans="1:9" s="9" customFormat="1" ht="15.75" x14ac:dyDescent="0.2">
      <c r="A110" s="53" t="s">
        <v>24</v>
      </c>
      <c r="B110" s="84" t="s">
        <v>188</v>
      </c>
      <c r="C110" s="19"/>
      <c r="D110" s="19"/>
      <c r="E110" s="19"/>
      <c r="F110" s="57"/>
      <c r="G110" s="57"/>
      <c r="H110" s="57"/>
      <c r="I110" s="57"/>
    </row>
    <row r="111" spans="1:9" s="9" customFormat="1" ht="15.75" x14ac:dyDescent="0.2">
      <c r="A111" s="53" t="s">
        <v>26</v>
      </c>
      <c r="B111" s="84" t="s">
        <v>189</v>
      </c>
      <c r="C111" s="19"/>
      <c r="D111" s="19"/>
      <c r="E111" s="19"/>
      <c r="F111" s="57"/>
      <c r="G111" s="57"/>
      <c r="H111" s="57"/>
      <c r="I111" s="57"/>
    </row>
    <row r="112" spans="1:9" s="9" customFormat="1" ht="15.75" x14ac:dyDescent="0.2">
      <c r="A112" s="53" t="s">
        <v>28</v>
      </c>
      <c r="B112" s="127" t="s">
        <v>190</v>
      </c>
      <c r="C112" s="19"/>
      <c r="D112" s="19"/>
      <c r="E112" s="19"/>
      <c r="F112" s="57"/>
      <c r="G112" s="57"/>
      <c r="H112" s="57"/>
      <c r="I112" s="57"/>
    </row>
    <row r="113" spans="1:9" s="9" customFormat="1" ht="15.75" x14ac:dyDescent="0.2">
      <c r="A113" s="53" t="s">
        <v>30</v>
      </c>
      <c r="B113" s="128" t="s">
        <v>234</v>
      </c>
      <c r="C113" s="19"/>
      <c r="D113" s="19"/>
      <c r="E113" s="19"/>
      <c r="F113" s="57"/>
      <c r="G113" s="57"/>
      <c r="H113" s="57"/>
      <c r="I113" s="57"/>
    </row>
    <row r="114" spans="1:9" s="9" customFormat="1" ht="30" x14ac:dyDescent="0.2">
      <c r="A114" s="53" t="s">
        <v>191</v>
      </c>
      <c r="B114" s="85" t="s">
        <v>192</v>
      </c>
      <c r="C114" s="19"/>
      <c r="D114" s="19"/>
      <c r="E114" s="19"/>
      <c r="F114" s="57"/>
      <c r="G114" s="57"/>
      <c r="H114" s="57"/>
      <c r="I114" s="57"/>
    </row>
    <row r="115" spans="1:9" s="9" customFormat="1" ht="29.25" customHeight="1" x14ac:dyDescent="0.2">
      <c r="A115" s="53" t="s">
        <v>193</v>
      </c>
      <c r="B115" s="78" t="s">
        <v>173</v>
      </c>
      <c r="C115" s="19"/>
      <c r="D115" s="19"/>
      <c r="E115" s="19"/>
      <c r="F115" s="57"/>
      <c r="G115" s="57"/>
      <c r="H115" s="57"/>
      <c r="I115" s="57"/>
    </row>
    <row r="116" spans="1:9" s="9" customFormat="1" ht="15.75" x14ac:dyDescent="0.2">
      <c r="A116" s="53" t="s">
        <v>194</v>
      </c>
      <c r="B116" s="78" t="s">
        <v>195</v>
      </c>
      <c r="C116" s="19"/>
      <c r="D116" s="19"/>
      <c r="E116" s="19"/>
      <c r="F116" s="57"/>
      <c r="G116" s="57"/>
      <c r="H116" s="57"/>
      <c r="I116" s="57"/>
    </row>
    <row r="117" spans="1:9" s="9" customFormat="1" ht="16.5" customHeight="1" x14ac:dyDescent="0.2">
      <c r="A117" s="53" t="s">
        <v>196</v>
      </c>
      <c r="B117" s="78" t="s">
        <v>197</v>
      </c>
      <c r="C117" s="19"/>
      <c r="D117" s="19"/>
      <c r="E117" s="19"/>
      <c r="F117" s="57"/>
      <c r="G117" s="57"/>
      <c r="H117" s="57"/>
      <c r="I117" s="57"/>
    </row>
    <row r="118" spans="1:9" s="9" customFormat="1" ht="30" x14ac:dyDescent="0.2">
      <c r="A118" s="53" t="s">
        <v>198</v>
      </c>
      <c r="B118" s="78" t="s">
        <v>179</v>
      </c>
      <c r="C118" s="19"/>
      <c r="D118" s="19"/>
      <c r="E118" s="19"/>
      <c r="F118" s="57"/>
      <c r="G118" s="57"/>
      <c r="H118" s="57"/>
      <c r="I118" s="57"/>
    </row>
    <row r="119" spans="1:9" s="9" customFormat="1" ht="15.75" x14ac:dyDescent="0.2">
      <c r="A119" s="53" t="s">
        <v>199</v>
      </c>
      <c r="B119" s="78" t="s">
        <v>200</v>
      </c>
      <c r="C119" s="19"/>
      <c r="D119" s="19"/>
      <c r="E119" s="19"/>
      <c r="F119" s="57"/>
      <c r="G119" s="57"/>
      <c r="H119" s="57"/>
      <c r="I119" s="57"/>
    </row>
    <row r="120" spans="1:9" s="9" customFormat="1" ht="28.5" customHeight="1" thickBot="1" x14ac:dyDescent="0.25">
      <c r="A120" s="79" t="s">
        <v>201</v>
      </c>
      <c r="B120" s="78" t="s">
        <v>202</v>
      </c>
      <c r="C120" s="22"/>
      <c r="D120" s="22"/>
      <c r="E120" s="22"/>
      <c r="F120" s="83"/>
      <c r="G120" s="83"/>
      <c r="H120" s="83"/>
      <c r="I120" s="83"/>
    </row>
    <row r="121" spans="1:9" s="9" customFormat="1" ht="16.5" thickBot="1" x14ac:dyDescent="0.25">
      <c r="A121" s="98" t="s">
        <v>32</v>
      </c>
      <c r="B121" s="129" t="s">
        <v>203</v>
      </c>
      <c r="C121" s="100">
        <f>+C122+C123</f>
        <v>0</v>
      </c>
      <c r="D121" s="125">
        <f>SUM(E121-C121)</f>
        <v>0</v>
      </c>
      <c r="E121" s="100">
        <f>+E122+E123</f>
        <v>0</v>
      </c>
      <c r="F121" s="125">
        <f>SUM(G121-E121)</f>
        <v>0</v>
      </c>
      <c r="G121" s="33"/>
      <c r="H121" s="33"/>
      <c r="I121" s="125">
        <f>SUM(J121-H121)</f>
        <v>0</v>
      </c>
    </row>
    <row r="122" spans="1:9" s="9" customFormat="1" ht="15.75" x14ac:dyDescent="0.2">
      <c r="A122" s="53" t="s">
        <v>33</v>
      </c>
      <c r="B122" s="86" t="s">
        <v>204</v>
      </c>
      <c r="C122" s="18"/>
      <c r="D122" s="18"/>
      <c r="E122" s="18"/>
      <c r="F122" s="63"/>
      <c r="G122" s="63"/>
      <c r="H122" s="63"/>
      <c r="I122" s="63"/>
    </row>
    <row r="123" spans="1:9" s="9" customFormat="1" ht="16.5" thickBot="1" x14ac:dyDescent="0.25">
      <c r="A123" s="58" t="s">
        <v>35</v>
      </c>
      <c r="B123" s="84" t="s">
        <v>205</v>
      </c>
      <c r="C123" s="22"/>
      <c r="D123" s="22"/>
      <c r="E123" s="22"/>
      <c r="F123" s="83"/>
      <c r="G123" s="83"/>
      <c r="H123" s="83"/>
      <c r="I123" s="83"/>
    </row>
    <row r="124" spans="1:9" s="9" customFormat="1" ht="16.5" thickBot="1" x14ac:dyDescent="0.25">
      <c r="A124" s="98" t="s">
        <v>206</v>
      </c>
      <c r="B124" s="129" t="s">
        <v>207</v>
      </c>
      <c r="C124" s="100">
        <f>SUM(C91,C107,C121)</f>
        <v>3898553</v>
      </c>
      <c r="D124" s="125">
        <f>SUM(E124-C124)</f>
        <v>0</v>
      </c>
      <c r="E124" s="100">
        <f>SUM(E91,E107,E121)</f>
        <v>3898553</v>
      </c>
      <c r="F124" s="87">
        <f>SUM(I124-E124)</f>
        <v>8366</v>
      </c>
      <c r="G124" s="38"/>
      <c r="H124" s="38"/>
      <c r="I124" s="109">
        <f>SUM(I91,I107,I121)</f>
        <v>3906919</v>
      </c>
    </row>
    <row r="125" spans="1:9" s="9" customFormat="1" ht="29.25" thickBot="1" x14ac:dyDescent="0.25">
      <c r="A125" s="98" t="s">
        <v>57</v>
      </c>
      <c r="B125" s="129" t="s">
        <v>208</v>
      </c>
      <c r="C125" s="100">
        <f>+C126+C127+C128</f>
        <v>0</v>
      </c>
      <c r="D125" s="125">
        <f>SUM(E125-C125)</f>
        <v>0</v>
      </c>
      <c r="E125" s="100"/>
      <c r="F125" s="33"/>
      <c r="G125" s="33"/>
      <c r="H125" s="33"/>
      <c r="I125" s="33"/>
    </row>
    <row r="126" spans="1:9" s="10" customFormat="1" ht="15.75" x14ac:dyDescent="0.2">
      <c r="A126" s="53" t="s">
        <v>59</v>
      </c>
      <c r="B126" s="86" t="s">
        <v>209</v>
      </c>
      <c r="C126" s="19"/>
      <c r="D126" s="18"/>
      <c r="E126" s="18"/>
      <c r="F126" s="54"/>
      <c r="G126" s="54"/>
      <c r="H126" s="54"/>
      <c r="I126" s="54"/>
    </row>
    <row r="127" spans="1:9" s="9" customFormat="1" ht="30" x14ac:dyDescent="0.2">
      <c r="A127" s="53" t="s">
        <v>61</v>
      </c>
      <c r="B127" s="86" t="s">
        <v>210</v>
      </c>
      <c r="C127" s="19"/>
      <c r="D127" s="19"/>
      <c r="E127" s="19"/>
      <c r="F127" s="57"/>
      <c r="G127" s="57"/>
      <c r="H127" s="57"/>
      <c r="I127" s="57"/>
    </row>
    <row r="128" spans="1:9" s="9" customFormat="1" ht="16.5" thickBot="1" x14ac:dyDescent="0.25">
      <c r="A128" s="79" t="s">
        <v>63</v>
      </c>
      <c r="B128" s="76" t="s">
        <v>211</v>
      </c>
      <c r="C128" s="19"/>
      <c r="D128" s="22"/>
      <c r="E128" s="22"/>
      <c r="F128" s="83"/>
      <c r="G128" s="83"/>
      <c r="H128" s="83"/>
      <c r="I128" s="83"/>
    </row>
    <row r="129" spans="1:13" s="9" customFormat="1" ht="16.5" thickBot="1" x14ac:dyDescent="0.25">
      <c r="A129" s="98" t="s">
        <v>79</v>
      </c>
      <c r="B129" s="129" t="s">
        <v>212</v>
      </c>
      <c r="C129" s="100">
        <f>+C130+C131+C132+C133</f>
        <v>0</v>
      </c>
      <c r="D129" s="125">
        <f>SUM(E129-C129)</f>
        <v>0</v>
      </c>
      <c r="E129" s="100"/>
      <c r="F129" s="130"/>
      <c r="G129" s="88"/>
      <c r="H129" s="88"/>
      <c r="I129" s="130"/>
    </row>
    <row r="130" spans="1:13" s="9" customFormat="1" ht="15.75" x14ac:dyDescent="0.2">
      <c r="A130" s="53" t="s">
        <v>81</v>
      </c>
      <c r="B130" s="86" t="s">
        <v>213</v>
      </c>
      <c r="C130" s="19"/>
      <c r="D130" s="18"/>
      <c r="E130" s="18"/>
      <c r="F130" s="63"/>
      <c r="G130" s="63"/>
      <c r="H130" s="63"/>
      <c r="I130" s="63"/>
    </row>
    <row r="131" spans="1:13" s="9" customFormat="1" ht="15.75" x14ac:dyDescent="0.2">
      <c r="A131" s="53" t="s">
        <v>83</v>
      </c>
      <c r="B131" s="86" t="s">
        <v>214</v>
      </c>
      <c r="C131" s="19"/>
      <c r="D131" s="19"/>
      <c r="E131" s="19"/>
      <c r="F131" s="57"/>
      <c r="G131" s="57"/>
      <c r="H131" s="57"/>
      <c r="I131" s="57"/>
    </row>
    <row r="132" spans="1:13" s="9" customFormat="1" ht="15.75" x14ac:dyDescent="0.2">
      <c r="A132" s="53" t="s">
        <v>85</v>
      </c>
      <c r="B132" s="86" t="s">
        <v>215</v>
      </c>
      <c r="C132" s="19"/>
      <c r="D132" s="19"/>
      <c r="E132" s="19"/>
      <c r="F132" s="57"/>
      <c r="G132" s="57"/>
      <c r="H132" s="57"/>
      <c r="I132" s="57"/>
    </row>
    <row r="133" spans="1:13" s="10" customFormat="1" ht="16.5" thickBot="1" x14ac:dyDescent="0.25">
      <c r="A133" s="79" t="s">
        <v>87</v>
      </c>
      <c r="B133" s="76" t="s">
        <v>216</v>
      </c>
      <c r="C133" s="19"/>
      <c r="D133" s="22"/>
      <c r="E133" s="22"/>
      <c r="F133" s="59"/>
      <c r="G133" s="59"/>
      <c r="H133" s="59"/>
      <c r="I133" s="59"/>
    </row>
    <row r="134" spans="1:13" s="9" customFormat="1" ht="16.5" thickBot="1" x14ac:dyDescent="0.25">
      <c r="A134" s="98" t="s">
        <v>217</v>
      </c>
      <c r="B134" s="129" t="s">
        <v>218</v>
      </c>
      <c r="C134" s="105">
        <f>+C135+C136+C138+C139</f>
        <v>0</v>
      </c>
      <c r="D134" s="125">
        <f>SUM(E134-C134)</f>
        <v>0</v>
      </c>
      <c r="E134" s="105"/>
      <c r="F134" s="33"/>
      <c r="G134" s="33"/>
      <c r="H134" s="33"/>
      <c r="I134" s="33"/>
      <c r="M134" s="14"/>
    </row>
    <row r="135" spans="1:13" s="9" customFormat="1" ht="15.75" x14ac:dyDescent="0.2">
      <c r="A135" s="53" t="s">
        <v>93</v>
      </c>
      <c r="B135" s="86" t="s">
        <v>219</v>
      </c>
      <c r="C135" s="19"/>
      <c r="D135" s="18"/>
      <c r="E135" s="18"/>
      <c r="F135" s="63"/>
      <c r="G135" s="63"/>
      <c r="H135" s="63"/>
      <c r="I135" s="63"/>
    </row>
    <row r="136" spans="1:13" s="9" customFormat="1" ht="15.75" x14ac:dyDescent="0.2">
      <c r="A136" s="53" t="s">
        <v>95</v>
      </c>
      <c r="B136" s="86" t="s">
        <v>220</v>
      </c>
      <c r="C136" s="19"/>
      <c r="D136" s="19"/>
      <c r="E136" s="19"/>
      <c r="F136" s="57"/>
      <c r="G136" s="57"/>
      <c r="H136" s="57"/>
      <c r="I136" s="57"/>
    </row>
    <row r="137" spans="1:13" s="9" customFormat="1" ht="15.75" x14ac:dyDescent="0.2">
      <c r="A137" s="53" t="s">
        <v>97</v>
      </c>
      <c r="B137" s="86" t="s">
        <v>242</v>
      </c>
      <c r="C137" s="19"/>
      <c r="D137" s="19"/>
      <c r="E137" s="19"/>
      <c r="F137" s="57"/>
      <c r="G137" s="57"/>
      <c r="H137" s="57"/>
      <c r="I137" s="57"/>
    </row>
    <row r="138" spans="1:13" s="10" customFormat="1" ht="15.75" x14ac:dyDescent="0.2">
      <c r="A138" s="53" t="s">
        <v>99</v>
      </c>
      <c r="B138" s="86" t="s">
        <v>221</v>
      </c>
      <c r="C138" s="19"/>
      <c r="D138" s="19"/>
      <c r="E138" s="19"/>
      <c r="F138" s="60"/>
      <c r="G138" s="60"/>
      <c r="H138" s="60"/>
      <c r="I138" s="60"/>
    </row>
    <row r="139" spans="1:13" s="10" customFormat="1" ht="16.5" thickBot="1" x14ac:dyDescent="0.25">
      <c r="A139" s="79" t="s">
        <v>241</v>
      </c>
      <c r="B139" s="76" t="s">
        <v>222</v>
      </c>
      <c r="C139" s="19"/>
      <c r="D139" s="22"/>
      <c r="E139" s="22"/>
      <c r="F139" s="59"/>
      <c r="G139" s="59"/>
      <c r="H139" s="59"/>
      <c r="I139" s="59"/>
    </row>
    <row r="140" spans="1:13" s="10" customFormat="1" ht="16.5" thickBot="1" x14ac:dyDescent="0.25">
      <c r="A140" s="98" t="s">
        <v>101</v>
      </c>
      <c r="B140" s="129" t="s">
        <v>250</v>
      </c>
      <c r="C140" s="131">
        <f>+C141+C142+C143+C144</f>
        <v>0</v>
      </c>
      <c r="D140" s="125">
        <f>SUM(E140-C140)</f>
        <v>0</v>
      </c>
      <c r="E140" s="131"/>
      <c r="F140" s="31"/>
      <c r="G140" s="31"/>
      <c r="H140" s="31"/>
      <c r="I140" s="31"/>
    </row>
    <row r="141" spans="1:13" s="10" customFormat="1" ht="15.75" x14ac:dyDescent="0.2">
      <c r="A141" s="53" t="s">
        <v>103</v>
      </c>
      <c r="B141" s="86" t="s">
        <v>223</v>
      </c>
      <c r="C141" s="19"/>
      <c r="D141" s="18"/>
      <c r="E141" s="18"/>
      <c r="F141" s="54"/>
      <c r="G141" s="54"/>
      <c r="H141" s="54"/>
      <c r="I141" s="54"/>
    </row>
    <row r="142" spans="1:13" s="10" customFormat="1" ht="15.75" x14ac:dyDescent="0.2">
      <c r="A142" s="53" t="s">
        <v>105</v>
      </c>
      <c r="B142" s="86" t="s">
        <v>224</v>
      </c>
      <c r="C142" s="19"/>
      <c r="D142" s="19"/>
      <c r="E142" s="19"/>
      <c r="F142" s="60"/>
      <c r="G142" s="60"/>
      <c r="H142" s="60"/>
      <c r="I142" s="60"/>
    </row>
    <row r="143" spans="1:13" s="10" customFormat="1" ht="15.75" x14ac:dyDescent="0.2">
      <c r="A143" s="53" t="s">
        <v>107</v>
      </c>
      <c r="B143" s="86" t="s">
        <v>225</v>
      </c>
      <c r="C143" s="19"/>
      <c r="D143" s="19"/>
      <c r="E143" s="19"/>
      <c r="F143" s="60"/>
      <c r="G143" s="60"/>
      <c r="H143" s="60"/>
      <c r="I143" s="60"/>
    </row>
    <row r="144" spans="1:13" s="9" customFormat="1" ht="16.5" thickBot="1" x14ac:dyDescent="0.25">
      <c r="A144" s="53" t="s">
        <v>109</v>
      </c>
      <c r="B144" s="86" t="s">
        <v>226</v>
      </c>
      <c r="C144" s="19"/>
      <c r="D144" s="22"/>
      <c r="E144" s="22"/>
      <c r="F144" s="83"/>
      <c r="G144" s="83"/>
      <c r="H144" s="83"/>
      <c r="I144" s="83"/>
    </row>
    <row r="145" spans="1:9" s="9" customFormat="1" ht="16.5" thickBot="1" x14ac:dyDescent="0.25">
      <c r="A145" s="98" t="s">
        <v>111</v>
      </c>
      <c r="B145" s="129" t="s">
        <v>227</v>
      </c>
      <c r="C145" s="132">
        <f>+C125+C129+C134+C140</f>
        <v>0</v>
      </c>
      <c r="D145" s="133">
        <f>SUM(E145-C145)</f>
        <v>0</v>
      </c>
      <c r="E145" s="132"/>
      <c r="F145" s="33"/>
      <c r="G145" s="33"/>
      <c r="H145" s="33"/>
      <c r="I145" s="33"/>
    </row>
    <row r="146" spans="1:9" s="9" customFormat="1" ht="16.5" thickBot="1" x14ac:dyDescent="0.25">
      <c r="A146" s="134" t="s">
        <v>228</v>
      </c>
      <c r="B146" s="135" t="s">
        <v>229</v>
      </c>
      <c r="C146" s="132">
        <f>+C124+C145</f>
        <v>3898553</v>
      </c>
      <c r="D146" s="125">
        <f>SUM(E146-C146)</f>
        <v>0</v>
      </c>
      <c r="E146" s="132">
        <f>+E124+E145</f>
        <v>3898553</v>
      </c>
      <c r="F146" s="33">
        <f>SUM(I146-E146)</f>
        <v>8366</v>
      </c>
      <c r="G146" s="33"/>
      <c r="H146" s="33"/>
      <c r="I146" s="132">
        <f>+I124+I145</f>
        <v>3906919</v>
      </c>
    </row>
    <row r="147" spans="1:9" s="9" customFormat="1" ht="16.5" thickBot="1" x14ac:dyDescent="0.25">
      <c r="A147" s="15"/>
      <c r="B147" s="16"/>
      <c r="C147" s="137"/>
      <c r="D147" s="137"/>
      <c r="E147" s="137"/>
      <c r="F147" s="148"/>
      <c r="G147" s="34"/>
      <c r="H147" s="34"/>
      <c r="I147" s="35"/>
    </row>
    <row r="148" spans="1:9" s="9" customFormat="1" ht="21" customHeight="1" thickBot="1" x14ac:dyDescent="0.25">
      <c r="A148" s="146" t="s">
        <v>230</v>
      </c>
      <c r="B148" s="147"/>
      <c r="C148" s="136">
        <v>1</v>
      </c>
      <c r="D148" s="125">
        <f>SUM(E148-C148)</f>
        <v>0</v>
      </c>
      <c r="E148" s="136">
        <v>1</v>
      </c>
      <c r="F148" s="33"/>
      <c r="G148" s="33"/>
      <c r="H148" s="33"/>
      <c r="I148" s="149">
        <v>1</v>
      </c>
    </row>
    <row r="149" spans="1:9" s="9" customFormat="1" ht="21" customHeight="1" thickBot="1" x14ac:dyDescent="0.25">
      <c r="A149" s="146" t="s">
        <v>231</v>
      </c>
      <c r="B149" s="147"/>
      <c r="C149" s="136">
        <v>0</v>
      </c>
      <c r="D149" s="125">
        <f>SUM(E149-C149)</f>
        <v>0</v>
      </c>
      <c r="E149" s="136">
        <v>0</v>
      </c>
      <c r="F149" s="33"/>
      <c r="G149" s="33"/>
      <c r="H149" s="33"/>
      <c r="I149" s="149">
        <v>0</v>
      </c>
    </row>
    <row r="150" spans="1:9" s="9" customFormat="1" ht="15.75" x14ac:dyDescent="0.2">
      <c r="A150" s="138"/>
      <c r="B150" s="139"/>
      <c r="C150" s="140"/>
      <c r="D150" s="140"/>
      <c r="E150" s="140"/>
      <c r="F150" s="34"/>
      <c r="G150" s="34"/>
      <c r="H150" s="34"/>
      <c r="I150" s="34"/>
    </row>
    <row r="151" spans="1:9" s="9" customFormat="1" ht="16.5" customHeight="1" x14ac:dyDescent="0.2">
      <c r="A151" s="138"/>
      <c r="B151" s="139"/>
      <c r="C151" s="140"/>
      <c r="D151" s="140"/>
      <c r="E151" s="140"/>
      <c r="F151" s="34"/>
      <c r="G151" s="34"/>
      <c r="H151" s="34"/>
      <c r="I151" s="34"/>
    </row>
    <row r="152" spans="1:9" x14ac:dyDescent="0.2">
      <c r="A152" s="141"/>
      <c r="B152" s="142"/>
      <c r="C152" s="143"/>
      <c r="D152" s="143"/>
      <c r="E152" s="143"/>
      <c r="F152" s="144"/>
      <c r="G152" s="144"/>
      <c r="H152" s="144"/>
      <c r="I152" s="144"/>
    </row>
    <row r="153" spans="1:9" x14ac:dyDescent="0.2">
      <c r="A153" s="141"/>
      <c r="B153" s="142"/>
      <c r="C153" s="143"/>
      <c r="D153" s="143"/>
      <c r="E153" s="143"/>
      <c r="F153" s="145"/>
      <c r="G153" s="145"/>
      <c r="H153" s="145"/>
      <c r="I153" s="145"/>
    </row>
    <row r="154" spans="1:9" x14ac:dyDescent="0.2">
      <c r="A154" s="141"/>
      <c r="B154" s="142"/>
      <c r="C154" s="143"/>
      <c r="D154" s="143"/>
      <c r="E154" s="143"/>
      <c r="F154" s="145"/>
      <c r="G154" s="145"/>
      <c r="H154" s="145"/>
      <c r="I154" s="145"/>
    </row>
    <row r="155" spans="1:9" x14ac:dyDescent="0.2">
      <c r="A155" s="141"/>
      <c r="B155" s="142"/>
      <c r="C155" s="143"/>
      <c r="D155" s="143"/>
      <c r="E155" s="143"/>
      <c r="F155" s="145"/>
      <c r="G155" s="145"/>
      <c r="H155" s="145"/>
      <c r="I155" s="145"/>
    </row>
  </sheetData>
  <sheetProtection formatCells="0"/>
  <mergeCells count="1">
    <mergeCell ref="D2:E2"/>
  </mergeCells>
  <phoneticPr fontId="0" type="noConversion"/>
  <printOptions horizontalCentered="1"/>
  <pageMargins left="0.19685039370078741" right="0.19685039370078741" top="0.59055118110236227" bottom="0.59055118110236227" header="0.78740157480314965" footer="0.78740157480314965"/>
  <pageSetup paperSize="9" scale="60" orientation="portrait" r:id="rId1"/>
  <headerFooter alignWithMargins="0">
    <oddHeader>&amp;R&amp;"Times New Roman CE,Félkövér dőlt"4.2.sz. melléklet</oddHeader>
  </headerFooter>
  <rowBreaks count="2" manualBreakCount="2">
    <brk id="63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2. sz. mell.</vt:lpstr>
      <vt:lpstr>'4. 2. sz.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2018-05-30T09:59:43Z</cp:lastPrinted>
  <dcterms:created xsi:type="dcterms:W3CDTF">2014-02-13T10:33:01Z</dcterms:created>
  <dcterms:modified xsi:type="dcterms:W3CDTF">2018-05-30T09:59:45Z</dcterms:modified>
</cp:coreProperties>
</file>