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5440" windowHeight="12075"/>
  </bookViews>
  <sheets>
    <sheet name="1.sz.mell." sheetId="1" r:id="rId1"/>
    <sheet name="2.sz.mell." sheetId="2" r:id="rId2"/>
  </sheets>
  <externalReferences>
    <externalReference r:id="rId3"/>
  </externalReferences>
  <definedNames>
    <definedName name="_xlnm.Print_Area" localSheetId="0">'1.sz.mell.'!$A$1:$C$155</definedName>
  </definedNames>
  <calcPr calcId="145621"/>
</workbook>
</file>

<file path=xl/calcChain.xml><?xml version="1.0" encoding="utf-8"?>
<calcChain xmlns="http://schemas.openxmlformats.org/spreadsheetml/2006/main">
  <c r="D145" i="1" l="1"/>
  <c r="D140" i="1"/>
  <c r="D133" i="1"/>
  <c r="D129" i="1"/>
  <c r="D114" i="1"/>
  <c r="D128" i="1" s="1"/>
  <c r="D91" i="1"/>
  <c r="D79" i="1"/>
  <c r="D75" i="1"/>
  <c r="D72" i="1"/>
  <c r="D67" i="1"/>
  <c r="D63" i="1"/>
  <c r="D57" i="1"/>
  <c r="D52" i="1"/>
  <c r="D46" i="1"/>
  <c r="D34" i="1"/>
  <c r="D26" i="1"/>
  <c r="D19" i="1"/>
  <c r="D12" i="1"/>
  <c r="D5" i="1"/>
  <c r="D153" i="1" l="1"/>
  <c r="D154" i="1" s="1"/>
  <c r="D86" i="1"/>
  <c r="D62" i="1"/>
  <c r="D87" i="1" s="1"/>
  <c r="E24" i="2"/>
  <c r="D24" i="2"/>
  <c r="B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3" i="2"/>
  <c r="E3" i="2"/>
  <c r="D3" i="2"/>
  <c r="C145" i="1"/>
  <c r="C140" i="1"/>
  <c r="C133" i="1"/>
  <c r="C129" i="1"/>
  <c r="C114" i="1"/>
  <c r="C93" i="1"/>
  <c r="C128" i="1" s="1"/>
  <c r="C79" i="1"/>
  <c r="C75" i="1"/>
  <c r="C72" i="1"/>
  <c r="C67" i="1"/>
  <c r="C63" i="1"/>
  <c r="C57" i="1"/>
  <c r="C52" i="1"/>
  <c r="C46" i="1"/>
  <c r="C34" i="1"/>
  <c r="C26" i="1"/>
  <c r="C19" i="1"/>
  <c r="C12" i="1"/>
  <c r="C5" i="1"/>
  <c r="C3" i="1"/>
  <c r="C91" i="1" s="1"/>
  <c r="C153" i="1" l="1"/>
  <c r="C154" i="1" s="1"/>
  <c r="C62" i="1"/>
  <c r="C86" i="1"/>
  <c r="F24" i="2"/>
  <c r="C87" i="1" l="1"/>
</calcChain>
</file>

<file path=xl/sharedStrings.xml><?xml version="1.0" encoding="utf-8"?>
<sst xmlns="http://schemas.openxmlformats.org/spreadsheetml/2006/main" count="319" uniqueCount="275">
  <si>
    <t>B E V É T E L E K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</si>
  <si>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</si>
  <si>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</si>
  <si>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</si>
  <si>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</si>
  <si>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</si>
  <si>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</si>
  <si>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</si>
  <si>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</si>
  <si>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</si>
  <si>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</si>
  <si>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</si>
  <si>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</si>
  <si>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</si>
  <si>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</si>
  <si>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</si>
  <si>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</si>
  <si>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</si>
  <si>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</si>
  <si>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</si>
  <si>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</si>
  <si>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</si>
  <si>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</si>
  <si>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</si>
  <si>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</si>
  <si>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</si>
  <si>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</si>
  <si>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</si>
  <si>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</si>
  <si>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</si>
  <si>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</si>
  <si>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</si>
  <si>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</si>
  <si>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</si>
  <si>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</si>
  <si>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</si>
  <si>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</si>
  <si>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</si>
  <si>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</si>
  <si>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</si>
  <si>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</si>
  <si>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</si>
  <si>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</si>
  <si>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</si>
  <si>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</si>
  <si>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</si>
  <si>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</si>
  <si>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</si>
  <si>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</si>
  <si>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</si>
  <si>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Kommunális 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</si>
  <si>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</si>
  <si>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</si>
  <si>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</si>
  <si>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</si>
  <si>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</si>
  <si>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</si>
  <si>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</si>
  <si>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</si>
  <si>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</si>
  <si>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</si>
  <si>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</si>
  <si>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</si>
  <si>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</si>
  <si>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</si>
  <si>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</si>
  <si>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</si>
  <si>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</si>
  <si>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</si>
  <si>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</si>
  <si>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</si>
  <si>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</si>
  <si>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</si>
  <si>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</si>
  <si>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</si>
  <si>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</si>
  <si>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</si>
  <si>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</si>
  <si>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</si>
  <si>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</si>
  <si>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</si>
  <si>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</si>
  <si>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</si>
  <si>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</si>
  <si>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</si>
  <si>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</si>
  <si>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</si>
  <si>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</si>
  <si>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</si>
  <si>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</si>
  <si>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</si>
  <si>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</si>
  <si>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</si>
  <si>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</si>
  <si>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</si>
  <si>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</si>
  <si>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</si>
  <si>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</si>
  <si>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</si>
  <si>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</si>
  <si>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</si>
  <si>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</si>
  <si>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</si>
  <si>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</si>
  <si>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</si>
  <si>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</si>
  <si>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</si>
  <si>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</si>
  <si>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</si>
  <si>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</si>
  <si>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</si>
  <si>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</si>
  <si>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</si>
  <si>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</si>
  <si>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</si>
  <si>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</si>
  <si>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</si>
  <si>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</si>
  <si>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</si>
  <si>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</si>
  <si>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</si>
  <si>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</si>
  <si>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</si>
  <si>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</si>
  <si>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</si>
  <si>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</si>
  <si>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</si>
  <si>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</si>
  <si>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</si>
  <si>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</si>
  <si>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</si>
  <si>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</si>
  <si>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</si>
  <si>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</si>
  <si>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</si>
  <si>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</si>
  <si>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</si>
  <si>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</si>
  <si>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</si>
  <si>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</si>
  <si>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</si>
  <si>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</si>
  <si>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</si>
  <si>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</si>
  <si>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</si>
  <si>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</si>
  <si>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</si>
  <si>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</si>
  <si>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</si>
  <si>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</si>
  <si>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</si>
  <si>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</si>
  <si>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</si>
  <si>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</si>
  <si>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</si>
  <si>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</si>
  <si>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</si>
  <si>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</si>
  <si>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</si>
  <si>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</si>
  <si>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</si>
  <si>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</si>
  <si>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</si>
  <si>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</si>
  <si>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</si>
  <si>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</si>
  <si>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</si>
  <si>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</si>
  <si>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</si>
  <si>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</si>
  <si>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</si>
  <si>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</si>
  <si>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jogcímek</t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</si>
  <si>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</si>
  <si>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</si>
  <si>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</si>
  <si>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</si>
  <si>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</si>
  <si>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</si>
  <si>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</si>
  <si>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</si>
  <si>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</si>
  <si>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</si>
  <si>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</si>
  <si>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</si>
  <si>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</si>
  <si>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</si>
  <si>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</si>
  <si>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</si>
  <si>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</si>
  <si>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</si>
  <si>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</si>
  <si>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</si>
  <si>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</si>
  <si>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</si>
  <si>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 xml:space="preserve"> 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</si>
  <si>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</si>
  <si>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</si>
  <si>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</si>
  <si>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</si>
  <si>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</si>
  <si>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</si>
  <si>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</si>
  <si>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</si>
  <si>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</si>
  <si>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</si>
  <si>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</si>
  <si>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</si>
  <si>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</si>
  <si>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</si>
  <si>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</si>
  <si>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</si>
  <si>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</si>
  <si>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</si>
  <si>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</si>
  <si>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</si>
  <si>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</si>
  <si>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</si>
  <si>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</si>
  <si>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</si>
  <si>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</si>
  <si>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</si>
  <si>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</si>
  <si>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</si>
  <si>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</si>
  <si>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</si>
  <si>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</si>
  <si>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</si>
  <si>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</si>
  <si>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</si>
  <si>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</si>
  <si>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</si>
  <si>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</si>
  <si>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</si>
  <si>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</si>
  <si>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</si>
  <si>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</si>
  <si>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</si>
  <si>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</si>
  <si>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</si>
  <si>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</si>
  <si>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</si>
  <si>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</si>
  <si>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</si>
  <si>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</si>
  <si>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</si>
  <si>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</si>
  <si>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</si>
  <si>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</si>
  <si>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</si>
  <si>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</si>
  <si>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</si>
  <si>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</si>
  <si>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</si>
  <si>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</si>
  <si>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</si>
  <si>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</si>
  <si>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</si>
  <si>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</si>
  <si>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</si>
  <si>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</si>
  <si>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</si>
  <si>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Felújítási kiadások előirányzata felújításonként</t>
  </si>
  <si>
    <t>Felújítás  megnevezése</t>
  </si>
  <si>
    <t>Teljes költség</t>
  </si>
  <si>
    <t>Kivitelezés kezdési és befejezési éve</t>
  </si>
  <si>
    <t>C</t>
  </si>
  <si>
    <t>D</t>
  </si>
  <si>
    <t>E</t>
  </si>
  <si>
    <t>F=(B-D-E)</t>
  </si>
  <si>
    <t>Művelődési ház épületének felújítása, óvoda tetőszerkezet és belső helyiségek részleges felújítása</t>
  </si>
  <si>
    <t>Belterületi utak, járdák, buszöblök felújítása</t>
  </si>
  <si>
    <t>Önkormányzati közintézmények, középületek felújítása és szükséges saját forrás</t>
  </si>
  <si>
    <t>ÖSSZESEN:</t>
  </si>
  <si>
    <t>2016.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</si>
</sst>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sz val="9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3" fillId="0" borderId="0" xfId="1" applyFont="1" applyFill="1" applyProtection="1"/>
    <xf numFmtId="0" fontId="6" fillId="0" borderId="1" xfId="0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15" xfId="0" applyFont="1" applyBorder="1" applyAlignment="1" applyProtection="1">
      <alignment horizontal="left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vertical="center" wrapText="1"/>
    </xf>
    <xf numFmtId="164" fontId="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1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6" xfId="1" applyFont="1" applyFill="1" applyBorder="1" applyAlignment="1" applyProtection="1">
      <alignment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7" xfId="1" applyFont="1" applyFill="1" applyBorder="1" applyAlignment="1" applyProtection="1">
      <alignment horizontal="left" vertical="center" wrapText="1" inden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4" xfId="0" quotePrefix="1" applyNumberFormat="1" applyFont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10" fillId="0" borderId="0" xfId="1" applyFont="1" applyFill="1" applyProtection="1"/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8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5" xfId="0" applyNumberFormat="1" applyFont="1" applyFill="1" applyBorder="1" applyAlignment="1" applyProtection="1">
      <alignment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horizontal="left" vertical="center" wrapText="1"/>
    </xf>
    <xf numFmtId="164" fontId="10" fillId="0" borderId="3" xfId="0" applyNumberFormat="1" applyFont="1" applyFill="1" applyBorder="1" applyAlignment="1" applyProtection="1">
      <alignment vertical="center" wrapText="1"/>
    </xf>
    <xf numFmtId="164" fontId="10" fillId="2" borderId="3" xfId="0" applyNumberFormat="1" applyFont="1" applyFill="1" applyBorder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10" fillId="0" borderId="31" xfId="1" applyFont="1" applyFill="1" applyBorder="1" applyAlignment="1" applyProtection="1">
      <alignment horizontal="center" wrapText="1"/>
    </xf>
    <xf numFmtId="0" fontId="10" fillId="0" borderId="31" xfId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27" xfId="1" applyNumberFormat="1" applyFont="1" applyFill="1" applyBorder="1" applyAlignment="1" applyProtection="1">
      <alignment horizontal="right" vertical="center" wrapText="1" indent="1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_2016/K&#246;lts&#233;gvet&#233;s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"/>
      <sheetName val="4.sz.mell."/>
      <sheetName val="5. sz. mell. "/>
      <sheetName val="6.1. sz. mell"/>
      <sheetName val="6.1.1. sz. mell "/>
      <sheetName val="6.1.2. sz. mell "/>
      <sheetName val="6.1.3.sz. mell"/>
      <sheetName val="6.2. sz. mell"/>
      <sheetName val="6.2.1. sz. mell"/>
      <sheetName val="6.2.2. sz. mell"/>
      <sheetName val="6.3. sz. mell"/>
      <sheetName val="6.3.1. sz. mell"/>
      <sheetName val="1. sz tájékoztató t."/>
      <sheetName val="2.sz tájékoztató t."/>
      <sheetName val="3.sz tájékoztató t."/>
      <sheetName val="4. sz tájékoztató t."/>
      <sheetName val="1.1.sz.mell."/>
      <sheetName val="1.2.sz.mell."/>
      <sheetName val="1.3.sz.mell."/>
    </sheetNames>
    <sheetDataSet>
      <sheetData sheetId="0">
        <row r="5">
          <cell r="A5" t="str">
            <v>2016. évi előirányzat BEVÉTELEK</v>
          </cell>
        </row>
      </sheetData>
      <sheetData sheetId="1"/>
      <sheetData sheetId="2"/>
      <sheetData sheetId="3"/>
      <sheetData sheetId="4"/>
      <sheetData sheetId="5">
        <row r="3">
          <cell r="D3" t="str">
            <v>Felhasználás   2015. XII. 31-ig</v>
          </cell>
          <cell r="E3" t="str">
            <v>2016.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5"/>
  <sheetViews>
    <sheetView tabSelected="1" zoomScale="130" zoomScaleNormal="130" zoomScaleSheetLayoutView="100" workbookViewId="0">
      <selection activeCell="H97" sqref="H97:H98"/>
    </sheetView>
  </sheetViews>
  <sheetFormatPr defaultRowHeight="12" x14ac:dyDescent="0.2"/>
  <cols>
    <col min="1" max="1" width="9.5" style="1" customWidth="1"/>
    <col min="2" max="2" width="91.6640625" style="1" customWidth="1"/>
    <col min="3" max="3" width="21.6640625" style="78" customWidth="1"/>
    <col min="4" max="4" width="18.5" style="1" customWidth="1"/>
    <col min="5" max="16384" width="9.33203125" style="1"/>
  </cols>
  <sheetData>
    <row r="1" spans="1:4" ht="15.95" customHeight="1" x14ac:dyDescent="0.2">
      <c r="A1" s="106" t="s">
        <v>0</v>
      </c>
      <c r="B1" s="106"/>
      <c r="C1" s="106"/>
    </row>
    <row r="2" spans="1:4" ht="15.95" customHeight="1" thickBot="1" x14ac:dyDescent="0.25">
      <c r="A2" s="107"/>
      <c r="B2" s="107"/>
      <c r="C2" s="2"/>
    </row>
    <row r="3" spans="1:4" ht="38.1" customHeight="1" thickBot="1" x14ac:dyDescent="0.25">
      <c r="A3" s="3" t="s">
        <v>1</v>
      </c>
      <c r="B3" s="4" t="s">
        <v>2</v>
      </c>
      <c r="C3" s="5" t="str">
        <f>+CONCATENATE(LEFT([1]ÖSSZEFÜGGÉSEK!A5,4),". évi előirányzat")</f>
        <v>2016. évi előirányzat</v>
      </c>
      <c r="D3" s="104" t="s">
        <v>274</v>
      </c>
    </row>
    <row r="4" spans="1:4" s="9" customFormat="1" ht="12" customHeight="1" thickBot="1" x14ac:dyDescent="0.25">
      <c r="A4" s="6"/>
      <c r="B4" s="7" t="s">
        <v>3</v>
      </c>
      <c r="C4" s="8" t="s">
        <v>4</v>
      </c>
      <c r="D4" s="105" t="s">
        <v>266</v>
      </c>
    </row>
    <row r="5" spans="1:4" s="9" customFormat="1" ht="12" customHeight="1" thickBot="1" x14ac:dyDescent="0.25">
      <c r="A5" s="10" t="s">
        <v>5</v>
      </c>
      <c r="B5" s="11" t="s">
        <v>6</v>
      </c>
      <c r="C5" s="12">
        <f>+C6+C7+C8+C9+C10+C11</f>
        <v>129633267</v>
      </c>
      <c r="D5" s="12">
        <f>+D6+D7+D8+D9+D10+D11</f>
        <v>129633267</v>
      </c>
    </row>
    <row r="6" spans="1:4" s="9" customFormat="1" ht="12" customHeight="1" x14ac:dyDescent="0.2">
      <c r="A6" s="13" t="s">
        <v>7</v>
      </c>
      <c r="B6" s="14" t="s">
        <v>8</v>
      </c>
      <c r="C6" s="15">
        <v>45884875</v>
      </c>
      <c r="D6" s="15">
        <v>45884875</v>
      </c>
    </row>
    <row r="7" spans="1:4" s="9" customFormat="1" ht="12" customHeight="1" x14ac:dyDescent="0.2">
      <c r="A7" s="16" t="s">
        <v>9</v>
      </c>
      <c r="B7" s="17" t="s">
        <v>10</v>
      </c>
      <c r="C7" s="18">
        <v>51349600</v>
      </c>
      <c r="D7" s="18">
        <v>51349600</v>
      </c>
    </row>
    <row r="8" spans="1:4" s="9" customFormat="1" ht="12" customHeight="1" x14ac:dyDescent="0.2">
      <c r="A8" s="16" t="s">
        <v>11</v>
      </c>
      <c r="B8" s="17" t="s">
        <v>12</v>
      </c>
      <c r="C8" s="18">
        <v>28936612</v>
      </c>
      <c r="D8" s="18">
        <v>28936612</v>
      </c>
    </row>
    <row r="9" spans="1:4" s="9" customFormat="1" ht="12" customHeight="1" x14ac:dyDescent="0.2">
      <c r="A9" s="16" t="s">
        <v>13</v>
      </c>
      <c r="B9" s="17" t="s">
        <v>14</v>
      </c>
      <c r="C9" s="18">
        <v>3462180</v>
      </c>
      <c r="D9" s="18">
        <v>3462180</v>
      </c>
    </row>
    <row r="10" spans="1:4" s="9" customFormat="1" ht="12" customHeight="1" x14ac:dyDescent="0.2">
      <c r="A10" s="16" t="s">
        <v>15</v>
      </c>
      <c r="B10" s="19" t="s">
        <v>16</v>
      </c>
      <c r="C10" s="18"/>
      <c r="D10" s="18"/>
    </row>
    <row r="11" spans="1:4" s="9" customFormat="1" ht="12" customHeight="1" thickBot="1" x14ac:dyDescent="0.25">
      <c r="A11" s="20" t="s">
        <v>17</v>
      </c>
      <c r="B11" s="21" t="s">
        <v>18</v>
      </c>
      <c r="C11" s="18"/>
      <c r="D11" s="18"/>
    </row>
    <row r="12" spans="1:4" s="9" customFormat="1" ht="12" customHeight="1" thickBot="1" x14ac:dyDescent="0.25">
      <c r="A12" s="10" t="s">
        <v>19</v>
      </c>
      <c r="B12" s="22" t="s">
        <v>20</v>
      </c>
      <c r="C12" s="12">
        <f>+C13+C14+C15+C16+C17</f>
        <v>55202300</v>
      </c>
      <c r="D12" s="12">
        <f>+D13+D14+D15+D16+D17</f>
        <v>55202300</v>
      </c>
    </row>
    <row r="13" spans="1:4" s="9" customFormat="1" ht="12" customHeight="1" x14ac:dyDescent="0.2">
      <c r="A13" s="13" t="s">
        <v>21</v>
      </c>
      <c r="B13" s="14" t="s">
        <v>22</v>
      </c>
      <c r="C13" s="15"/>
      <c r="D13" s="15"/>
    </row>
    <row r="14" spans="1:4" s="9" customFormat="1" ht="12" customHeight="1" x14ac:dyDescent="0.2">
      <c r="A14" s="16" t="s">
        <v>23</v>
      </c>
      <c r="B14" s="17" t="s">
        <v>24</v>
      </c>
      <c r="C14" s="18"/>
      <c r="D14" s="18"/>
    </row>
    <row r="15" spans="1:4" s="9" customFormat="1" ht="12" customHeight="1" x14ac:dyDescent="0.2">
      <c r="A15" s="16" t="s">
        <v>25</v>
      </c>
      <c r="B15" s="17" t="s">
        <v>26</v>
      </c>
      <c r="C15" s="18"/>
      <c r="D15" s="18"/>
    </row>
    <row r="16" spans="1:4" s="9" customFormat="1" ht="12" customHeight="1" x14ac:dyDescent="0.2">
      <c r="A16" s="16" t="s">
        <v>27</v>
      </c>
      <c r="B16" s="17" t="s">
        <v>28</v>
      </c>
      <c r="C16" s="18"/>
      <c r="D16" s="18"/>
    </row>
    <row r="17" spans="1:4" s="9" customFormat="1" ht="12" customHeight="1" x14ac:dyDescent="0.2">
      <c r="A17" s="16" t="s">
        <v>29</v>
      </c>
      <c r="B17" s="17" t="s">
        <v>30</v>
      </c>
      <c r="C17" s="18">
        <v>55202300</v>
      </c>
      <c r="D17" s="18">
        <v>55202300</v>
      </c>
    </row>
    <row r="18" spans="1:4" s="9" customFormat="1" ht="12" customHeight="1" thickBot="1" x14ac:dyDescent="0.25">
      <c r="A18" s="20" t="s">
        <v>31</v>
      </c>
      <c r="B18" s="21" t="s">
        <v>32</v>
      </c>
      <c r="C18" s="23"/>
      <c r="D18" s="23"/>
    </row>
    <row r="19" spans="1:4" s="9" customFormat="1" ht="12" customHeight="1" thickBot="1" x14ac:dyDescent="0.25">
      <c r="A19" s="10" t="s">
        <v>33</v>
      </c>
      <c r="B19" s="11" t="s">
        <v>34</v>
      </c>
      <c r="C19" s="12">
        <f>+C20+C21+C22+C23+C24</f>
        <v>0</v>
      </c>
      <c r="D19" s="12">
        <f>+D20+D21+D22+D23+D24</f>
        <v>0</v>
      </c>
    </row>
    <row r="20" spans="1:4" s="9" customFormat="1" ht="12" customHeight="1" x14ac:dyDescent="0.2">
      <c r="A20" s="13" t="s">
        <v>35</v>
      </c>
      <c r="B20" s="14" t="s">
        <v>36</v>
      </c>
      <c r="C20" s="15"/>
      <c r="D20" s="15"/>
    </row>
    <row r="21" spans="1:4" s="9" customFormat="1" ht="12" customHeight="1" x14ac:dyDescent="0.2">
      <c r="A21" s="16" t="s">
        <v>37</v>
      </c>
      <c r="B21" s="17" t="s">
        <v>38</v>
      </c>
      <c r="C21" s="18"/>
      <c r="D21" s="18"/>
    </row>
    <row r="22" spans="1:4" s="9" customFormat="1" ht="12" customHeight="1" x14ac:dyDescent="0.2">
      <c r="A22" s="16" t="s">
        <v>39</v>
      </c>
      <c r="B22" s="17" t="s">
        <v>40</v>
      </c>
      <c r="C22" s="18"/>
      <c r="D22" s="18"/>
    </row>
    <row r="23" spans="1:4" s="9" customFormat="1" ht="12" customHeight="1" x14ac:dyDescent="0.2">
      <c r="A23" s="16" t="s">
        <v>41</v>
      </c>
      <c r="B23" s="17" t="s">
        <v>42</v>
      </c>
      <c r="C23" s="18"/>
      <c r="D23" s="18"/>
    </row>
    <row r="24" spans="1:4" s="9" customFormat="1" ht="12" customHeight="1" x14ac:dyDescent="0.2">
      <c r="A24" s="16" t="s">
        <v>43</v>
      </c>
      <c r="B24" s="17" t="s">
        <v>44</v>
      </c>
      <c r="C24" s="18"/>
      <c r="D24" s="18"/>
    </row>
    <row r="25" spans="1:4" s="9" customFormat="1" ht="12" customHeight="1" thickBot="1" x14ac:dyDescent="0.25">
      <c r="A25" s="20" t="s">
        <v>45</v>
      </c>
      <c r="B25" s="24" t="s">
        <v>46</v>
      </c>
      <c r="C25" s="23"/>
      <c r="D25" s="23"/>
    </row>
    <row r="26" spans="1:4" s="9" customFormat="1" ht="12" customHeight="1" thickBot="1" x14ac:dyDescent="0.25">
      <c r="A26" s="10" t="s">
        <v>47</v>
      </c>
      <c r="B26" s="11" t="s">
        <v>48</v>
      </c>
      <c r="C26" s="25">
        <f>SUM(C27:C33)</f>
        <v>95400000</v>
      </c>
      <c r="D26" s="25">
        <f>SUM(D27:D33)</f>
        <v>95400000</v>
      </c>
    </row>
    <row r="27" spans="1:4" s="9" customFormat="1" ht="12" customHeight="1" x14ac:dyDescent="0.2">
      <c r="A27" s="13" t="s">
        <v>49</v>
      </c>
      <c r="B27" s="14" t="s">
        <v>50</v>
      </c>
      <c r="C27" s="15">
        <v>7700000</v>
      </c>
      <c r="D27" s="15">
        <v>7700000</v>
      </c>
    </row>
    <row r="28" spans="1:4" s="9" customFormat="1" ht="12" customHeight="1" x14ac:dyDescent="0.2">
      <c r="A28" s="16" t="s">
        <v>51</v>
      </c>
      <c r="B28" s="17" t="s">
        <v>52</v>
      </c>
      <c r="C28" s="18"/>
      <c r="D28" s="18"/>
    </row>
    <row r="29" spans="1:4" s="9" customFormat="1" ht="12" customHeight="1" x14ac:dyDescent="0.2">
      <c r="A29" s="16" t="s">
        <v>53</v>
      </c>
      <c r="B29" s="17" t="s">
        <v>54</v>
      </c>
      <c r="C29" s="18">
        <v>82000000</v>
      </c>
      <c r="D29" s="18">
        <v>82000000</v>
      </c>
    </row>
    <row r="30" spans="1:4" s="9" customFormat="1" ht="12" customHeight="1" x14ac:dyDescent="0.2">
      <c r="A30" s="16" t="s">
        <v>55</v>
      </c>
      <c r="B30" s="17" t="s">
        <v>56</v>
      </c>
      <c r="C30" s="18"/>
      <c r="D30" s="18"/>
    </row>
    <row r="31" spans="1:4" s="9" customFormat="1" ht="12" customHeight="1" x14ac:dyDescent="0.2">
      <c r="A31" s="16" t="s">
        <v>57</v>
      </c>
      <c r="B31" s="17" t="s">
        <v>58</v>
      </c>
      <c r="C31" s="18">
        <v>4700000</v>
      </c>
      <c r="D31" s="18">
        <v>4700000</v>
      </c>
    </row>
    <row r="32" spans="1:4" s="9" customFormat="1" ht="12" customHeight="1" x14ac:dyDescent="0.2">
      <c r="A32" s="16" t="s">
        <v>59</v>
      </c>
      <c r="B32" s="17" t="s">
        <v>60</v>
      </c>
      <c r="C32" s="18"/>
      <c r="D32" s="18"/>
    </row>
    <row r="33" spans="1:4" s="9" customFormat="1" ht="12" customHeight="1" thickBot="1" x14ac:dyDescent="0.25">
      <c r="A33" s="20" t="s">
        <v>61</v>
      </c>
      <c r="B33" s="26" t="s">
        <v>62</v>
      </c>
      <c r="C33" s="23">
        <v>1000000</v>
      </c>
      <c r="D33" s="23">
        <v>1000000</v>
      </c>
    </row>
    <row r="34" spans="1:4" s="9" customFormat="1" ht="12" customHeight="1" thickBot="1" x14ac:dyDescent="0.25">
      <c r="A34" s="10" t="s">
        <v>63</v>
      </c>
      <c r="B34" s="11" t="s">
        <v>64</v>
      </c>
      <c r="C34" s="12">
        <f>SUM(C35:C45)</f>
        <v>9554000</v>
      </c>
      <c r="D34" s="12">
        <f>SUM(D35:D45)</f>
        <v>9554000</v>
      </c>
    </row>
    <row r="35" spans="1:4" s="9" customFormat="1" ht="12" customHeight="1" x14ac:dyDescent="0.2">
      <c r="A35" s="13" t="s">
        <v>65</v>
      </c>
      <c r="B35" s="14" t="s">
        <v>66</v>
      </c>
      <c r="C35" s="15"/>
      <c r="D35" s="15"/>
    </row>
    <row r="36" spans="1:4" s="9" customFormat="1" ht="12" customHeight="1" x14ac:dyDescent="0.2">
      <c r="A36" s="16" t="s">
        <v>67</v>
      </c>
      <c r="B36" s="17" t="s">
        <v>68</v>
      </c>
      <c r="C36" s="18">
        <v>410000</v>
      </c>
      <c r="D36" s="18">
        <v>410000</v>
      </c>
    </row>
    <row r="37" spans="1:4" s="9" customFormat="1" ht="12" customHeight="1" x14ac:dyDescent="0.2">
      <c r="A37" s="16" t="s">
        <v>69</v>
      </c>
      <c r="B37" s="17" t="s">
        <v>70</v>
      </c>
      <c r="C37" s="18"/>
      <c r="D37" s="18"/>
    </row>
    <row r="38" spans="1:4" s="9" customFormat="1" ht="12" customHeight="1" x14ac:dyDescent="0.2">
      <c r="A38" s="16" t="s">
        <v>71</v>
      </c>
      <c r="B38" s="17" t="s">
        <v>72</v>
      </c>
      <c r="C38" s="18">
        <v>1530000</v>
      </c>
      <c r="D38" s="18">
        <v>1530000</v>
      </c>
    </row>
    <row r="39" spans="1:4" s="9" customFormat="1" ht="12" customHeight="1" x14ac:dyDescent="0.2">
      <c r="A39" s="16" t="s">
        <v>73</v>
      </c>
      <c r="B39" s="17" t="s">
        <v>74</v>
      </c>
      <c r="C39" s="18">
        <v>3200000</v>
      </c>
      <c r="D39" s="18">
        <v>3200000</v>
      </c>
    </row>
    <row r="40" spans="1:4" s="9" customFormat="1" ht="12" customHeight="1" x14ac:dyDescent="0.2">
      <c r="A40" s="16" t="s">
        <v>75</v>
      </c>
      <c r="B40" s="17" t="s">
        <v>76</v>
      </c>
      <c r="C40" s="18">
        <v>864000</v>
      </c>
      <c r="D40" s="18">
        <v>864000</v>
      </c>
    </row>
    <row r="41" spans="1:4" s="9" customFormat="1" ht="12" customHeight="1" x14ac:dyDescent="0.2">
      <c r="A41" s="16" t="s">
        <v>77</v>
      </c>
      <c r="B41" s="17" t="s">
        <v>78</v>
      </c>
      <c r="C41" s="18"/>
      <c r="D41" s="18"/>
    </row>
    <row r="42" spans="1:4" s="9" customFormat="1" ht="12" customHeight="1" x14ac:dyDescent="0.2">
      <c r="A42" s="16" t="s">
        <v>79</v>
      </c>
      <c r="B42" s="17" t="s">
        <v>80</v>
      </c>
      <c r="C42" s="18">
        <v>450000</v>
      </c>
      <c r="D42" s="18">
        <v>450000</v>
      </c>
    </row>
    <row r="43" spans="1:4" s="9" customFormat="1" ht="12" customHeight="1" x14ac:dyDescent="0.2">
      <c r="A43" s="16" t="s">
        <v>81</v>
      </c>
      <c r="B43" s="17" t="s">
        <v>82</v>
      </c>
      <c r="C43" s="27"/>
      <c r="D43" s="27"/>
    </row>
    <row r="44" spans="1:4" s="9" customFormat="1" ht="12" customHeight="1" x14ac:dyDescent="0.2">
      <c r="A44" s="20" t="s">
        <v>83</v>
      </c>
      <c r="B44" s="24" t="s">
        <v>84</v>
      </c>
      <c r="C44" s="28"/>
      <c r="D44" s="28"/>
    </row>
    <row r="45" spans="1:4" s="9" customFormat="1" ht="12" customHeight="1" thickBot="1" x14ac:dyDescent="0.25">
      <c r="A45" s="20" t="s">
        <v>85</v>
      </c>
      <c r="B45" s="21" t="s">
        <v>86</v>
      </c>
      <c r="C45" s="28">
        <v>3100000</v>
      </c>
      <c r="D45" s="28">
        <v>3100000</v>
      </c>
    </row>
    <row r="46" spans="1:4" s="9" customFormat="1" ht="12" customHeight="1" thickBot="1" x14ac:dyDescent="0.25">
      <c r="A46" s="10" t="s">
        <v>87</v>
      </c>
      <c r="B46" s="11" t="s">
        <v>88</v>
      </c>
      <c r="C46" s="12">
        <f>SUM(C47:C51)</f>
        <v>0</v>
      </c>
      <c r="D46" s="12">
        <f>SUM(D47:D51)</f>
        <v>0</v>
      </c>
    </row>
    <row r="47" spans="1:4" s="9" customFormat="1" ht="12" customHeight="1" x14ac:dyDescent="0.2">
      <c r="A47" s="13" t="s">
        <v>89</v>
      </c>
      <c r="B47" s="14" t="s">
        <v>90</v>
      </c>
      <c r="C47" s="29"/>
      <c r="D47" s="29"/>
    </row>
    <row r="48" spans="1:4" s="9" customFormat="1" ht="12" customHeight="1" x14ac:dyDescent="0.2">
      <c r="A48" s="16" t="s">
        <v>91</v>
      </c>
      <c r="B48" s="17" t="s">
        <v>92</v>
      </c>
      <c r="C48" s="27"/>
      <c r="D48" s="27"/>
    </row>
    <row r="49" spans="1:4" s="9" customFormat="1" ht="12" customHeight="1" x14ac:dyDescent="0.2">
      <c r="A49" s="16" t="s">
        <v>93</v>
      </c>
      <c r="B49" s="17" t="s">
        <v>94</v>
      </c>
      <c r="C49" s="27"/>
      <c r="D49" s="27"/>
    </row>
    <row r="50" spans="1:4" s="9" customFormat="1" ht="12" customHeight="1" x14ac:dyDescent="0.2">
      <c r="A50" s="16" t="s">
        <v>95</v>
      </c>
      <c r="B50" s="17" t="s">
        <v>96</v>
      </c>
      <c r="C50" s="27"/>
      <c r="D50" s="27"/>
    </row>
    <row r="51" spans="1:4" s="9" customFormat="1" ht="12" customHeight="1" thickBot="1" x14ac:dyDescent="0.25">
      <c r="A51" s="20" t="s">
        <v>97</v>
      </c>
      <c r="B51" s="21" t="s">
        <v>98</v>
      </c>
      <c r="C51" s="28"/>
      <c r="D51" s="28"/>
    </row>
    <row r="52" spans="1:4" s="9" customFormat="1" ht="12" customHeight="1" thickBot="1" x14ac:dyDescent="0.25">
      <c r="A52" s="10" t="s">
        <v>99</v>
      </c>
      <c r="B52" s="11" t="s">
        <v>100</v>
      </c>
      <c r="C52" s="12">
        <f>SUM(C53:C55)</f>
        <v>1960000</v>
      </c>
      <c r="D52" s="12">
        <f>SUM(D53:D55)</f>
        <v>1960000</v>
      </c>
    </row>
    <row r="53" spans="1:4" s="9" customFormat="1" ht="12" customHeight="1" x14ac:dyDescent="0.2">
      <c r="A53" s="13" t="s">
        <v>101</v>
      </c>
      <c r="B53" s="14" t="s">
        <v>102</v>
      </c>
      <c r="C53" s="15"/>
      <c r="D53" s="15"/>
    </row>
    <row r="54" spans="1:4" s="9" customFormat="1" ht="12" customHeight="1" x14ac:dyDescent="0.2">
      <c r="A54" s="16" t="s">
        <v>103</v>
      </c>
      <c r="B54" s="17" t="s">
        <v>104</v>
      </c>
      <c r="C54" s="18"/>
      <c r="D54" s="18"/>
    </row>
    <row r="55" spans="1:4" s="9" customFormat="1" ht="12" customHeight="1" x14ac:dyDescent="0.2">
      <c r="A55" s="16" t="s">
        <v>105</v>
      </c>
      <c r="B55" s="17" t="s">
        <v>106</v>
      </c>
      <c r="C55" s="18">
        <v>1960000</v>
      </c>
      <c r="D55" s="18">
        <v>1960000</v>
      </c>
    </row>
    <row r="56" spans="1:4" s="9" customFormat="1" ht="12" customHeight="1" thickBot="1" x14ac:dyDescent="0.25">
      <c r="A56" s="20" t="s">
        <v>107</v>
      </c>
      <c r="B56" s="21" t="s">
        <v>108</v>
      </c>
      <c r="C56" s="23"/>
      <c r="D56" s="23"/>
    </row>
    <row r="57" spans="1:4" s="9" customFormat="1" ht="12" customHeight="1" thickBot="1" x14ac:dyDescent="0.25">
      <c r="A57" s="10" t="s">
        <v>109</v>
      </c>
      <c r="B57" s="22" t="s">
        <v>110</v>
      </c>
      <c r="C57" s="12">
        <f>SUM(C58:C60)</f>
        <v>141056010</v>
      </c>
      <c r="D57" s="12">
        <f>SUM(D58:D60)</f>
        <v>141056010</v>
      </c>
    </row>
    <row r="58" spans="1:4" s="9" customFormat="1" ht="12" customHeight="1" x14ac:dyDescent="0.2">
      <c r="A58" s="13" t="s">
        <v>111</v>
      </c>
      <c r="B58" s="14" t="s">
        <v>112</v>
      </c>
      <c r="C58" s="27"/>
      <c r="D58" s="27"/>
    </row>
    <row r="59" spans="1:4" s="9" customFormat="1" ht="12" customHeight="1" x14ac:dyDescent="0.2">
      <c r="A59" s="16" t="s">
        <v>113</v>
      </c>
      <c r="B59" s="17" t="s">
        <v>114</v>
      </c>
      <c r="C59" s="27"/>
      <c r="D59" s="27"/>
    </row>
    <row r="60" spans="1:4" s="9" customFormat="1" ht="12" customHeight="1" x14ac:dyDescent="0.2">
      <c r="A60" s="16" t="s">
        <v>115</v>
      </c>
      <c r="B60" s="17" t="s">
        <v>116</v>
      </c>
      <c r="C60" s="27">
        <v>141056010</v>
      </c>
      <c r="D60" s="27">
        <v>141056010</v>
      </c>
    </row>
    <row r="61" spans="1:4" s="9" customFormat="1" ht="12" customHeight="1" thickBot="1" x14ac:dyDescent="0.25">
      <c r="A61" s="20" t="s">
        <v>117</v>
      </c>
      <c r="B61" s="21" t="s">
        <v>118</v>
      </c>
      <c r="C61" s="27"/>
      <c r="D61" s="27"/>
    </row>
    <row r="62" spans="1:4" s="9" customFormat="1" ht="12" customHeight="1" thickBot="1" x14ac:dyDescent="0.25">
      <c r="A62" s="30" t="s">
        <v>119</v>
      </c>
      <c r="B62" s="11" t="s">
        <v>120</v>
      </c>
      <c r="C62" s="25">
        <f>+C5+C12+C19+C26+C34+C46+C52+C57</f>
        <v>432805577</v>
      </c>
      <c r="D62" s="25">
        <f>+D5+D12+D19+D26+D34+D46+D52+D57</f>
        <v>432805577</v>
      </c>
    </row>
    <row r="63" spans="1:4" s="9" customFormat="1" ht="12" customHeight="1" thickBot="1" x14ac:dyDescent="0.25">
      <c r="A63" s="31" t="s">
        <v>121</v>
      </c>
      <c r="B63" s="22" t="s">
        <v>122</v>
      </c>
      <c r="C63" s="12">
        <f>SUM(C64:C66)</f>
        <v>0</v>
      </c>
      <c r="D63" s="12">
        <f>SUM(D64:D66)</f>
        <v>0</v>
      </c>
    </row>
    <row r="64" spans="1:4" s="9" customFormat="1" ht="12" customHeight="1" x14ac:dyDescent="0.2">
      <c r="A64" s="13" t="s">
        <v>123</v>
      </c>
      <c r="B64" s="14" t="s">
        <v>124</v>
      </c>
      <c r="C64" s="27"/>
      <c r="D64" s="27"/>
    </row>
    <row r="65" spans="1:4" s="9" customFormat="1" ht="12" customHeight="1" x14ac:dyDescent="0.2">
      <c r="A65" s="16" t="s">
        <v>125</v>
      </c>
      <c r="B65" s="17" t="s">
        <v>126</v>
      </c>
      <c r="C65" s="27"/>
      <c r="D65" s="27"/>
    </row>
    <row r="66" spans="1:4" s="9" customFormat="1" ht="12" customHeight="1" thickBot="1" x14ac:dyDescent="0.25">
      <c r="A66" s="20" t="s">
        <v>127</v>
      </c>
      <c r="B66" s="32" t="s">
        <v>128</v>
      </c>
      <c r="C66" s="27"/>
      <c r="D66" s="27"/>
    </row>
    <row r="67" spans="1:4" s="9" customFormat="1" ht="12" customHeight="1" thickBot="1" x14ac:dyDescent="0.25">
      <c r="A67" s="31" t="s">
        <v>129</v>
      </c>
      <c r="B67" s="22" t="s">
        <v>130</v>
      </c>
      <c r="C67" s="12">
        <f>SUM(C68:C71)</f>
        <v>42000000</v>
      </c>
      <c r="D67" s="12">
        <f>SUM(D68:D71)</f>
        <v>42000000</v>
      </c>
    </row>
    <row r="68" spans="1:4" s="9" customFormat="1" ht="12" customHeight="1" x14ac:dyDescent="0.2">
      <c r="A68" s="13" t="s">
        <v>131</v>
      </c>
      <c r="B68" s="14" t="s">
        <v>132</v>
      </c>
      <c r="C68" s="27">
        <v>42000000</v>
      </c>
      <c r="D68" s="27">
        <v>42000000</v>
      </c>
    </row>
    <row r="69" spans="1:4" s="9" customFormat="1" ht="12" customHeight="1" x14ac:dyDescent="0.2">
      <c r="A69" s="16" t="s">
        <v>133</v>
      </c>
      <c r="B69" s="17" t="s">
        <v>134</v>
      </c>
      <c r="C69" s="27"/>
      <c r="D69" s="27"/>
    </row>
    <row r="70" spans="1:4" s="9" customFormat="1" ht="12" customHeight="1" x14ac:dyDescent="0.2">
      <c r="A70" s="16" t="s">
        <v>135</v>
      </c>
      <c r="B70" s="17" t="s">
        <v>136</v>
      </c>
      <c r="C70" s="27"/>
      <c r="D70" s="27"/>
    </row>
    <row r="71" spans="1:4" s="9" customFormat="1" ht="12" customHeight="1" thickBot="1" x14ac:dyDescent="0.25">
      <c r="A71" s="20" t="s">
        <v>137</v>
      </c>
      <c r="B71" s="21" t="s">
        <v>138</v>
      </c>
      <c r="C71" s="27"/>
      <c r="D71" s="27"/>
    </row>
    <row r="72" spans="1:4" s="9" customFormat="1" ht="12" customHeight="1" thickBot="1" x14ac:dyDescent="0.25">
      <c r="A72" s="31" t="s">
        <v>139</v>
      </c>
      <c r="B72" s="22" t="s">
        <v>140</v>
      </c>
      <c r="C72" s="12">
        <f>SUM(C73:C74)</f>
        <v>83241935</v>
      </c>
      <c r="D72" s="12">
        <f>SUM(D73:D74)</f>
        <v>83241935</v>
      </c>
    </row>
    <row r="73" spans="1:4" s="9" customFormat="1" ht="12" customHeight="1" x14ac:dyDescent="0.2">
      <c r="A73" s="13" t="s">
        <v>141</v>
      </c>
      <c r="B73" s="14" t="s">
        <v>142</v>
      </c>
      <c r="C73" s="27">
        <v>83241935</v>
      </c>
      <c r="D73" s="27">
        <v>83241935</v>
      </c>
    </row>
    <row r="74" spans="1:4" s="9" customFormat="1" ht="12" customHeight="1" thickBot="1" x14ac:dyDescent="0.25">
      <c r="A74" s="20" t="s">
        <v>143</v>
      </c>
      <c r="B74" s="21" t="s">
        <v>144</v>
      </c>
      <c r="C74" s="27"/>
      <c r="D74" s="27"/>
    </row>
    <row r="75" spans="1:4" s="9" customFormat="1" ht="12" customHeight="1" thickBot="1" x14ac:dyDescent="0.25">
      <c r="A75" s="31" t="s">
        <v>145</v>
      </c>
      <c r="B75" s="22" t="s">
        <v>146</v>
      </c>
      <c r="C75" s="12">
        <f>SUM(C76:C78)</f>
        <v>6300000</v>
      </c>
      <c r="D75" s="12">
        <f>SUM(D76:D78)</f>
        <v>6300000</v>
      </c>
    </row>
    <row r="76" spans="1:4" s="9" customFormat="1" ht="12" customHeight="1" x14ac:dyDescent="0.2">
      <c r="A76" s="13" t="s">
        <v>147</v>
      </c>
      <c r="B76" s="14" t="s">
        <v>148</v>
      </c>
      <c r="C76" s="27"/>
      <c r="D76" s="27"/>
    </row>
    <row r="77" spans="1:4" s="9" customFormat="1" ht="12" customHeight="1" x14ac:dyDescent="0.2">
      <c r="A77" s="16" t="s">
        <v>149</v>
      </c>
      <c r="B77" s="17" t="s">
        <v>150</v>
      </c>
      <c r="C77" s="27"/>
      <c r="D77" s="27"/>
    </row>
    <row r="78" spans="1:4" s="9" customFormat="1" ht="12" customHeight="1" thickBot="1" x14ac:dyDescent="0.25">
      <c r="A78" s="20" t="s">
        <v>151</v>
      </c>
      <c r="B78" s="21" t="s">
        <v>152</v>
      </c>
      <c r="C78" s="27">
        <v>6300000</v>
      </c>
      <c r="D78" s="27">
        <v>6300000</v>
      </c>
    </row>
    <row r="79" spans="1:4" s="9" customFormat="1" ht="12" customHeight="1" thickBot="1" x14ac:dyDescent="0.25">
      <c r="A79" s="31" t="s">
        <v>153</v>
      </c>
      <c r="B79" s="22" t="s">
        <v>154</v>
      </c>
      <c r="C79" s="12">
        <f>SUM(C80:C83)</f>
        <v>0</v>
      </c>
      <c r="D79" s="12">
        <f>SUM(D80:D83)</f>
        <v>0</v>
      </c>
    </row>
    <row r="80" spans="1:4" s="9" customFormat="1" ht="12" customHeight="1" x14ac:dyDescent="0.2">
      <c r="A80" s="33" t="s">
        <v>155</v>
      </c>
      <c r="B80" s="14" t="s">
        <v>156</v>
      </c>
      <c r="C80" s="27"/>
      <c r="D80" s="27"/>
    </row>
    <row r="81" spans="1:4" s="9" customFormat="1" ht="12" customHeight="1" x14ac:dyDescent="0.2">
      <c r="A81" s="34" t="s">
        <v>157</v>
      </c>
      <c r="B81" s="17" t="s">
        <v>158</v>
      </c>
      <c r="C81" s="27"/>
      <c r="D81" s="27"/>
    </row>
    <row r="82" spans="1:4" s="9" customFormat="1" ht="12" customHeight="1" x14ac:dyDescent="0.2">
      <c r="A82" s="34" t="s">
        <v>159</v>
      </c>
      <c r="B82" s="17" t="s">
        <v>160</v>
      </c>
      <c r="C82" s="27"/>
      <c r="D82" s="27"/>
    </row>
    <row r="83" spans="1:4" s="9" customFormat="1" ht="12" customHeight="1" thickBot="1" x14ac:dyDescent="0.25">
      <c r="A83" s="35" t="s">
        <v>161</v>
      </c>
      <c r="B83" s="21" t="s">
        <v>162</v>
      </c>
      <c r="C83" s="27"/>
      <c r="D83" s="27"/>
    </row>
    <row r="84" spans="1:4" s="9" customFormat="1" ht="12" customHeight="1" thickBot="1" x14ac:dyDescent="0.25">
      <c r="A84" s="31" t="s">
        <v>163</v>
      </c>
      <c r="B84" s="22" t="s">
        <v>164</v>
      </c>
      <c r="C84" s="36"/>
      <c r="D84" s="36"/>
    </row>
    <row r="85" spans="1:4" s="9" customFormat="1" ht="13.5" customHeight="1" thickBot="1" x14ac:dyDescent="0.25">
      <c r="A85" s="31" t="s">
        <v>165</v>
      </c>
      <c r="B85" s="22" t="s">
        <v>166</v>
      </c>
      <c r="C85" s="36"/>
      <c r="D85" s="36"/>
    </row>
    <row r="86" spans="1:4" s="9" customFormat="1" ht="15.75" customHeight="1" thickBot="1" x14ac:dyDescent="0.25">
      <c r="A86" s="31" t="s">
        <v>167</v>
      </c>
      <c r="B86" s="37" t="s">
        <v>168</v>
      </c>
      <c r="C86" s="25">
        <f>+C63+C67+C72+C75+C79+C85+C84</f>
        <v>131541935</v>
      </c>
      <c r="D86" s="25">
        <f>+D63+D67+D72+D75+D79+D85+D84</f>
        <v>131541935</v>
      </c>
    </row>
    <row r="87" spans="1:4" s="9" customFormat="1" ht="16.5" customHeight="1" thickBot="1" x14ac:dyDescent="0.25">
      <c r="A87" s="38" t="s">
        <v>169</v>
      </c>
      <c r="B87" s="39" t="s">
        <v>170</v>
      </c>
      <c r="C87" s="25">
        <f>+C62+C86</f>
        <v>564347512</v>
      </c>
      <c r="D87" s="25">
        <f>+D62+D86</f>
        <v>564347512</v>
      </c>
    </row>
    <row r="88" spans="1:4" s="9" customFormat="1" ht="14.25" customHeight="1" x14ac:dyDescent="0.2">
      <c r="A88" s="40"/>
      <c r="B88" s="41"/>
      <c r="C88" s="42"/>
    </row>
    <row r="89" spans="1:4" ht="13.5" customHeight="1" x14ac:dyDescent="0.2">
      <c r="A89" s="106" t="s">
        <v>171</v>
      </c>
      <c r="B89" s="106"/>
      <c r="C89" s="106"/>
    </row>
    <row r="90" spans="1:4" s="44" customFormat="1" ht="11.25" customHeight="1" thickBot="1" x14ac:dyDescent="0.25">
      <c r="A90" s="108"/>
      <c r="B90" s="108"/>
      <c r="C90" s="43"/>
    </row>
    <row r="91" spans="1:4" ht="24.75" thickBot="1" x14ac:dyDescent="0.25">
      <c r="A91" s="3" t="s">
        <v>1</v>
      </c>
      <c r="B91" s="4" t="s">
        <v>172</v>
      </c>
      <c r="C91" s="5" t="str">
        <f>+C3</f>
        <v>2016. évi előirányzat</v>
      </c>
      <c r="D91" s="5" t="str">
        <f>+D3</f>
        <v>2016. évi módosított előirányzat</v>
      </c>
    </row>
    <row r="92" spans="1:4" s="9" customFormat="1" ht="12" customHeight="1" thickBot="1" x14ac:dyDescent="0.25">
      <c r="A92" s="3"/>
      <c r="B92" s="4" t="s">
        <v>3</v>
      </c>
      <c r="C92" s="5" t="s">
        <v>4</v>
      </c>
      <c r="D92" s="5" t="s">
        <v>266</v>
      </c>
    </row>
    <row r="93" spans="1:4" ht="12" customHeight="1" thickBot="1" x14ac:dyDescent="0.25">
      <c r="A93" s="45" t="s">
        <v>5</v>
      </c>
      <c r="B93" s="46" t="s">
        <v>173</v>
      </c>
      <c r="C93" s="47">
        <f>C94+C95+C96+C97+C98</f>
        <v>371657502</v>
      </c>
      <c r="D93" s="47">
        <v>352857502</v>
      </c>
    </row>
    <row r="94" spans="1:4" ht="12" customHeight="1" x14ac:dyDescent="0.2">
      <c r="A94" s="48" t="s">
        <v>7</v>
      </c>
      <c r="B94" s="49" t="s">
        <v>174</v>
      </c>
      <c r="C94" s="50">
        <v>164395746</v>
      </c>
      <c r="D94" s="50">
        <v>164395746</v>
      </c>
    </row>
    <row r="95" spans="1:4" ht="12" customHeight="1" x14ac:dyDescent="0.2">
      <c r="A95" s="16" t="s">
        <v>9</v>
      </c>
      <c r="B95" s="51" t="s">
        <v>175</v>
      </c>
      <c r="C95" s="18">
        <v>44445479</v>
      </c>
      <c r="D95" s="18">
        <v>44445479</v>
      </c>
    </row>
    <row r="96" spans="1:4" ht="12" customHeight="1" x14ac:dyDescent="0.2">
      <c r="A96" s="16" t="s">
        <v>11</v>
      </c>
      <c r="B96" s="51" t="s">
        <v>176</v>
      </c>
      <c r="C96" s="23">
        <v>72897650</v>
      </c>
      <c r="D96" s="23">
        <v>72897650</v>
      </c>
    </row>
    <row r="97" spans="1:4" ht="12" customHeight="1" x14ac:dyDescent="0.2">
      <c r="A97" s="16" t="s">
        <v>13</v>
      </c>
      <c r="B97" s="52" t="s">
        <v>177</v>
      </c>
      <c r="C97" s="23">
        <v>15165489</v>
      </c>
      <c r="D97" s="23">
        <v>15165489</v>
      </c>
    </row>
    <row r="98" spans="1:4" ht="12" customHeight="1" x14ac:dyDescent="0.2">
      <c r="A98" s="16" t="s">
        <v>178</v>
      </c>
      <c r="B98" s="53" t="s">
        <v>179</v>
      </c>
      <c r="C98" s="23">
        <v>74753138</v>
      </c>
      <c r="D98" s="23">
        <v>55953138</v>
      </c>
    </row>
    <row r="99" spans="1:4" ht="12" customHeight="1" x14ac:dyDescent="0.2">
      <c r="A99" s="16" t="s">
        <v>17</v>
      </c>
      <c r="B99" s="51" t="s">
        <v>180</v>
      </c>
      <c r="C99" s="23"/>
      <c r="D99" s="23"/>
    </row>
    <row r="100" spans="1:4" ht="12" customHeight="1" x14ac:dyDescent="0.2">
      <c r="A100" s="16" t="s">
        <v>181</v>
      </c>
      <c r="B100" s="54" t="s">
        <v>182</v>
      </c>
      <c r="C100" s="23"/>
      <c r="D100" s="23"/>
    </row>
    <row r="101" spans="1:4" ht="12" customHeight="1" x14ac:dyDescent="0.2">
      <c r="A101" s="16" t="s">
        <v>183</v>
      </c>
      <c r="B101" s="54" t="s">
        <v>184</v>
      </c>
      <c r="C101" s="23">
        <v>5800000</v>
      </c>
      <c r="D101" s="23">
        <v>5800000</v>
      </c>
    </row>
    <row r="102" spans="1:4" ht="12" customHeight="1" x14ac:dyDescent="0.2">
      <c r="A102" s="16" t="s">
        <v>185</v>
      </c>
      <c r="B102" s="55" t="s">
        <v>186</v>
      </c>
      <c r="C102" s="23"/>
      <c r="D102" s="23"/>
    </row>
    <row r="103" spans="1:4" ht="12" customHeight="1" x14ac:dyDescent="0.2">
      <c r="A103" s="16" t="s">
        <v>187</v>
      </c>
      <c r="B103" s="56" t="s">
        <v>188</v>
      </c>
      <c r="C103" s="23"/>
      <c r="D103" s="23"/>
    </row>
    <row r="104" spans="1:4" ht="12" customHeight="1" x14ac:dyDescent="0.2">
      <c r="A104" s="16" t="s">
        <v>189</v>
      </c>
      <c r="B104" s="56" t="s">
        <v>190</v>
      </c>
      <c r="C104" s="23"/>
      <c r="D104" s="23"/>
    </row>
    <row r="105" spans="1:4" ht="12" customHeight="1" x14ac:dyDescent="0.2">
      <c r="A105" s="16" t="s">
        <v>191</v>
      </c>
      <c r="B105" s="55" t="s">
        <v>192</v>
      </c>
      <c r="C105" s="23">
        <v>21552000</v>
      </c>
      <c r="D105" s="23">
        <v>2752000</v>
      </c>
    </row>
    <row r="106" spans="1:4" ht="12" customHeight="1" x14ac:dyDescent="0.2">
      <c r="A106" s="16" t="s">
        <v>193</v>
      </c>
      <c r="B106" s="55" t="s">
        <v>194</v>
      </c>
      <c r="C106" s="23" t="s">
        <v>195</v>
      </c>
      <c r="D106" s="23" t="s">
        <v>195</v>
      </c>
    </row>
    <row r="107" spans="1:4" ht="12" customHeight="1" x14ac:dyDescent="0.2">
      <c r="A107" s="16" t="s">
        <v>196</v>
      </c>
      <c r="B107" s="56" t="s">
        <v>197</v>
      </c>
      <c r="C107" s="23"/>
      <c r="D107" s="23"/>
    </row>
    <row r="108" spans="1:4" ht="12" customHeight="1" x14ac:dyDescent="0.2">
      <c r="A108" s="57" t="s">
        <v>198</v>
      </c>
      <c r="B108" s="54" t="s">
        <v>199</v>
      </c>
      <c r="C108" s="23"/>
      <c r="D108" s="23"/>
    </row>
    <row r="109" spans="1:4" ht="12" customHeight="1" x14ac:dyDescent="0.2">
      <c r="A109" s="16" t="s">
        <v>200</v>
      </c>
      <c r="B109" s="54" t="s">
        <v>201</v>
      </c>
      <c r="C109" s="23"/>
      <c r="D109" s="23"/>
    </row>
    <row r="110" spans="1:4" ht="12" customHeight="1" x14ac:dyDescent="0.2">
      <c r="A110" s="20" t="s">
        <v>202</v>
      </c>
      <c r="B110" s="54" t="s">
        <v>203</v>
      </c>
      <c r="C110" s="23">
        <v>7714000</v>
      </c>
      <c r="D110" s="23">
        <v>7714000</v>
      </c>
    </row>
    <row r="111" spans="1:4" ht="12" customHeight="1" x14ac:dyDescent="0.2">
      <c r="A111" s="16" t="s">
        <v>204</v>
      </c>
      <c r="B111" s="52" t="s">
        <v>205</v>
      </c>
      <c r="C111" s="18">
        <v>39687138</v>
      </c>
      <c r="D111" s="18">
        <v>39687138</v>
      </c>
    </row>
    <row r="112" spans="1:4" ht="12" customHeight="1" x14ac:dyDescent="0.2">
      <c r="A112" s="16" t="s">
        <v>206</v>
      </c>
      <c r="B112" s="51" t="s">
        <v>207</v>
      </c>
      <c r="C112" s="18">
        <v>29687138</v>
      </c>
      <c r="D112" s="18">
        <v>29687138</v>
      </c>
    </row>
    <row r="113" spans="1:4" ht="12" customHeight="1" thickBot="1" x14ac:dyDescent="0.25">
      <c r="A113" s="58" t="s">
        <v>208</v>
      </c>
      <c r="B113" s="59" t="s">
        <v>209</v>
      </c>
      <c r="C113" s="60">
        <v>10000000</v>
      </c>
      <c r="D113" s="60">
        <v>10000000</v>
      </c>
    </row>
    <row r="114" spans="1:4" ht="12" customHeight="1" thickBot="1" x14ac:dyDescent="0.25">
      <c r="A114" s="61" t="s">
        <v>19</v>
      </c>
      <c r="B114" s="62" t="s">
        <v>210</v>
      </c>
      <c r="C114" s="63">
        <f>+C115+C117+C119</f>
        <v>192690010</v>
      </c>
      <c r="D114" s="110">
        <f>+D115+D117+D119</f>
        <v>211490010</v>
      </c>
    </row>
    <row r="115" spans="1:4" ht="12" customHeight="1" x14ac:dyDescent="0.2">
      <c r="A115" s="13" t="s">
        <v>21</v>
      </c>
      <c r="B115" s="51" t="s">
        <v>211</v>
      </c>
      <c r="C115" s="15">
        <v>14923000</v>
      </c>
      <c r="D115" s="15">
        <v>14923000</v>
      </c>
    </row>
    <row r="116" spans="1:4" ht="12" customHeight="1" x14ac:dyDescent="0.2">
      <c r="A116" s="13" t="s">
        <v>23</v>
      </c>
      <c r="B116" s="64" t="s">
        <v>212</v>
      </c>
      <c r="C116" s="15"/>
      <c r="D116" s="15"/>
    </row>
    <row r="117" spans="1:4" ht="12" customHeight="1" x14ac:dyDescent="0.2">
      <c r="A117" s="13" t="s">
        <v>25</v>
      </c>
      <c r="B117" s="64" t="s">
        <v>213</v>
      </c>
      <c r="C117" s="18">
        <v>177767010</v>
      </c>
      <c r="D117" s="18">
        <v>196567010</v>
      </c>
    </row>
    <row r="118" spans="1:4" ht="12" customHeight="1" x14ac:dyDescent="0.2">
      <c r="A118" s="13" t="s">
        <v>27</v>
      </c>
      <c r="B118" s="64" t="s">
        <v>214</v>
      </c>
      <c r="C118" s="65"/>
      <c r="D118" s="65"/>
    </row>
    <row r="119" spans="1:4" ht="12" customHeight="1" x14ac:dyDescent="0.2">
      <c r="A119" s="13" t="s">
        <v>29</v>
      </c>
      <c r="B119" s="21" t="s">
        <v>215</v>
      </c>
      <c r="C119" s="65"/>
      <c r="D119" s="65"/>
    </row>
    <row r="120" spans="1:4" ht="12" customHeight="1" x14ac:dyDescent="0.2">
      <c r="A120" s="13" t="s">
        <v>31</v>
      </c>
      <c r="B120" s="19" t="s">
        <v>216</v>
      </c>
      <c r="C120" s="65"/>
      <c r="D120" s="65"/>
    </row>
    <row r="121" spans="1:4" ht="12" customHeight="1" x14ac:dyDescent="0.2">
      <c r="A121" s="13" t="s">
        <v>217</v>
      </c>
      <c r="B121" s="66" t="s">
        <v>218</v>
      </c>
      <c r="C121" s="65"/>
      <c r="D121" s="65"/>
    </row>
    <row r="122" spans="1:4" x14ac:dyDescent="0.2">
      <c r="A122" s="13" t="s">
        <v>219</v>
      </c>
      <c r="B122" s="56" t="s">
        <v>190</v>
      </c>
      <c r="C122" s="65"/>
      <c r="D122" s="65"/>
    </row>
    <row r="123" spans="1:4" ht="12" customHeight="1" x14ac:dyDescent="0.2">
      <c r="A123" s="13" t="s">
        <v>220</v>
      </c>
      <c r="B123" s="56" t="s">
        <v>221</v>
      </c>
      <c r="C123" s="65"/>
      <c r="D123" s="65"/>
    </row>
    <row r="124" spans="1:4" ht="12" customHeight="1" x14ac:dyDescent="0.2">
      <c r="A124" s="13" t="s">
        <v>222</v>
      </c>
      <c r="B124" s="56" t="s">
        <v>223</v>
      </c>
      <c r="C124" s="65"/>
      <c r="D124" s="65"/>
    </row>
    <row r="125" spans="1:4" ht="12" customHeight="1" x14ac:dyDescent="0.2">
      <c r="A125" s="13" t="s">
        <v>224</v>
      </c>
      <c r="B125" s="56" t="s">
        <v>197</v>
      </c>
      <c r="C125" s="65"/>
      <c r="D125" s="65"/>
    </row>
    <row r="126" spans="1:4" ht="12" customHeight="1" x14ac:dyDescent="0.2">
      <c r="A126" s="13" t="s">
        <v>225</v>
      </c>
      <c r="B126" s="56" t="s">
        <v>226</v>
      </c>
      <c r="C126" s="65"/>
      <c r="D126" s="65"/>
    </row>
    <row r="127" spans="1:4" ht="12.75" thickBot="1" x14ac:dyDescent="0.25">
      <c r="A127" s="57" t="s">
        <v>227</v>
      </c>
      <c r="B127" s="56" t="s">
        <v>228</v>
      </c>
      <c r="C127" s="67"/>
      <c r="D127" s="67"/>
    </row>
    <row r="128" spans="1:4" ht="12" customHeight="1" thickBot="1" x14ac:dyDescent="0.25">
      <c r="A128" s="10" t="s">
        <v>33</v>
      </c>
      <c r="B128" s="68" t="s">
        <v>229</v>
      </c>
      <c r="C128" s="12">
        <f>+C93+C114</f>
        <v>564347512</v>
      </c>
      <c r="D128" s="12">
        <f>+D93+D114</f>
        <v>564347512</v>
      </c>
    </row>
    <row r="129" spans="1:4" ht="12" customHeight="1" thickBot="1" x14ac:dyDescent="0.25">
      <c r="A129" s="10" t="s">
        <v>230</v>
      </c>
      <c r="B129" s="68" t="s">
        <v>231</v>
      </c>
      <c r="C129" s="12">
        <f>+C130+C131+C132</f>
        <v>0</v>
      </c>
      <c r="D129" s="12">
        <f>+D130+D131+D132</f>
        <v>0</v>
      </c>
    </row>
    <row r="130" spans="1:4" ht="12" customHeight="1" x14ac:dyDescent="0.2">
      <c r="A130" s="13" t="s">
        <v>49</v>
      </c>
      <c r="B130" s="64" t="s">
        <v>232</v>
      </c>
      <c r="C130" s="65"/>
      <c r="D130" s="65"/>
    </row>
    <row r="131" spans="1:4" ht="12" customHeight="1" x14ac:dyDescent="0.2">
      <c r="A131" s="13" t="s">
        <v>51</v>
      </c>
      <c r="B131" s="64" t="s">
        <v>233</v>
      </c>
      <c r="C131" s="65"/>
      <c r="D131" s="65"/>
    </row>
    <row r="132" spans="1:4" ht="12" customHeight="1" thickBot="1" x14ac:dyDescent="0.25">
      <c r="A132" s="57" t="s">
        <v>53</v>
      </c>
      <c r="B132" s="64" t="s">
        <v>234</v>
      </c>
      <c r="C132" s="65"/>
      <c r="D132" s="65"/>
    </row>
    <row r="133" spans="1:4" ht="12" customHeight="1" thickBot="1" x14ac:dyDescent="0.25">
      <c r="A133" s="10" t="s">
        <v>63</v>
      </c>
      <c r="B133" s="68" t="s">
        <v>235</v>
      </c>
      <c r="C133" s="12">
        <f>SUM(C134:C139)</f>
        <v>0</v>
      </c>
      <c r="D133" s="12">
        <f>SUM(D134:D139)</f>
        <v>0</v>
      </c>
    </row>
    <row r="134" spans="1:4" ht="12" customHeight="1" x14ac:dyDescent="0.2">
      <c r="A134" s="13" t="s">
        <v>65</v>
      </c>
      <c r="B134" s="69" t="s">
        <v>236</v>
      </c>
      <c r="C134" s="65"/>
      <c r="D134" s="65"/>
    </row>
    <row r="135" spans="1:4" ht="12" customHeight="1" x14ac:dyDescent="0.2">
      <c r="A135" s="13" t="s">
        <v>67</v>
      </c>
      <c r="B135" s="69" t="s">
        <v>237</v>
      </c>
      <c r="C135" s="65"/>
      <c r="D135" s="65"/>
    </row>
    <row r="136" spans="1:4" ht="12" customHeight="1" x14ac:dyDescent="0.2">
      <c r="A136" s="13" t="s">
        <v>69</v>
      </c>
      <c r="B136" s="69" t="s">
        <v>238</v>
      </c>
      <c r="C136" s="65"/>
      <c r="D136" s="65"/>
    </row>
    <row r="137" spans="1:4" ht="12" customHeight="1" x14ac:dyDescent="0.2">
      <c r="A137" s="13" t="s">
        <v>71</v>
      </c>
      <c r="B137" s="69" t="s">
        <v>239</v>
      </c>
      <c r="C137" s="65"/>
      <c r="D137" s="65"/>
    </row>
    <row r="138" spans="1:4" ht="12" customHeight="1" x14ac:dyDescent="0.2">
      <c r="A138" s="13" t="s">
        <v>73</v>
      </c>
      <c r="B138" s="69" t="s">
        <v>240</v>
      </c>
      <c r="C138" s="65"/>
      <c r="D138" s="65"/>
    </row>
    <row r="139" spans="1:4" ht="12" customHeight="1" thickBot="1" x14ac:dyDescent="0.25">
      <c r="A139" s="57" t="s">
        <v>75</v>
      </c>
      <c r="B139" s="69" t="s">
        <v>241</v>
      </c>
      <c r="C139" s="65"/>
      <c r="D139" s="65"/>
    </row>
    <row r="140" spans="1:4" ht="12" customHeight="1" thickBot="1" x14ac:dyDescent="0.25">
      <c r="A140" s="10" t="s">
        <v>87</v>
      </c>
      <c r="B140" s="68" t="s">
        <v>242</v>
      </c>
      <c r="C140" s="25">
        <f>+C141+C142+C143+C144</f>
        <v>0</v>
      </c>
      <c r="D140" s="25">
        <f>+D141+D142+D143+D144</f>
        <v>0</v>
      </c>
    </row>
    <row r="141" spans="1:4" ht="12" customHeight="1" x14ac:dyDescent="0.2">
      <c r="A141" s="13" t="s">
        <v>89</v>
      </c>
      <c r="B141" s="69" t="s">
        <v>243</v>
      </c>
      <c r="C141" s="65"/>
      <c r="D141" s="65"/>
    </row>
    <row r="142" spans="1:4" ht="12" customHeight="1" x14ac:dyDescent="0.2">
      <c r="A142" s="13" t="s">
        <v>91</v>
      </c>
      <c r="B142" s="69" t="s">
        <v>244</v>
      </c>
      <c r="C142" s="65"/>
      <c r="D142" s="65"/>
    </row>
    <row r="143" spans="1:4" ht="12" customHeight="1" x14ac:dyDescent="0.2">
      <c r="A143" s="13" t="s">
        <v>93</v>
      </c>
      <c r="B143" s="69" t="s">
        <v>245</v>
      </c>
      <c r="C143" s="65"/>
      <c r="D143" s="65"/>
    </row>
    <row r="144" spans="1:4" ht="12" customHeight="1" thickBot="1" x14ac:dyDescent="0.25">
      <c r="A144" s="57" t="s">
        <v>95</v>
      </c>
      <c r="B144" s="70" t="s">
        <v>246</v>
      </c>
      <c r="C144" s="65"/>
      <c r="D144" s="65"/>
    </row>
    <row r="145" spans="1:9" ht="12" customHeight="1" thickBot="1" x14ac:dyDescent="0.25">
      <c r="A145" s="10" t="s">
        <v>247</v>
      </c>
      <c r="B145" s="68" t="s">
        <v>248</v>
      </c>
      <c r="C145" s="71">
        <f>SUM(C146:C150)</f>
        <v>0</v>
      </c>
      <c r="D145" s="71">
        <f>SUM(D146:D150)</f>
        <v>0</v>
      </c>
    </row>
    <row r="146" spans="1:9" ht="12" customHeight="1" x14ac:dyDescent="0.2">
      <c r="A146" s="13" t="s">
        <v>101</v>
      </c>
      <c r="B146" s="69" t="s">
        <v>249</v>
      </c>
      <c r="C146" s="65"/>
      <c r="D146" s="65"/>
    </row>
    <row r="147" spans="1:9" ht="12" customHeight="1" x14ac:dyDescent="0.2">
      <c r="A147" s="13" t="s">
        <v>103</v>
      </c>
      <c r="B147" s="69" t="s">
        <v>250</v>
      </c>
      <c r="C147" s="65"/>
      <c r="D147" s="65"/>
    </row>
    <row r="148" spans="1:9" ht="12" customHeight="1" x14ac:dyDescent="0.2">
      <c r="A148" s="13" t="s">
        <v>105</v>
      </c>
      <c r="B148" s="69" t="s">
        <v>251</v>
      </c>
      <c r="C148" s="65"/>
      <c r="D148" s="65"/>
    </row>
    <row r="149" spans="1:9" ht="12" customHeight="1" x14ac:dyDescent="0.2">
      <c r="A149" s="13" t="s">
        <v>107</v>
      </c>
      <c r="B149" s="69" t="s">
        <v>252</v>
      </c>
      <c r="C149" s="65"/>
      <c r="D149" s="65"/>
    </row>
    <row r="150" spans="1:9" ht="12" customHeight="1" thickBot="1" x14ac:dyDescent="0.25">
      <c r="A150" s="13" t="s">
        <v>253</v>
      </c>
      <c r="B150" s="69" t="s">
        <v>254</v>
      </c>
      <c r="C150" s="65"/>
      <c r="D150" s="65"/>
    </row>
    <row r="151" spans="1:9" ht="12" customHeight="1" thickBot="1" x14ac:dyDescent="0.25">
      <c r="A151" s="10" t="s">
        <v>109</v>
      </c>
      <c r="B151" s="68" t="s">
        <v>255</v>
      </c>
      <c r="C151" s="72"/>
      <c r="D151" s="72"/>
    </row>
    <row r="152" spans="1:9" ht="12" customHeight="1" thickBot="1" x14ac:dyDescent="0.25">
      <c r="A152" s="10" t="s">
        <v>256</v>
      </c>
      <c r="B152" s="68" t="s">
        <v>257</v>
      </c>
      <c r="C152" s="72"/>
      <c r="D152" s="72"/>
    </row>
    <row r="153" spans="1:9" ht="15" customHeight="1" thickBot="1" x14ac:dyDescent="0.25">
      <c r="A153" s="10" t="s">
        <v>258</v>
      </c>
      <c r="B153" s="68" t="s">
        <v>259</v>
      </c>
      <c r="C153" s="73">
        <f>+C129+C133+C140+C145+C151+C152</f>
        <v>0</v>
      </c>
      <c r="D153" s="73">
        <f>+D129+D133+D140+D145+D151+D152</f>
        <v>0</v>
      </c>
      <c r="F153" s="74"/>
      <c r="G153" s="75"/>
      <c r="H153" s="75"/>
      <c r="I153" s="75"/>
    </row>
    <row r="154" spans="1:9" s="9" customFormat="1" ht="12.95" customHeight="1" thickBot="1" x14ac:dyDescent="0.25">
      <c r="A154" s="76" t="s">
        <v>260</v>
      </c>
      <c r="B154" s="77" t="s">
        <v>261</v>
      </c>
      <c r="C154" s="73">
        <f>+C128+C153</f>
        <v>564347512</v>
      </c>
      <c r="D154" s="73">
        <f>+D128+D153</f>
        <v>564347512</v>
      </c>
    </row>
    <row r="155" spans="1:9" ht="3" customHeight="1" x14ac:dyDescent="0.2"/>
  </sheetData>
  <mergeCells count="4">
    <mergeCell ref="A1:C1"/>
    <mergeCell ref="A2:B2"/>
    <mergeCell ref="A89:C89"/>
    <mergeCell ref="A90:B90"/>
  </mergeCells>
  <printOptions horizontalCentered="1"/>
  <pageMargins left="0.78740157480314965" right="0.78740157480314965" top="0.86614173228346458" bottom="0.27559055118110237" header="0.19685039370078741" footer="0"/>
  <pageSetup paperSize="8" fitToHeight="0" orientation="portrait" horizontalDpi="300" verticalDpi="300" r:id="rId1"/>
  <headerFooter alignWithMargins="0">
    <oddHeader>&amp;C&amp;"Times New Roman CE,Félkövér"&amp;12
Karácsond Községi Önkormányzat
2016. ÉVI KÖLTSÉGVETÉSÉNEK ÖSSZEVONT MÉRLEGE&amp;10
&amp;R&amp;"Times New Roman CE,Félkövér dőlt"&amp;11 1. melléklet a ........./2016. (.......) önkormányzati rendelethez</oddHeader>
  </headerFooter>
  <rowBreaks count="1" manualBreakCount="1">
    <brk id="8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4"/>
  <sheetViews>
    <sheetView showGridLines="0" showRowColHeaders="0" view="pageLayout" zoomScaleNormal="100" workbookViewId="0">
      <selection activeCell="A2" sqref="A2"/>
    </sheetView>
  </sheetViews>
  <sheetFormatPr defaultRowHeight="12" x14ac:dyDescent="0.2"/>
  <cols>
    <col min="1" max="1" width="60.6640625" style="103" customWidth="1"/>
    <col min="2" max="2" width="15.6640625" style="79" customWidth="1"/>
    <col min="3" max="3" width="16.33203125" style="79" customWidth="1"/>
    <col min="4" max="4" width="18" style="79" customWidth="1"/>
    <col min="5" max="5" width="16.6640625" style="79" customWidth="1"/>
    <col min="6" max="6" width="18.83203125" style="79" customWidth="1"/>
    <col min="7" max="8" width="12.83203125" style="79" customWidth="1"/>
    <col min="9" max="9" width="13.83203125" style="79" customWidth="1"/>
    <col min="10" max="16384" width="9.33203125" style="79"/>
  </cols>
  <sheetData>
    <row r="1" spans="1:6" ht="24.75" customHeight="1" x14ac:dyDescent="0.2">
      <c r="A1" s="109" t="s">
        <v>262</v>
      </c>
      <c r="B1" s="109"/>
      <c r="C1" s="109"/>
      <c r="D1" s="109"/>
      <c r="E1" s="109"/>
      <c r="F1" s="109"/>
    </row>
    <row r="2" spans="1:6" ht="23.25" customHeight="1" thickBot="1" x14ac:dyDescent="0.25">
      <c r="A2" s="80"/>
      <c r="B2" s="81"/>
      <c r="C2" s="81"/>
      <c r="D2" s="81"/>
      <c r="E2" s="81"/>
      <c r="F2" s="82"/>
    </row>
    <row r="3" spans="1:6" s="86" customFormat="1" ht="48.75" customHeight="1" thickBot="1" x14ac:dyDescent="0.25">
      <c r="A3" s="83" t="s">
        <v>263</v>
      </c>
      <c r="B3" s="84" t="s">
        <v>264</v>
      </c>
      <c r="C3" s="84" t="s">
        <v>265</v>
      </c>
      <c r="D3" s="84" t="str">
        <f>+'[1]3.sz.mell.'!D3</f>
        <v>Felhasználás   2015. XII. 31-ig</v>
      </c>
      <c r="E3" s="84" t="str">
        <f>+'[1]3.sz.mell.'!E3</f>
        <v>2016. évi előirányzat</v>
      </c>
      <c r="F3" s="85" t="str">
        <f>+CONCATENATE(LEFT([1]ÖSSZEFÜGGÉSEK!A5,4),". utáni szükséglet ",CHAR(10),"")</f>
        <v xml:space="preserve">2016. utáni szükséglet 
</v>
      </c>
    </row>
    <row r="4" spans="1:6" s="81" customFormat="1" ht="12.75" thickBot="1" x14ac:dyDescent="0.25">
      <c r="A4" s="87" t="s">
        <v>3</v>
      </c>
      <c r="B4" s="88" t="s">
        <v>4</v>
      </c>
      <c r="C4" s="88" t="s">
        <v>266</v>
      </c>
      <c r="D4" s="88" t="s">
        <v>267</v>
      </c>
      <c r="E4" s="88" t="s">
        <v>268</v>
      </c>
      <c r="F4" s="89" t="s">
        <v>269</v>
      </c>
    </row>
    <row r="5" spans="1:6" ht="24" x14ac:dyDescent="0.2">
      <c r="A5" s="90" t="s">
        <v>270</v>
      </c>
      <c r="B5" s="91">
        <v>1405000</v>
      </c>
      <c r="C5" s="92"/>
      <c r="D5" s="91"/>
      <c r="E5" s="91">
        <v>1405000</v>
      </c>
      <c r="F5" s="93">
        <f t="shared" ref="F5:F23" si="0">B5-D5-E5</f>
        <v>0</v>
      </c>
    </row>
    <row r="6" spans="1:6" x14ac:dyDescent="0.2">
      <c r="A6" s="90" t="s">
        <v>271</v>
      </c>
      <c r="B6" s="91">
        <v>179856010</v>
      </c>
      <c r="C6" s="92"/>
      <c r="D6" s="91"/>
      <c r="E6" s="91">
        <v>179856010</v>
      </c>
      <c r="F6" s="93">
        <f t="shared" si="0"/>
        <v>0</v>
      </c>
    </row>
    <row r="7" spans="1:6" ht="24" x14ac:dyDescent="0.2">
      <c r="A7" s="90" t="s">
        <v>272</v>
      </c>
      <c r="B7" s="91">
        <v>15306000</v>
      </c>
      <c r="C7" s="92"/>
      <c r="D7" s="91"/>
      <c r="E7" s="91">
        <v>15306000</v>
      </c>
      <c r="F7" s="93">
        <f t="shared" si="0"/>
        <v>0</v>
      </c>
    </row>
    <row r="8" spans="1:6" ht="15.95" customHeight="1" x14ac:dyDescent="0.2">
      <c r="A8" s="90"/>
      <c r="B8" s="91"/>
      <c r="C8" s="92"/>
      <c r="D8" s="91"/>
      <c r="E8" s="91"/>
      <c r="F8" s="93">
        <f t="shared" si="0"/>
        <v>0</v>
      </c>
    </row>
    <row r="9" spans="1:6" ht="15.95" customHeight="1" x14ac:dyDescent="0.2">
      <c r="A9" s="90"/>
      <c r="B9" s="91"/>
      <c r="C9" s="92"/>
      <c r="D9" s="91"/>
      <c r="E9" s="91"/>
      <c r="F9" s="93">
        <f t="shared" si="0"/>
        <v>0</v>
      </c>
    </row>
    <row r="10" spans="1:6" ht="15.95" customHeight="1" x14ac:dyDescent="0.2">
      <c r="A10" s="90"/>
      <c r="B10" s="91"/>
      <c r="C10" s="92"/>
      <c r="D10" s="91"/>
      <c r="E10" s="91"/>
      <c r="F10" s="93">
        <f t="shared" si="0"/>
        <v>0</v>
      </c>
    </row>
    <row r="11" spans="1:6" ht="15.95" customHeight="1" x14ac:dyDescent="0.2">
      <c r="A11" s="90"/>
      <c r="B11" s="91"/>
      <c r="C11" s="92"/>
      <c r="D11" s="91"/>
      <c r="E11" s="91"/>
      <c r="F11" s="93">
        <f t="shared" si="0"/>
        <v>0</v>
      </c>
    </row>
    <row r="12" spans="1:6" ht="15.95" customHeight="1" x14ac:dyDescent="0.2">
      <c r="A12" s="90"/>
      <c r="B12" s="91"/>
      <c r="C12" s="92"/>
      <c r="D12" s="91"/>
      <c r="E12" s="91"/>
      <c r="F12" s="93">
        <f t="shared" si="0"/>
        <v>0</v>
      </c>
    </row>
    <row r="13" spans="1:6" ht="15.95" customHeight="1" x14ac:dyDescent="0.2">
      <c r="A13" s="90"/>
      <c r="B13" s="91"/>
      <c r="C13" s="92"/>
      <c r="D13" s="91"/>
      <c r="E13" s="91"/>
      <c r="F13" s="93">
        <f t="shared" si="0"/>
        <v>0</v>
      </c>
    </row>
    <row r="14" spans="1:6" ht="15.95" customHeight="1" x14ac:dyDescent="0.2">
      <c r="A14" s="90"/>
      <c r="B14" s="91"/>
      <c r="C14" s="92"/>
      <c r="D14" s="91"/>
      <c r="E14" s="91"/>
      <c r="F14" s="93">
        <f t="shared" si="0"/>
        <v>0</v>
      </c>
    </row>
    <row r="15" spans="1:6" ht="15.95" customHeight="1" x14ac:dyDescent="0.2">
      <c r="A15" s="90"/>
      <c r="B15" s="91"/>
      <c r="C15" s="92"/>
      <c r="D15" s="91"/>
      <c r="E15" s="91"/>
      <c r="F15" s="93">
        <f t="shared" si="0"/>
        <v>0</v>
      </c>
    </row>
    <row r="16" spans="1:6" ht="15.95" customHeight="1" x14ac:dyDescent="0.2">
      <c r="A16" s="90"/>
      <c r="B16" s="91"/>
      <c r="C16" s="92"/>
      <c r="D16" s="91"/>
      <c r="E16" s="91"/>
      <c r="F16" s="93">
        <f t="shared" si="0"/>
        <v>0</v>
      </c>
    </row>
    <row r="17" spans="1:6" ht="15.95" customHeight="1" x14ac:dyDescent="0.2">
      <c r="A17" s="90"/>
      <c r="B17" s="91"/>
      <c r="C17" s="92"/>
      <c r="D17" s="91"/>
      <c r="E17" s="91"/>
      <c r="F17" s="93">
        <f t="shared" si="0"/>
        <v>0</v>
      </c>
    </row>
    <row r="18" spans="1:6" ht="15.95" customHeight="1" x14ac:dyDescent="0.2">
      <c r="A18" s="90"/>
      <c r="B18" s="91"/>
      <c r="C18" s="92"/>
      <c r="D18" s="91"/>
      <c r="E18" s="91"/>
      <c r="F18" s="93">
        <f t="shared" si="0"/>
        <v>0</v>
      </c>
    </row>
    <row r="19" spans="1:6" ht="15.95" customHeight="1" x14ac:dyDescent="0.2">
      <c r="A19" s="90"/>
      <c r="B19" s="91"/>
      <c r="C19" s="92"/>
      <c r="D19" s="91"/>
      <c r="E19" s="91"/>
      <c r="F19" s="93">
        <f t="shared" si="0"/>
        <v>0</v>
      </c>
    </row>
    <row r="20" spans="1:6" ht="15.95" customHeight="1" x14ac:dyDescent="0.2">
      <c r="A20" s="90"/>
      <c r="B20" s="91"/>
      <c r="C20" s="92"/>
      <c r="D20" s="91"/>
      <c r="E20" s="91"/>
      <c r="F20" s="93">
        <f t="shared" si="0"/>
        <v>0</v>
      </c>
    </row>
    <row r="21" spans="1:6" ht="15.95" customHeight="1" x14ac:dyDescent="0.2">
      <c r="A21" s="90"/>
      <c r="B21" s="91"/>
      <c r="C21" s="92"/>
      <c r="D21" s="91"/>
      <c r="E21" s="91"/>
      <c r="F21" s="93">
        <f t="shared" si="0"/>
        <v>0</v>
      </c>
    </row>
    <row r="22" spans="1:6" ht="15.95" customHeight="1" x14ac:dyDescent="0.2">
      <c r="A22" s="90"/>
      <c r="B22" s="91"/>
      <c r="C22" s="92"/>
      <c r="D22" s="91"/>
      <c r="E22" s="91"/>
      <c r="F22" s="93">
        <f t="shared" si="0"/>
        <v>0</v>
      </c>
    </row>
    <row r="23" spans="1:6" ht="15.95" customHeight="1" thickBot="1" x14ac:dyDescent="0.25">
      <c r="A23" s="94"/>
      <c r="B23" s="95"/>
      <c r="C23" s="96"/>
      <c r="D23" s="95"/>
      <c r="E23" s="95"/>
      <c r="F23" s="97">
        <f t="shared" si="0"/>
        <v>0</v>
      </c>
    </row>
    <row r="24" spans="1:6" s="102" customFormat="1" ht="18" customHeight="1" thickBot="1" x14ac:dyDescent="0.25">
      <c r="A24" s="98" t="s">
        <v>273</v>
      </c>
      <c r="B24" s="99">
        <f>SUM(B5:B23)</f>
        <v>196567010</v>
      </c>
      <c r="C24" s="100"/>
      <c r="D24" s="99">
        <f>SUM(D5:D23)</f>
        <v>0</v>
      </c>
      <c r="E24" s="99">
        <f>SUM(E5:E23)</f>
        <v>196567010</v>
      </c>
      <c r="F24" s="101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7" orientation="landscape" horizontalDpi="300" verticalDpi="300" r:id="rId1"/>
  <headerFooter alignWithMargins="0">
    <oddHeader>&amp;R&amp;"Times New Roman CE,Félkövér dőlt"2. melléklet a ..../2016. (.....)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1.sz.mell.</vt:lpstr>
      <vt:lpstr>2.sz.mell.</vt:lpstr>
      <vt:lpstr>'1.sz.mell.'!Nyomtatási_terület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Repetitör</cp:lastModifiedBy>
  <cp:lastPrinted>2016-09-14T13:37:48Z</cp:lastPrinted>
  <dcterms:created xsi:type="dcterms:W3CDTF">2016-06-02T06:40:54Z</dcterms:created>
  <dcterms:modified xsi:type="dcterms:W3CDTF">2016-09-14T13:39:56Z</dcterms:modified>
</cp:coreProperties>
</file>