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8"/>
  </bookViews>
  <sheets>
    <sheet name="1.melléklet" sheetId="1" state="visible" r:id="rId2"/>
    <sheet name="2.1.melléklet" sheetId="2" state="visible" r:id="rId3"/>
    <sheet name="2.2.melléklet" sheetId="3" state="visible" r:id="rId4"/>
    <sheet name="3.melléklet" sheetId="4" state="visible" r:id="rId5"/>
    <sheet name="4.melléklet" sheetId="5" state="visible" r:id="rId6"/>
    <sheet name="5.melléklet" sheetId="6" state="visible" r:id="rId7"/>
    <sheet name="6.melléklet" sheetId="7" state="visible" r:id="rId8"/>
    <sheet name="7.melléklet" sheetId="8" state="visible" r:id="rId9"/>
    <sheet name="8.melléklet" sheetId="9" state="visible" r:id="rId10"/>
  </sheets>
  <calcPr iterateCount="100" refMode="A1" iterate="false" iterateDelta="0.0001"/>
</workbook>
</file>

<file path=xl/sharedStrings.xml><?xml version="1.0" encoding="utf-8"?>
<sst xmlns="http://schemas.openxmlformats.org/spreadsheetml/2006/main" count="902" uniqueCount="405">
  <si>
    <t>1.melléklet 1/2016 (II.22.)önkormányzati rendelethez</t>
  </si>
  <si>
    <t>B E V É T E L E K</t>
  </si>
  <si>
    <t>forintban</t>
  </si>
  <si>
    <t>Sor-
szám</t>
  </si>
  <si>
    <t>Bevételi jogcím</t>
  </si>
  <si>
    <t>2016. évi előirányzat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</si>
  <si>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</si>
  <si>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</si>
  <si>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</si>
  <si>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</si>
  <si>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</si>
  <si>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</si>
  <si>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</si>
  <si>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</si>
  <si>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</si>
  <si>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</si>
  <si>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</si>
  <si>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</si>
  <si>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</si>
  <si>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</si>
  <si>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</si>
  <si>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</si>
  <si>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</si>
  <si>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</si>
  <si>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</si>
  <si>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>Működési célú garancia- és kezességvállalásból megtérülések</t>
  </si>
  <si>
    <t>2.3.</t>
  </si>
  <si>
    <t>Működési célú visszatérítendő támogatások, kölcsönök visszatérülése</t>
  </si>
  <si>
    <t>2.4.</t>
  </si>
  <si>
    <t>Működési célú visszatérítendő támogatások, kölcsönök igénybevétele</t>
  </si>
  <si>
    <t>2.5.</t>
  </si>
  <si>
    <t>Egyéb működési célú támogatások bevételei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</si>
  <si>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</si>
  <si>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</si>
  <si>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</si>
  <si>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</si>
  <si>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</si>
  <si>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</si>
  <si>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</si>
  <si>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</si>
  <si>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</si>
  <si>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</si>
  <si>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</si>
  <si>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</si>
  <si>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</si>
  <si>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</si>
  <si>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</si>
  <si>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</si>
  <si>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>4.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</si>
  <si>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</si>
  <si>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</si>
  <si>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</si>
  <si>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</si>
  <si>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</si>
  <si>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</si>
  <si>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</si>
  <si>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</si>
  <si>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</si>
  <si>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</si>
  <si>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</si>
  <si>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</si>
  <si>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</si>
  <si>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</si>
  <si>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</si>
  <si>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</si>
  <si>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</si>
  <si>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</si>
  <si>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</si>
  <si>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</si>
  <si>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</si>
  <si>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</si>
  <si>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</si>
  <si>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</si>
  <si>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</si>
  <si>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</si>
  <si>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>Kiszámlázott általános forgalmi adó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</si>
  <si>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</si>
  <si>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</si>
  <si>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</si>
  <si>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</si>
  <si>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</si>
  <si>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</si>
  <si>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</si>
  <si>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</si>
  <si>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</si>
  <si>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</si>
  <si>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</si>
  <si>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</si>
  <si>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</si>
  <si>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</si>
  <si>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</si>
  <si>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</si>
  <si>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</si>
  <si>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</si>
  <si>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</si>
  <si>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</si>
  <si>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>7.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</si>
  <si>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</si>
  <si>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</si>
  <si>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</si>
  <si>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</si>
  <si>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</si>
  <si>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</si>
  <si>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</si>
  <si>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</si>
  <si>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</si>
  <si>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</si>
  <si>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</si>
  <si>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</si>
  <si>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</si>
  <si>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</si>
  <si>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</si>
  <si>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</si>
  <si>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</si>
  <si>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</si>
  <si>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</si>
  <si>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</si>
  <si>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</si>
  <si>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>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</si>
  <si>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</si>
  <si>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</si>
  <si>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</si>
  <si>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</si>
  <si>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</si>
  <si>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</si>
  <si>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>Rövid lejáratú  hitelek, kölcsönök felvétele</t>
  </si>
  <si>
    <t>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</si>
  <si>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</si>
  <si>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</si>
  <si>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</si>
  <si>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</si>
  <si>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</si>
  <si>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</si>
  <si>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</si>
  <si>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</si>
  <si>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</si>
  <si>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>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</si>
  <si>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</si>
  <si>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</si>
  <si>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</si>
  <si>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</si>
  <si>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</si>
  <si>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>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</si>
  <si>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</si>
  <si>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</si>
  <si>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</si>
  <si>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</si>
  <si>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</si>
  <si>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</si>
  <si>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</si>
  <si>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>14.</t>
  </si>
  <si>
    <t>Külföldi finanszírozás bevételei (14.1.+…14.4.)</t>
  </si>
  <si>
    <t>14.1.</t>
  </si>
  <si>
    <t>Forgatási célú külföldi értékpapírok beváltása,  értékesítése</t>
  </si>
  <si>
    <t>14.2.</t>
  </si>
  <si>
    <t>Befektetési célú külföldi értékpapírok beváltása,  értékesítése</t>
  </si>
  <si>
    <t>14.3.</t>
  </si>
  <si>
    <t>Külföldi értékpapírok kibocsátása</t>
  </si>
  <si>
    <t>14.4.</t>
  </si>
  <si>
    <t>Külföldi hitelek, kölcsönök felvétele</t>
  </si>
  <si>
    <t>15.</t>
  </si>
  <si>
    <t>Adóssághoz nem kapcsolódó származékos ügyletek bevételei</t>
  </si>
  <si>
    <t>16.</t>
  </si>
  <si>
    <t>FINANSZÍROZÁSI BEVÉTELEK ÖSSZESEN: (10. + … +15.)</t>
  </si>
  <si>
    <t>17.</t>
  </si>
  <si>
    <t>KÖLTSÉGVETÉSI ÉS FINANSZÍROZÁSI BEVÉTELEK ÖSSZESEN: (9+16)</t>
  </si>
  <si>
    <t>1.melléklet 1/2016 (II.22.) önkormányzati rendelethez</t>
  </si>
  <si>
    <t>K I A D Á S O K</t>
  </si>
  <si>
    <t>Kiadási jogcímek</t>
  </si>
  <si>
    <r>
      <t>Működési költségvetés kiadásai</t>
    </r>
    <r>
      <rPr>
        <sz val="8"/>
        <rFont val="Times New Roman C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</si>
  <si>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</si>
  <si>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</si>
  <si>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</si>
  <si>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</si>
  <si>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</si>
  <si>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</si>
  <si>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- az 1.5-ből: - Elvonások és befizetések</t>
  </si>
  <si>
    <t>1.7.</t>
  </si>
  <si>
    <t>- Garancia- és kezességvállalásból kifizetés ÁH-n belülre</t>
  </si>
  <si>
    <t>1.8.</t>
  </si>
  <si>
    <t>-Visszatérítendő támogatások, kölcsönök nyújtása ÁH-n belülre</t>
  </si>
  <si>
    <t>1.9.</t>
  </si>
  <si>
    <t>- Visszatérítendő támogatások, kölcsönök törlesztése ÁH-n belülre</t>
  </si>
  <si>
    <t>1.10.</t>
  </si>
  <si>
    <t>- Egyéb működési célú támogatások ÁH-n belülre</t>
  </si>
  <si>
    <t>1.11.</t>
  </si>
  <si>
    <t>- Garancia és kezességvállalásból kifizetés ÁH-n kívülre</t>
  </si>
  <si>
    <t>1.12.</t>
  </si>
  <si>
    <t>- Visszatérítendő támogatások, kölcsönök nyújtása ÁH-n kívülre</t>
  </si>
  <si>
    <t>1.13.</t>
  </si>
  <si>
    <t>- Árkiegészítések, ártámogatások</t>
  </si>
  <si>
    <t>1.14.</t>
  </si>
  <si>
    <t>- Kamattámogatások</t>
  </si>
  <si>
    <t>1.15.</t>
  </si>
  <si>
    <t>- Egyéb működési célú támogatások államháztartáson kívülre</t>
  </si>
  <si>
    <r>
      <t>Felhalmozási költségvetés kiadásai</t>
    </r>
    <r>
      <rPr>
        <sz val="8"/>
        <rFont val="Times New Roman CE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</si>
  <si>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</si>
  <si>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</si>
  <si>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</si>
  <si>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</si>
  <si>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</si>
  <si>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</si>
  <si>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</si>
  <si>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>- Visszatérítendő támogatások, kölcsönök nyújtása ÁH-n belülre</t>
  </si>
  <si>
    <t>2.8.</t>
  </si>
  <si>
    <t>2.9.</t>
  </si>
  <si>
    <t>- Egyéb felhalmozási célú támogatások ÁH-n belülre</t>
  </si>
  <si>
    <t>2.10.</t>
  </si>
  <si>
    <t>- Garancia- és kezességvállalásból kifizetés ÁH-n kívülre</t>
  </si>
  <si>
    <t>2.11.</t>
  </si>
  <si>
    <t>2.12.</t>
  </si>
  <si>
    <t>- Lakástámogatás</t>
  </si>
  <si>
    <t>2.13.</t>
  </si>
  <si>
    <t>- Egyéb felhalmozási célú támogatások államháztartáson kívülre</t>
  </si>
  <si>
    <t>Tartalékok (3.1.+3.2.)</t>
  </si>
  <si>
    <t>Általános tartalék</t>
  </si>
  <si>
    <t>Céltartalék</t>
  </si>
  <si>
    <t>KÖLTSÉGVETÉSI KIADÁSOK ÖSSZESEN (1+2+3)</t>
  </si>
  <si>
    <t>Hitel-, kölcsöntörlesztés államháztartáson kívülre (5.1. + … + 5.3.)</t>
  </si>
  <si>
    <t>Hosszú lejáratú hitelek, kölcsönök törlesztése</t>
  </si>
  <si>
    <t>Likviditási célú hitelek, kölcsönök törlesztése pénzügyi vállalkozásnak</t>
  </si>
  <si>
    <t>Rövid lejáratú hitelek, kölcsönök törlesztése</t>
  </si>
  <si>
    <t>Belföldi értékpapírok kiadásai (6.1. + … + 6.4.)</t>
  </si>
  <si>
    <t>Forgatási célú belföldi értékpapírok vásárlása</t>
  </si>
  <si>
    <t>Forgatási célú belföldi értékpapírok beváltása</t>
  </si>
  <si>
    <t>Befektetési célú belföldi értékpapírok vásárlása</t>
  </si>
  <si>
    <t>Befektetési célú belföldi értékpapírok beváltása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</si>
  <si>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</si>
  <si>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</si>
  <si>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</si>
  <si>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>Pénzeszközök betétként elhelyezése</t>
  </si>
  <si>
    <t>Pénzügyi lízing kiadásai</t>
  </si>
  <si>
    <t>Külföldi finanszírozás kiadásai (6.1. + … + 6.4.)</t>
  </si>
  <si>
    <t>Forgatási célú külföldi értékpapírok vásárlása</t>
  </si>
  <si>
    <t>Befektetési célú külföldi értékpapírok beváltása</t>
  </si>
  <si>
    <t>Külföldi értékpapírok beváltása</t>
  </si>
  <si>
    <t>Külföldi hitelek, kölcsönök törlesztése</t>
  </si>
  <si>
    <t>FINANSZÍROZÁSI KIADÁSOK ÖSSZESEN: (5.+…+8.)</t>
  </si>
  <si>
    <t>KIADÁSOK ÖSSZESEN: (4+9)</t>
  </si>
  <si>
    <t>KÖLTSÉGVETÉSI, FINANSZÍROZÁSI BEVÉTELEK ÉS KIADÁSOK EGYENLEGE</t>
  </si>
  <si>
    <t>3. sz. táblázat</t>
  </si>
  <si>
    <t>Ezer forintban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</si>
  <si>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</si>
  <si>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</si>
  <si>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2.1.melléklet az 1/2016(II.22.) önkormányzati rendelethez</t>
  </si>
  <si>
    <t>I. Működési célú bevételek és kiadások mérlege
(Önkormányzati szinten)</t>
  </si>
  <si>
    <t>forintban !</t>
  </si>
  <si>
    <t>Bevételek</t>
  </si>
  <si>
    <t>Kiadások</t>
  </si>
  <si>
    <t>Megnevezés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</si>
  <si>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</si>
  <si>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</si>
  <si>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</si>
  <si>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</si>
  <si>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>Dologi kiadások</t>
  </si>
  <si>
    <t>Közhatalmi bevételek</t>
  </si>
  <si>
    <t>Működési célú átvett pénzeszközök</t>
  </si>
  <si>
    <t>4.-ből EU-s támogatás</t>
  </si>
  <si>
    <t>Tartalékok</t>
  </si>
  <si>
    <t>Költségvetési bevételek összesen (1.+2.+4.+5.+7.+…+12.)</t>
  </si>
  <si>
    <t>Költségvetési kiadások összesen (1.+...+12.)</t>
  </si>
  <si>
    <t>Hiány belső finanszírozásának bevételei (15.+…+18. )</t>
  </si>
  <si>
    <t>Értékpapír vásárlása, visszavásárlása</t>
  </si>
  <si>
    <t>Költségvetési maradvány igénybevétele</t>
  </si>
  <si>
    <t>Likviditási célú hitelek törlesztése</t>
  </si>
  <si>
    <t>Vállalkozási maradvány igénybevétele</t>
  </si>
  <si>
    <t>Rövid lejáratú hitelek törlesztése</t>
  </si>
  <si>
    <t>Betét visszavonásából származó bevétel</t>
  </si>
  <si>
    <t>Hosszú lejáratú hitelek törlesztése</t>
  </si>
  <si>
    <t>18.</t>
  </si>
  <si>
    <t>Egyéb belső finanszírozási bevételek</t>
  </si>
  <si>
    <t>Kölcsön törlesztése</t>
  </si>
  <si>
    <t>19.</t>
  </si>
  <si>
    <t>Hiány külső finanszírozásának bevételei (20.+…+21.)</t>
  </si>
  <si>
    <t>Forgatási célú belföldi, külföldi értékpapírok vásárlása</t>
  </si>
  <si>
    <t>20.</t>
  </si>
  <si>
    <t>Likviditási célú hitelek, kölcsönök felvétele</t>
  </si>
  <si>
    <t>21.</t>
  </si>
  <si>
    <t>Értékpapírok bevételei</t>
  </si>
  <si>
    <t>Irányítószervi támogatás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</si>
  <si>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</si>
  <si>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</si>
  <si>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</si>
  <si>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</si>
  <si>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</si>
  <si>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</si>
  <si>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</si>
  <si>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</si>
  <si>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</si>
  <si>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</si>
  <si>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</si>
  <si>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</si>
  <si>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2.2. melléklet az 1/2016(II.22.) önkormányzati rendelethez</t>
  </si>
  <si>
    <t>II. Felhalmozási célú bevételek és kiadások mérlege
(Önkormányzati szinten)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</si>
  <si>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</si>
  <si>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</si>
  <si>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</si>
  <si>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</si>
  <si>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</si>
  <si>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</si>
  <si>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</si>
  <si>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</si>
  <si>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</si>
  <si>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</si>
  <si>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</si>
  <si>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Hitelek törlesztése</t>
  </si>
  <si>
    <t>Értékpapír értékesítése</t>
  </si>
  <si>
    <t>Befektetési célú belföldi, külföldi értékpapírok vásárlása</t>
  </si>
  <si>
    <t>Hiány külső finanszírozásának bevételei (20+…+24 )</t>
  </si>
  <si>
    <t>Betét elhelyezése</t>
  </si>
  <si>
    <t>Hosszú lejáratú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</si>
  <si>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</si>
  <si>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</si>
  <si>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</si>
  <si>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</si>
  <si>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</si>
  <si>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</si>
  <si>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</si>
  <si>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</si>
  <si>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</si>
  <si>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</si>
  <si>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3.melléklet 1/2016(II.22.) önkormányzati rendelethez</t>
  </si>
  <si>
    <t>2017.évi várható</t>
  </si>
  <si>
    <t>2018. évi 
várható</t>
  </si>
  <si>
    <t>2019.évi várható</t>
  </si>
  <si>
    <t>Sor-szám</t>
  </si>
  <si>
    <t>- Garancia- és kez.váll. kif. ÁH-n belülre</t>
  </si>
  <si>
    <t>- Egyéb működési célú tám. ÁH-n belülre</t>
  </si>
  <si>
    <t>- Garancia és kez.váll.kif.ÁH-n kívülre</t>
  </si>
  <si>
    <t>Irányító szervi támogatás</t>
  </si>
  <si>
    <t>4.melléklet 1/2016 (II.22.) önkormányzati rendelethez</t>
  </si>
  <si>
    <t>Előirányzat-felhasználási terv 2016. évre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</si>
  <si>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</si>
  <si>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</si>
  <si>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</si>
  <si>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</si>
  <si>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</si>
  <si>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</si>
  <si>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</si>
  <si>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</si>
  <si>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</si>
  <si>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</si>
  <si>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</si>
  <si>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</si>
  <si>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Összesen:</t>
  </si>
  <si>
    <t>Működési célú támogatások ÁH-on belül</t>
  </si>
  <si>
    <t>Felhalmozási célú támogatások ÁH-on belül</t>
  </si>
  <si>
    <t>Működési bevételek</t>
  </si>
  <si>
    <t>Felhalmozási célú átvett pénzeszközök</t>
  </si>
  <si>
    <t>Finanszírozási bevételek</t>
  </si>
  <si>
    <t>Bevételek összesen:</t>
  </si>
  <si>
    <t>Finanszírozási kiadások</t>
  </si>
  <si>
    <t>Kiadások összesen:</t>
  </si>
  <si>
    <t>Egyenleg</t>
  </si>
  <si>
    <t>5.melléklet 1/2016(II.22.) önkormányzati rendelethez</t>
  </si>
  <si>
    <t>A 2016. évi általános működés és ágazati feladatok támogatásának alakulása jogcímenként</t>
  </si>
  <si>
    <t>adatok forintban</t>
  </si>
  <si>
    <t>Jogcím</t>
  </si>
  <si>
    <t>2016. évi támogatás összesen</t>
  </si>
  <si>
    <t>Települési önkormányzatok egyes köznevelési feladatainak támogatása</t>
  </si>
  <si>
    <t>Települési önkormányzatok szociális gyermekjóléti és gyermekétkeztetési feladatinak támogatása</t>
  </si>
  <si>
    <t>Települési önkormányzatok kulturális feladatinak támogatása</t>
  </si>
  <si>
    <t>6.melléklet 1/2016(II.22.) önkormányzati rendelethez</t>
  </si>
  <si>
    <t>Kimutatás a 2016.évben céljelleggel juttatott támogatásokról</t>
  </si>
  <si>
    <t>Támogatott szervezet neve</t>
  </si>
  <si>
    <t>Támogatás célja</t>
  </si>
  <si>
    <t>Támogatás összege</t>
  </si>
  <si>
    <t>Rendőrség</t>
  </si>
  <si>
    <t>működési támogatás</t>
  </si>
  <si>
    <t>VM Megyei Katasztrófavédelmi Ig.</t>
  </si>
  <si>
    <t>29.</t>
  </si>
  <si>
    <t>30.</t>
  </si>
  <si>
    <t>31.</t>
  </si>
  <si>
    <t>32.</t>
  </si>
  <si>
    <t>33.</t>
  </si>
  <si>
    <t>7.melléklet 1/2016 (II.22.) önkormányzati rendelethez</t>
  </si>
  <si>
    <t>Felújítási kiadások előirányzata felújításonként</t>
  </si>
  <si>
    <t>Felújítás  megnevezése</t>
  </si>
  <si>
    <t>Teljes költség</t>
  </si>
  <si>
    <t>Kivitelezés kezdési és befejezési éve</t>
  </si>
  <si>
    <t>Felhasználás 2016. XII.31-ig</t>
  </si>
  <si>
    <t>2016. év utáni szükséglet
(6=2 - 4 - 5)</t>
  </si>
  <si>
    <t>út felújítás</t>
  </si>
  <si>
    <t>szennyvíztelep víziközmű eszközök felújítása</t>
  </si>
  <si>
    <t>ÖSSZESEN:</t>
  </si>
  <si>
    <t>8.melléklet 1/2016 (II.22.) önkormányzati rendelethez</t>
  </si>
  <si>
    <t>Többéves kihatással járó döntések számszerűsítése évenkénti bontásban és összesítve célok szerint</t>
  </si>
  <si>
    <t>Ezer forintban !</t>
  </si>
  <si>
    <t>Kötelezettség jogcíme</t>
  </si>
  <si>
    <t>Köt. váll.
 éve</t>
  </si>
  <si>
    <t>2015 előtti kifizetés</t>
  </si>
  <si>
    <t>Kiadás vonzata évenként</t>
  </si>
  <si>
    <t>Összesen</t>
  </si>
  <si>
    <t>2016.</t>
  </si>
  <si>
    <t>2019. 
után</t>
  </si>
  <si>
    <t>9=(4+5+6+7+8)</t>
  </si>
  <si>
    <t>Működési célú finanszírozási kiadások
(hiteltörlesztés, értékpapír vásárlás, stb.)</t>
  </si>
  <si>
    <t>Győri Közszolgáltató és Vagyongazdálkodó Zrt. Győr</t>
  </si>
  <si>
    <t>2011.</t>
  </si>
  <si>
    <t>............................</t>
  </si>
  <si>
    <t>Felhalmozási célú finanszírozási kiadások
(hiteltörlesztés, értékpapír vásárlás, stb.)</t>
  </si>
  <si>
    <t>Beruházási kiadások beruházásonként</t>
  </si>
  <si>
    <t>Felújítási kiadások felújításonként</t>
  </si>
  <si>
    <t>Egyéb (Pl.: garancia és kezességvállalás, stb.)</t>
  </si>
  <si>
    <t>Összesen (1+4+7+9+11)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</si>
</sst>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#"/>
    <numFmt numFmtId="166" formatCode="@"/>
    <numFmt numFmtId="167" formatCode="#,##0"/>
  </numFmts>
  <fonts count="2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Times New Roman CE"/>
      <family val="1"/>
      <charset val="238"/>
    </font>
    <font>
      <sz val="12"/>
      <name val="Times New Roman CE"/>
      <family val="1"/>
      <charset val="238"/>
    </font>
    <font>
      <b val="true"/>
      <i val="true"/>
      <sz val="9"/>
      <name val="Times New Roman CE"/>
      <family val="1"/>
      <charset val="238"/>
    </font>
    <font>
      <b val="true"/>
      <i val="true"/>
      <sz val="10"/>
      <name val="Times New Roman CE"/>
      <family val="1"/>
      <charset val="238"/>
    </font>
    <font>
      <b val="true"/>
      <sz val="9"/>
      <name val="Times New Roman CE"/>
      <family val="1"/>
      <charset val="238"/>
    </font>
    <font>
      <b val="true"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 val="true"/>
      <sz val="8"/>
      <name val="Times New Roman"/>
      <family val="1"/>
      <charset val="238"/>
    </font>
    <font>
      <b val="true"/>
      <sz val="9"/>
      <name val="Times New Roman"/>
      <family val="1"/>
      <charset val="238"/>
    </font>
    <font>
      <b val="true"/>
      <sz val="10"/>
      <name val="Times New Roman CE"/>
      <family val="1"/>
      <charset val="238"/>
    </font>
    <font>
      <sz val="10"/>
      <name val="Times New Roman CE"/>
      <family val="1"/>
      <charset val="238"/>
    </font>
    <font>
      <i val="true"/>
      <sz val="8"/>
      <name val="Times New Roman CE"/>
      <family val="1"/>
      <charset val="238"/>
    </font>
    <font>
      <b val="true"/>
      <sz val="12"/>
      <name val="Times New Roman"/>
      <family val="1"/>
      <charset val="238"/>
    </font>
    <font>
      <b val="true"/>
      <sz val="10"/>
      <name val="Times New Roman"/>
      <family val="1"/>
      <charset val="238"/>
    </font>
    <font>
      <b val="true"/>
      <sz val="8"/>
      <name val="Times New Roman"/>
      <family val="1"/>
      <charset val="1"/>
    </font>
    <font>
      <sz val="9"/>
      <name val="Times New Roman C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7F7F80"/>
        <bgColor rgb="FF969696"/>
      </patternFill>
    </fill>
    <fill>
      <patternFill patternType="solid">
        <fgColor rgb="FFBFBFC0"/>
        <bgColor rgb="FFCCCCFF"/>
      </patternFill>
    </fill>
  </fills>
  <borders count="61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3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4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8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10" fillId="0" borderId="1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10" fillId="0" borderId="11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2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10" fillId="0" borderId="13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10" fillId="0" borderId="14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5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12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9" fillId="0" borderId="4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2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9" fillId="0" borderId="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6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7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1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0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1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20" applyFont="true" applyBorder="true" applyAlignment="true" applyProtection="true">
      <alignment horizontal="left" vertical="bottom" textRotation="0" wrapText="false" indent="15" shrinkToFit="false"/>
      <protection locked="true" hidden="false"/>
    </xf>
    <xf numFmtId="164" fontId="10" fillId="0" borderId="12" xfId="2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6" fontId="10" fillId="0" borderId="23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5" xfId="2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6" fontId="10" fillId="0" borderId="24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5" xfId="2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10" fillId="0" borderId="2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5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7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9" xfId="2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10" fillId="0" borderId="28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17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3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5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right" vertical="center" textRotation="0" wrapText="false" indent="1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8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0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3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3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1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5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2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3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5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12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2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3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3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6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11" xfId="0" applyFont="true" applyBorder="true" applyAlignment="true" applyProtection="true">
      <alignment horizontal="left" vertical="center" textRotation="0" wrapText="true" indent="7" shrinkToFit="false"/>
      <protection locked="true" hidden="false"/>
    </xf>
    <xf numFmtId="165" fontId="10" fillId="0" borderId="12" xfId="0" applyFont="true" applyBorder="true" applyAlignment="true" applyProtection="true">
      <alignment horizontal="left" vertical="center" textRotation="0" wrapText="true" indent="7" shrinkToFit="false"/>
      <protection locked="true" hidden="false"/>
    </xf>
    <xf numFmtId="165" fontId="16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8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8" xfId="0" applyFont="true" applyBorder="true" applyAlignment="true" applyProtection="true">
      <alignment horizontal="left" vertical="center" textRotation="0" wrapText="true" indent="7" shrinkToFit="false"/>
      <protection locked="true" hidden="false"/>
    </xf>
    <xf numFmtId="165" fontId="10" fillId="0" borderId="14" xfId="0" applyFont="true" applyBorder="true" applyAlignment="true" applyProtection="true">
      <alignment horizontal="left" vertical="center" textRotation="0" wrapText="true" indent="7" shrinkToFit="false"/>
      <protection locked="true" hidden="false"/>
    </xf>
    <xf numFmtId="164" fontId="5" fillId="0" borderId="0" xfId="20" applyFont="true" applyBorder="false" applyAlignment="true" applyProtection="false">
      <alignment horizontal="right" vertical="center" textRotation="0" wrapText="false" indent="1" shrinkToFit="false"/>
      <protection locked="true" hidden="false"/>
    </xf>
    <xf numFmtId="164" fontId="8" fillId="0" borderId="3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37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9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2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5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9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4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3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37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2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4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41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0" fillId="0" borderId="4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2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6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3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44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2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5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34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7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25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8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9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5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5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52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12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6" fillId="0" borderId="4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2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10" fillId="0" borderId="2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3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1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10" fillId="0" borderId="1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0" borderId="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8" fillId="0" borderId="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9" fillId="0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8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9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8" fillId="0" borderId="3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9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5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1" fillId="0" borderId="5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1" fillId="0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3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9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0" fillId="0" borderId="20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10" fillId="0" borderId="21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10" fillId="0" borderId="1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0" fillId="0" borderId="12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10" fillId="0" borderId="13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10" fillId="0" borderId="1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0" fillId="0" borderId="15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10" fillId="0" borderId="16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8" fillId="0" borderId="2" xfId="0" applyFont="true" applyBorder="true" applyAlignment="true" applyProtection="true">
      <alignment horizontal="left" vertical="center" textRotation="0" wrapText="false" indent="7" shrinkToFit="false"/>
      <protection locked="true" hidden="false"/>
    </xf>
    <xf numFmtId="165" fontId="15" fillId="2" borderId="30" xfId="0" applyFont="true" applyBorder="true" applyAlignment="true" applyProtection="true">
      <alignment horizontal="left" vertical="center" textRotation="0" wrapText="true" indent="7" shrinkToFit="false"/>
      <protection locked="true" hidden="false"/>
    </xf>
    <xf numFmtId="167" fontId="14" fillId="0" borderId="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9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5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0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8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5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4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6" fontId="10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0" borderId="3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0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0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32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5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0" borderId="3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3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6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6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3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5" fillId="0" borderId="3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0" borderId="3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2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2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3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30" xfId="0" applyFont="true" applyBorder="true" applyAlignment="true" applyProtection="true">
      <alignment horizontal="left" vertical="center" textRotation="0" wrapText="true" indent="7" shrinkToFit="false"/>
      <protection locked="true" hidden="false"/>
    </xf>
    <xf numFmtId="165" fontId="15" fillId="3" borderId="49" xfId="0" applyFont="true" applyBorder="true" applyAlignment="true" applyProtection="true">
      <alignment horizontal="left" vertical="center" textRotation="0" wrapText="true" indent="7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dxfs count="1">
    <dxf>
      <font>
        <sz val="11"/>
        <color rgb="FF000000"/>
        <name val="Calibri"/>
        <family val="2"/>
        <charset val="238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C0"/>
      <rgbColor rgb="FF7F7F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17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14" activeCellId="0" sqref="F114"/>
    </sheetView>
  </sheetViews>
  <sheetFormatPr defaultRowHeight="15"/>
  <cols>
    <col collapsed="false" hidden="false" max="1" min="1" style="0" width="8.70918367346939"/>
    <col collapsed="false" hidden="false" max="2" min="2" style="0" width="60.1428571428571"/>
    <col collapsed="false" hidden="false" max="3" min="3" style="0" width="18.1428571428571"/>
    <col collapsed="false" hidden="false" max="1025" min="4" style="0" width="8.70918367346939"/>
  </cols>
  <sheetData>
    <row r="2" customFormat="false" ht="13.8" hidden="false" customHeight="false" outlineLevel="0" collapsed="false">
      <c r="B2" s="0" t="s">
        <v>0</v>
      </c>
    </row>
    <row r="3" customFormat="false" ht="20.1" hidden="false" customHeight="true" outlineLevel="0" collapsed="false">
      <c r="A3" s="1" t="s">
        <v>1</v>
      </c>
      <c r="B3" s="1"/>
      <c r="C3" s="1"/>
    </row>
    <row r="4" customFormat="false" ht="20.1" hidden="false" customHeight="true" outlineLevel="0" collapsed="false">
      <c r="A4" s="2"/>
      <c r="B4" s="2"/>
      <c r="C4" s="3" t="s">
        <v>2</v>
      </c>
    </row>
    <row r="5" customFormat="false" ht="24" hidden="false" customHeight="true" outlineLevel="0" collapsed="false">
      <c r="A5" s="4" t="s">
        <v>3</v>
      </c>
      <c r="B5" s="5" t="s">
        <v>4</v>
      </c>
      <c r="C5" s="6" t="s">
        <v>5</v>
      </c>
    </row>
    <row r="6" customFormat="false" ht="15" hidden="false" customHeight="true" outlineLevel="0" collapsed="false">
      <c r="A6" s="7" t="n">
        <v>1</v>
      </c>
      <c r="B6" s="8" t="n">
        <v>2</v>
      </c>
      <c r="C6" s="9" t="n">
        <v>3</v>
      </c>
    </row>
    <row r="7" customFormat="false" ht="15" hidden="false" customHeight="true" outlineLevel="0" collapsed="false">
      <c r="A7" s="10" t="s">
        <v>6</v>
      </c>
      <c r="B7" s="11" t="s">
        <v>7</v>
      </c>
      <c r="C7" s="12" t="n">
        <f aca="false">+C8+C9+C10+C11+C12+C13</f>
        <v>12098912</v>
      </c>
    </row>
    <row r="8" customFormat="false" ht="15" hidden="false" customHeight="true" outlineLevel="0" collapsed="false">
      <c r="A8" s="13" t="s">
        <v>8</v>
      </c>
      <c r="B8" s="14" t="s">
        <v>9</v>
      </c>
      <c r="C8" s="15" t="n">
        <v>9395113</v>
      </c>
    </row>
    <row r="9" customFormat="false" ht="15" hidden="false" customHeight="true" outlineLevel="0" collapsed="false">
      <c r="A9" s="16" t="s">
        <v>10</v>
      </c>
      <c r="B9" s="17" t="s">
        <v>11</v>
      </c>
      <c r="C9" s="18" t="n">
        <v>0</v>
      </c>
    </row>
    <row r="10" customFormat="false" ht="15" hidden="false" customHeight="true" outlineLevel="0" collapsed="false">
      <c r="A10" s="16" t="s">
        <v>12</v>
      </c>
      <c r="B10" s="17" t="s">
        <v>13</v>
      </c>
      <c r="C10" s="18" t="n">
        <v>1503799</v>
      </c>
    </row>
    <row r="11" customFormat="false" ht="15" hidden="false" customHeight="true" outlineLevel="0" collapsed="false">
      <c r="A11" s="16" t="s">
        <v>14</v>
      </c>
      <c r="B11" s="17" t="s">
        <v>15</v>
      </c>
      <c r="C11" s="18" t="n">
        <v>1200000</v>
      </c>
    </row>
    <row r="12" customFormat="false" ht="15" hidden="false" customHeight="true" outlineLevel="0" collapsed="false">
      <c r="A12" s="16" t="s">
        <v>16</v>
      </c>
      <c r="B12" s="17" t="s">
        <v>17</v>
      </c>
      <c r="C12" s="18"/>
    </row>
    <row r="13" customFormat="false" ht="15" hidden="false" customHeight="true" outlineLevel="0" collapsed="false">
      <c r="A13" s="19" t="s">
        <v>18</v>
      </c>
      <c r="B13" s="20" t="s">
        <v>19</v>
      </c>
      <c r="C13" s="18"/>
    </row>
    <row r="14" customFormat="false" ht="15" hidden="false" customHeight="true" outlineLevel="0" collapsed="false">
      <c r="A14" s="10" t="s">
        <v>20</v>
      </c>
      <c r="B14" s="21" t="s">
        <v>21</v>
      </c>
      <c r="C14" s="12" t="n">
        <f aca="false">+C15+C16+C17+C18+C19</f>
        <v>872000</v>
      </c>
    </row>
    <row r="15" customFormat="false" ht="15" hidden="false" customHeight="true" outlineLevel="0" collapsed="false">
      <c r="A15" s="13" t="s">
        <v>22</v>
      </c>
      <c r="B15" s="14" t="s">
        <v>23</v>
      </c>
      <c r="C15" s="15"/>
    </row>
    <row r="16" customFormat="false" ht="15" hidden="false" customHeight="true" outlineLevel="0" collapsed="false">
      <c r="A16" s="16" t="s">
        <v>24</v>
      </c>
      <c r="B16" s="17" t="s">
        <v>25</v>
      </c>
      <c r="C16" s="18"/>
    </row>
    <row r="17" customFormat="false" ht="15" hidden="false" customHeight="true" outlineLevel="0" collapsed="false">
      <c r="A17" s="16" t="s">
        <v>26</v>
      </c>
      <c r="B17" s="17" t="s">
        <v>27</v>
      </c>
      <c r="C17" s="18"/>
    </row>
    <row r="18" customFormat="false" ht="15" hidden="false" customHeight="true" outlineLevel="0" collapsed="false">
      <c r="A18" s="16" t="s">
        <v>28</v>
      </c>
      <c r="B18" s="17" t="s">
        <v>29</v>
      </c>
      <c r="C18" s="18"/>
    </row>
    <row r="19" customFormat="false" ht="15" hidden="false" customHeight="true" outlineLevel="0" collapsed="false">
      <c r="A19" s="16" t="s">
        <v>30</v>
      </c>
      <c r="B19" s="17" t="s">
        <v>31</v>
      </c>
      <c r="C19" s="18" t="n">
        <v>872000</v>
      </c>
    </row>
    <row r="20" customFormat="false" ht="15" hidden="false" customHeight="true" outlineLevel="0" collapsed="false">
      <c r="A20" s="19" t="s">
        <v>32</v>
      </c>
      <c r="B20" s="20" t="s">
        <v>33</v>
      </c>
      <c r="C20" s="22"/>
    </row>
    <row r="21" customFormat="false" ht="12" hidden="false" customHeight="true" outlineLevel="0" collapsed="false">
      <c r="A21" s="10" t="s">
        <v>34</v>
      </c>
      <c r="B21" s="11" t="s">
        <v>35</v>
      </c>
      <c r="C21" s="12" t="n">
        <f aca="false">+C22+C23+C24+C25+C26</f>
        <v>0</v>
      </c>
    </row>
    <row r="22" customFormat="false" ht="12" hidden="false" customHeight="true" outlineLevel="0" collapsed="false">
      <c r="A22" s="13" t="s">
        <v>36</v>
      </c>
      <c r="B22" s="14" t="s">
        <v>37</v>
      </c>
      <c r="C22" s="15" t="n">
        <v>0</v>
      </c>
    </row>
    <row r="23" customFormat="false" ht="12" hidden="false" customHeight="true" outlineLevel="0" collapsed="false">
      <c r="A23" s="16" t="s">
        <v>38</v>
      </c>
      <c r="B23" s="17" t="s">
        <v>39</v>
      </c>
      <c r="C23" s="18"/>
    </row>
    <row r="24" customFormat="false" ht="12" hidden="false" customHeight="true" outlineLevel="0" collapsed="false">
      <c r="A24" s="16" t="s">
        <v>40</v>
      </c>
      <c r="B24" s="17" t="s">
        <v>41</v>
      </c>
      <c r="C24" s="18"/>
    </row>
    <row r="25" customFormat="false" ht="12" hidden="false" customHeight="true" outlineLevel="0" collapsed="false">
      <c r="A25" s="16" t="s">
        <v>42</v>
      </c>
      <c r="B25" s="17" t="s">
        <v>43</v>
      </c>
      <c r="C25" s="18"/>
    </row>
    <row r="26" customFormat="false" ht="12" hidden="false" customHeight="true" outlineLevel="0" collapsed="false">
      <c r="A26" s="16" t="s">
        <v>44</v>
      </c>
      <c r="B26" s="17" t="s">
        <v>45</v>
      </c>
      <c r="C26" s="18"/>
    </row>
    <row r="27" customFormat="false" ht="12" hidden="false" customHeight="true" outlineLevel="0" collapsed="false">
      <c r="A27" s="19" t="s">
        <v>46</v>
      </c>
      <c r="B27" s="20" t="s">
        <v>47</v>
      </c>
      <c r="C27" s="22"/>
    </row>
    <row r="28" customFormat="false" ht="15" hidden="false" customHeight="true" outlineLevel="0" collapsed="false">
      <c r="A28" s="10" t="s">
        <v>48</v>
      </c>
      <c r="B28" s="11" t="s">
        <v>49</v>
      </c>
      <c r="C28" s="12" t="n">
        <f aca="false">+C29+C32+C33+C34</f>
        <v>1300000</v>
      </c>
    </row>
    <row r="29" customFormat="false" ht="15" hidden="false" customHeight="true" outlineLevel="0" collapsed="false">
      <c r="A29" s="13" t="s">
        <v>50</v>
      </c>
      <c r="B29" s="14" t="s">
        <v>51</v>
      </c>
      <c r="C29" s="23" t="n">
        <f aca="false">+C30+C31</f>
        <v>700000</v>
      </c>
    </row>
    <row r="30" customFormat="false" ht="15" hidden="false" customHeight="true" outlineLevel="0" collapsed="false">
      <c r="A30" s="16" t="s">
        <v>52</v>
      </c>
      <c r="B30" s="17" t="s">
        <v>53</v>
      </c>
      <c r="C30" s="18" t="n">
        <v>0</v>
      </c>
    </row>
    <row r="31" customFormat="false" ht="15" hidden="false" customHeight="true" outlineLevel="0" collapsed="false">
      <c r="A31" s="16" t="s">
        <v>54</v>
      </c>
      <c r="B31" s="17" t="s">
        <v>55</v>
      </c>
      <c r="C31" s="18" t="n">
        <v>700000</v>
      </c>
    </row>
    <row r="32" customFormat="false" ht="15" hidden="false" customHeight="true" outlineLevel="0" collapsed="false">
      <c r="A32" s="16" t="s">
        <v>56</v>
      </c>
      <c r="B32" s="17" t="s">
        <v>57</v>
      </c>
      <c r="C32" s="18" t="n">
        <v>600000</v>
      </c>
    </row>
    <row r="33" customFormat="false" ht="15" hidden="false" customHeight="true" outlineLevel="0" collapsed="false">
      <c r="A33" s="16" t="s">
        <v>58</v>
      </c>
      <c r="B33" s="17" t="s">
        <v>59</v>
      </c>
      <c r="C33" s="18" t="n">
        <v>0</v>
      </c>
    </row>
    <row r="34" customFormat="false" ht="15" hidden="false" customHeight="true" outlineLevel="0" collapsed="false">
      <c r="A34" s="19" t="s">
        <v>60</v>
      </c>
      <c r="B34" s="20" t="s">
        <v>61</v>
      </c>
      <c r="C34" s="22"/>
    </row>
    <row r="35" customFormat="false" ht="15" hidden="false" customHeight="true" outlineLevel="0" collapsed="false">
      <c r="A35" s="10" t="s">
        <v>62</v>
      </c>
      <c r="B35" s="11" t="s">
        <v>63</v>
      </c>
      <c r="C35" s="12" t="n">
        <f aca="false">SUM(C36:C45)</f>
        <v>3910000</v>
      </c>
    </row>
    <row r="36" customFormat="false" ht="15" hidden="false" customHeight="true" outlineLevel="0" collapsed="false">
      <c r="A36" s="13" t="s">
        <v>64</v>
      </c>
      <c r="B36" s="14" t="s">
        <v>65</v>
      </c>
      <c r="C36" s="15"/>
    </row>
    <row r="37" customFormat="false" ht="15" hidden="false" customHeight="true" outlineLevel="0" collapsed="false">
      <c r="A37" s="16" t="s">
        <v>66</v>
      </c>
      <c r="B37" s="17" t="s">
        <v>67</v>
      </c>
      <c r="C37" s="18" t="n">
        <v>3810000</v>
      </c>
    </row>
    <row r="38" customFormat="false" ht="15" hidden="false" customHeight="true" outlineLevel="0" collapsed="false">
      <c r="A38" s="16" t="s">
        <v>68</v>
      </c>
      <c r="B38" s="17" t="s">
        <v>69</v>
      </c>
      <c r="C38" s="18"/>
    </row>
    <row r="39" customFormat="false" ht="15" hidden="false" customHeight="true" outlineLevel="0" collapsed="false">
      <c r="A39" s="16" t="s">
        <v>70</v>
      </c>
      <c r="B39" s="17" t="s">
        <v>71</v>
      </c>
      <c r="C39" s="18" t="n">
        <v>0</v>
      </c>
    </row>
    <row r="40" customFormat="false" ht="15" hidden="false" customHeight="true" outlineLevel="0" collapsed="false">
      <c r="A40" s="16" t="s">
        <v>72</v>
      </c>
      <c r="B40" s="17" t="s">
        <v>73</v>
      </c>
      <c r="C40" s="18" t="n">
        <v>0</v>
      </c>
    </row>
    <row r="41" customFormat="false" ht="15" hidden="false" customHeight="true" outlineLevel="0" collapsed="false">
      <c r="A41" s="16" t="s">
        <v>74</v>
      </c>
      <c r="B41" s="17" t="s">
        <v>75</v>
      </c>
      <c r="C41" s="18"/>
    </row>
    <row r="42" customFormat="false" ht="15" hidden="false" customHeight="true" outlineLevel="0" collapsed="false">
      <c r="A42" s="16" t="s">
        <v>76</v>
      </c>
      <c r="B42" s="17" t="s">
        <v>77</v>
      </c>
      <c r="C42" s="18"/>
    </row>
    <row r="43" customFormat="false" ht="15" hidden="false" customHeight="true" outlineLevel="0" collapsed="false">
      <c r="A43" s="16" t="s">
        <v>78</v>
      </c>
      <c r="B43" s="17" t="s">
        <v>79</v>
      </c>
      <c r="C43" s="18" t="n">
        <v>100000</v>
      </c>
    </row>
    <row r="44" customFormat="false" ht="15" hidden="false" customHeight="true" outlineLevel="0" collapsed="false">
      <c r="A44" s="16" t="s">
        <v>80</v>
      </c>
      <c r="B44" s="17" t="s">
        <v>81</v>
      </c>
      <c r="C44" s="18"/>
    </row>
    <row r="45" customFormat="false" ht="15" hidden="false" customHeight="true" outlineLevel="0" collapsed="false">
      <c r="A45" s="19" t="s">
        <v>82</v>
      </c>
      <c r="B45" s="20" t="s">
        <v>83</v>
      </c>
      <c r="C45" s="22"/>
    </row>
    <row r="46" customFormat="false" ht="15" hidden="false" customHeight="true" outlineLevel="0" collapsed="false">
      <c r="A46" s="10" t="s">
        <v>84</v>
      </c>
      <c r="B46" s="11" t="s">
        <v>85</v>
      </c>
      <c r="C46" s="12" t="n">
        <f aca="false">SUM(C47:C51)</f>
        <v>0</v>
      </c>
    </row>
    <row r="47" customFormat="false" ht="15" hidden="false" customHeight="true" outlineLevel="0" collapsed="false">
      <c r="A47" s="13" t="s">
        <v>86</v>
      </c>
      <c r="B47" s="14" t="s">
        <v>87</v>
      </c>
      <c r="C47" s="15"/>
    </row>
    <row r="48" customFormat="false" ht="15" hidden="false" customHeight="true" outlineLevel="0" collapsed="false">
      <c r="A48" s="16" t="s">
        <v>88</v>
      </c>
      <c r="B48" s="17" t="s">
        <v>89</v>
      </c>
      <c r="C48" s="18"/>
    </row>
    <row r="49" customFormat="false" ht="15" hidden="false" customHeight="true" outlineLevel="0" collapsed="false">
      <c r="A49" s="16" t="s">
        <v>90</v>
      </c>
      <c r="B49" s="17" t="s">
        <v>91</v>
      </c>
      <c r="C49" s="18"/>
    </row>
    <row r="50" customFormat="false" ht="12" hidden="false" customHeight="true" outlineLevel="0" collapsed="false">
      <c r="A50" s="16" t="s">
        <v>92</v>
      </c>
      <c r="B50" s="17" t="s">
        <v>93</v>
      </c>
      <c r="C50" s="18"/>
    </row>
    <row r="51" customFormat="false" ht="12" hidden="false" customHeight="true" outlineLevel="0" collapsed="false">
      <c r="A51" s="19" t="s">
        <v>94</v>
      </c>
      <c r="B51" s="20" t="s">
        <v>95</v>
      </c>
      <c r="C51" s="22"/>
    </row>
    <row r="52" customFormat="false" ht="12" hidden="false" customHeight="true" outlineLevel="0" collapsed="false">
      <c r="A52" s="10" t="s">
        <v>96</v>
      </c>
      <c r="B52" s="11" t="s">
        <v>97</v>
      </c>
      <c r="C52" s="12" t="n">
        <f aca="false">SUM(C53:C55)</f>
        <v>0</v>
      </c>
    </row>
    <row r="53" customFormat="false" ht="12" hidden="false" customHeight="true" outlineLevel="0" collapsed="false">
      <c r="A53" s="13" t="s">
        <v>98</v>
      </c>
      <c r="B53" s="14" t="s">
        <v>99</v>
      </c>
      <c r="C53" s="15"/>
    </row>
    <row r="54" customFormat="false" ht="12" hidden="false" customHeight="true" outlineLevel="0" collapsed="false">
      <c r="A54" s="16" t="s">
        <v>100</v>
      </c>
      <c r="B54" s="17" t="s">
        <v>101</v>
      </c>
      <c r="C54" s="18"/>
    </row>
    <row r="55" customFormat="false" ht="12" hidden="false" customHeight="true" outlineLevel="0" collapsed="false">
      <c r="A55" s="16" t="s">
        <v>102</v>
      </c>
      <c r="B55" s="17" t="s">
        <v>103</v>
      </c>
      <c r="C55" s="18"/>
    </row>
    <row r="56" customFormat="false" ht="12" hidden="false" customHeight="true" outlineLevel="0" collapsed="false">
      <c r="A56" s="19" t="s">
        <v>104</v>
      </c>
      <c r="B56" s="20" t="s">
        <v>105</v>
      </c>
      <c r="C56" s="22"/>
    </row>
    <row r="57" customFormat="false" ht="12" hidden="false" customHeight="true" outlineLevel="0" collapsed="false">
      <c r="A57" s="10" t="s">
        <v>106</v>
      </c>
      <c r="B57" s="21" t="s">
        <v>107</v>
      </c>
      <c r="C57" s="12" t="n">
        <f aca="false">SUM(C58:C60)</f>
        <v>0</v>
      </c>
    </row>
    <row r="58" customFormat="false" ht="12" hidden="false" customHeight="true" outlineLevel="0" collapsed="false">
      <c r="A58" s="13" t="s">
        <v>108</v>
      </c>
      <c r="B58" s="14" t="s">
        <v>109</v>
      </c>
      <c r="C58" s="18"/>
    </row>
    <row r="59" customFormat="false" ht="12" hidden="false" customHeight="true" outlineLevel="0" collapsed="false">
      <c r="A59" s="16" t="s">
        <v>110</v>
      </c>
      <c r="B59" s="17" t="s">
        <v>111</v>
      </c>
      <c r="C59" s="18"/>
    </row>
    <row r="60" customFormat="false" ht="12" hidden="false" customHeight="true" outlineLevel="0" collapsed="false">
      <c r="A60" s="16" t="s">
        <v>112</v>
      </c>
      <c r="B60" s="17" t="s">
        <v>113</v>
      </c>
      <c r="C60" s="18"/>
    </row>
    <row r="61" customFormat="false" ht="12" hidden="false" customHeight="true" outlineLevel="0" collapsed="false">
      <c r="A61" s="19" t="s">
        <v>114</v>
      </c>
      <c r="B61" s="20" t="s">
        <v>115</v>
      </c>
      <c r="C61" s="18"/>
    </row>
    <row r="62" customFormat="false" ht="15" hidden="false" customHeight="true" outlineLevel="0" collapsed="false">
      <c r="A62" s="10" t="s">
        <v>116</v>
      </c>
      <c r="B62" s="11" t="s">
        <v>117</v>
      </c>
      <c r="C62" s="12" t="n">
        <f aca="false">+C7+C14+C21+C28+C35+C46+C52+C57</f>
        <v>18180912</v>
      </c>
    </row>
    <row r="63" customFormat="false" ht="15" hidden="false" customHeight="true" outlineLevel="0" collapsed="false">
      <c r="A63" s="24" t="s">
        <v>118</v>
      </c>
      <c r="B63" s="21" t="s">
        <v>119</v>
      </c>
      <c r="C63" s="12" t="n">
        <f aca="false">SUM(C64:C66)</f>
        <v>0</v>
      </c>
    </row>
    <row r="64" customFormat="false" ht="15" hidden="false" customHeight="true" outlineLevel="0" collapsed="false">
      <c r="A64" s="13" t="s">
        <v>120</v>
      </c>
      <c r="B64" s="14" t="s">
        <v>121</v>
      </c>
      <c r="C64" s="18"/>
    </row>
    <row r="65" customFormat="false" ht="15" hidden="false" customHeight="true" outlineLevel="0" collapsed="false">
      <c r="A65" s="16" t="s">
        <v>122</v>
      </c>
      <c r="B65" s="17" t="s">
        <v>123</v>
      </c>
      <c r="C65" s="18"/>
    </row>
    <row r="66" customFormat="false" ht="15" hidden="false" customHeight="true" outlineLevel="0" collapsed="false">
      <c r="A66" s="19" t="s">
        <v>124</v>
      </c>
      <c r="B66" s="25" t="s">
        <v>125</v>
      </c>
      <c r="C66" s="18"/>
    </row>
    <row r="67" customFormat="false" ht="15" hidden="false" customHeight="true" outlineLevel="0" collapsed="false">
      <c r="A67" s="24" t="s">
        <v>126</v>
      </c>
      <c r="B67" s="21" t="s">
        <v>127</v>
      </c>
      <c r="C67" s="12" t="n">
        <f aca="false">SUM(C68:C71)</f>
        <v>0</v>
      </c>
    </row>
    <row r="68" customFormat="false" ht="15" hidden="false" customHeight="true" outlineLevel="0" collapsed="false">
      <c r="A68" s="13" t="s">
        <v>128</v>
      </c>
      <c r="B68" s="14" t="s">
        <v>129</v>
      </c>
      <c r="C68" s="18"/>
    </row>
    <row r="69" customFormat="false" ht="15" hidden="false" customHeight="true" outlineLevel="0" collapsed="false">
      <c r="A69" s="16" t="s">
        <v>130</v>
      </c>
      <c r="B69" s="17" t="s">
        <v>131</v>
      </c>
      <c r="C69" s="18"/>
    </row>
    <row r="70" customFormat="false" ht="15" hidden="false" customHeight="true" outlineLevel="0" collapsed="false">
      <c r="A70" s="16" t="s">
        <v>132</v>
      </c>
      <c r="B70" s="17" t="s">
        <v>133</v>
      </c>
      <c r="C70" s="18"/>
    </row>
    <row r="71" customFormat="false" ht="15" hidden="false" customHeight="true" outlineLevel="0" collapsed="false">
      <c r="A71" s="19" t="s">
        <v>134</v>
      </c>
      <c r="B71" s="20" t="s">
        <v>135</v>
      </c>
      <c r="C71" s="18"/>
    </row>
    <row r="72" customFormat="false" ht="15" hidden="false" customHeight="true" outlineLevel="0" collapsed="false">
      <c r="A72" s="24" t="s">
        <v>136</v>
      </c>
      <c r="B72" s="21" t="s">
        <v>137</v>
      </c>
      <c r="C72" s="12" t="n">
        <f aca="false">SUM(C73:C74)</f>
        <v>14625000</v>
      </c>
    </row>
    <row r="73" customFormat="false" ht="15" hidden="false" customHeight="true" outlineLevel="0" collapsed="false">
      <c r="A73" s="13" t="s">
        <v>138</v>
      </c>
      <c r="B73" s="14" t="s">
        <v>139</v>
      </c>
      <c r="C73" s="18" t="n">
        <v>14625000</v>
      </c>
    </row>
    <row r="74" customFormat="false" ht="12" hidden="false" customHeight="true" outlineLevel="0" collapsed="false">
      <c r="A74" s="19" t="s">
        <v>140</v>
      </c>
      <c r="B74" s="20" t="s">
        <v>141</v>
      </c>
      <c r="C74" s="18"/>
    </row>
    <row r="75" customFormat="false" ht="12" hidden="false" customHeight="true" outlineLevel="0" collapsed="false">
      <c r="A75" s="24" t="s">
        <v>142</v>
      </c>
      <c r="B75" s="21" t="s">
        <v>143</v>
      </c>
      <c r="C75" s="12" t="n">
        <f aca="false">SUM(C76:C78)</f>
        <v>0</v>
      </c>
    </row>
    <row r="76" customFormat="false" ht="12" hidden="false" customHeight="true" outlineLevel="0" collapsed="false">
      <c r="A76" s="13" t="s">
        <v>144</v>
      </c>
      <c r="B76" s="14" t="s">
        <v>145</v>
      </c>
      <c r="C76" s="18"/>
    </row>
    <row r="77" customFormat="false" ht="12" hidden="false" customHeight="true" outlineLevel="0" collapsed="false">
      <c r="A77" s="16" t="s">
        <v>146</v>
      </c>
      <c r="B77" s="17" t="s">
        <v>147</v>
      </c>
      <c r="C77" s="18"/>
    </row>
    <row r="78" customFormat="false" ht="12" hidden="false" customHeight="true" outlineLevel="0" collapsed="false">
      <c r="A78" s="19" t="s">
        <v>148</v>
      </c>
      <c r="B78" s="20" t="s">
        <v>149</v>
      </c>
      <c r="C78" s="18"/>
    </row>
    <row r="79" customFormat="false" ht="12" hidden="false" customHeight="true" outlineLevel="0" collapsed="false">
      <c r="A79" s="24" t="s">
        <v>150</v>
      </c>
      <c r="B79" s="21" t="s">
        <v>151</v>
      </c>
      <c r="C79" s="12" t="n">
        <f aca="false">SUM(C80:C83)</f>
        <v>0</v>
      </c>
    </row>
    <row r="80" customFormat="false" ht="12" hidden="false" customHeight="true" outlineLevel="0" collapsed="false">
      <c r="A80" s="26" t="s">
        <v>152</v>
      </c>
      <c r="B80" s="14" t="s">
        <v>153</v>
      </c>
      <c r="C80" s="18"/>
    </row>
    <row r="81" customFormat="false" ht="12" hidden="false" customHeight="true" outlineLevel="0" collapsed="false">
      <c r="A81" s="27" t="s">
        <v>154</v>
      </c>
      <c r="B81" s="17" t="s">
        <v>155</v>
      </c>
      <c r="C81" s="18"/>
    </row>
    <row r="82" customFormat="false" ht="12" hidden="false" customHeight="true" outlineLevel="0" collapsed="false">
      <c r="A82" s="27" t="s">
        <v>156</v>
      </c>
      <c r="B82" s="17" t="s">
        <v>157</v>
      </c>
      <c r="C82" s="18"/>
    </row>
    <row r="83" customFormat="false" ht="12" hidden="false" customHeight="true" outlineLevel="0" collapsed="false">
      <c r="A83" s="28" t="s">
        <v>158</v>
      </c>
      <c r="B83" s="20" t="s">
        <v>159</v>
      </c>
      <c r="C83" s="18"/>
    </row>
    <row r="84" customFormat="false" ht="12" hidden="false" customHeight="true" outlineLevel="0" collapsed="false">
      <c r="A84" s="24" t="s">
        <v>160</v>
      </c>
      <c r="B84" s="21" t="s">
        <v>161</v>
      </c>
      <c r="C84" s="29"/>
    </row>
    <row r="85" customFormat="false" ht="15" hidden="false" customHeight="true" outlineLevel="0" collapsed="false">
      <c r="A85" s="24" t="s">
        <v>162</v>
      </c>
      <c r="B85" s="30" t="s">
        <v>163</v>
      </c>
      <c r="C85" s="12" t="n">
        <f aca="false">+C63+C67+C72+C75+C79+C84</f>
        <v>14625000</v>
      </c>
    </row>
    <row r="86" customFormat="false" ht="15" hidden="false" customHeight="true" outlineLevel="0" collapsed="false">
      <c r="A86" s="31" t="s">
        <v>164</v>
      </c>
      <c r="B86" s="32" t="s">
        <v>165</v>
      </c>
      <c r="C86" s="12" t="n">
        <f aca="false">+C62+C85</f>
        <v>32805912</v>
      </c>
    </row>
    <row r="87" customFormat="false" ht="15" hidden="false" customHeight="true" outlineLevel="0" collapsed="false">
      <c r="A87" s="33"/>
      <c r="B87" s="33"/>
      <c r="C87" s="34"/>
    </row>
    <row r="88" customFormat="false" ht="15" hidden="false" customHeight="true" outlineLevel="0" collapsed="false">
      <c r="A88" s="33"/>
      <c r="B88" s="33"/>
      <c r="C88" s="34"/>
    </row>
    <row r="89" customFormat="false" ht="15" hidden="false" customHeight="true" outlineLevel="0" collapsed="false">
      <c r="A89" s="33"/>
      <c r="B89" s="33"/>
      <c r="C89" s="34"/>
    </row>
    <row r="90" customFormat="false" ht="15" hidden="false" customHeight="true" outlineLevel="0" collapsed="false">
      <c r="A90" s="33"/>
      <c r="B90" s="33"/>
      <c r="C90" s="34"/>
    </row>
    <row r="91" customFormat="false" ht="15" hidden="false" customHeight="true" outlineLevel="0" collapsed="false">
      <c r="A91" s="33"/>
      <c r="B91" s="33"/>
      <c r="C91" s="34"/>
    </row>
    <row r="92" customFormat="false" ht="15" hidden="false" customHeight="true" outlineLevel="0" collapsed="false">
      <c r="A92" s="33"/>
      <c r="B92" s="33"/>
      <c r="C92" s="34"/>
    </row>
    <row r="93" customFormat="false" ht="15" hidden="false" customHeight="true" outlineLevel="0" collapsed="false">
      <c r="A93" s="33"/>
      <c r="B93" s="33"/>
      <c r="C93" s="34"/>
    </row>
    <row r="94" customFormat="false" ht="15" hidden="false" customHeight="true" outlineLevel="0" collapsed="false">
      <c r="A94" s="33"/>
      <c r="B94" s="33"/>
      <c r="C94" s="34"/>
    </row>
    <row r="95" customFormat="false" ht="15" hidden="false" customHeight="true" outlineLevel="0" collapsed="false">
      <c r="A95" s="33"/>
      <c r="B95" s="33"/>
      <c r="C95" s="34"/>
    </row>
    <row r="96" customFormat="false" ht="15" hidden="false" customHeight="true" outlineLevel="0" collapsed="false">
      <c r="A96" s="33"/>
      <c r="B96" s="33"/>
      <c r="C96" s="34"/>
    </row>
    <row r="97" customFormat="false" ht="15" hidden="false" customHeight="true" outlineLevel="0" collapsed="false">
      <c r="A97" s="33"/>
      <c r="B97" s="33"/>
      <c r="C97" s="34"/>
    </row>
    <row r="98" customFormat="false" ht="15" hidden="false" customHeight="true" outlineLevel="0" collapsed="false">
      <c r="A98" s="33"/>
      <c r="B98" s="33"/>
      <c r="C98" s="34"/>
    </row>
    <row r="99" customFormat="false" ht="15" hidden="false" customHeight="true" outlineLevel="0" collapsed="false">
      <c r="A99" s="33"/>
      <c r="B99" s="33"/>
      <c r="C99" s="34"/>
    </row>
    <row r="100" customFormat="false" ht="15" hidden="false" customHeight="true" outlineLevel="0" collapsed="false">
      <c r="A100" s="33"/>
      <c r="B100" s="33"/>
      <c r="C100" s="34"/>
    </row>
    <row r="101" customFormat="false" ht="15" hidden="false" customHeight="true" outlineLevel="0" collapsed="false">
      <c r="A101" s="33"/>
      <c r="B101" s="33"/>
      <c r="C101" s="34"/>
    </row>
    <row r="102" customFormat="false" ht="15" hidden="false" customHeight="true" outlineLevel="0" collapsed="false">
      <c r="A102" s="33"/>
      <c r="B102" s="33"/>
      <c r="C102" s="34"/>
    </row>
    <row r="103" customFormat="false" ht="15" hidden="false" customHeight="true" outlineLevel="0" collapsed="false">
      <c r="A103" s="33"/>
      <c r="B103" s="33"/>
      <c r="C103" s="34"/>
    </row>
    <row r="104" customFormat="false" ht="15" hidden="false" customHeight="true" outlineLevel="0" collapsed="false">
      <c r="A104" s="33"/>
      <c r="B104" s="33"/>
      <c r="C104" s="34"/>
    </row>
    <row r="105" customFormat="false" ht="15" hidden="false" customHeight="true" outlineLevel="0" collapsed="false">
      <c r="A105" s="33"/>
      <c r="B105" s="33"/>
      <c r="C105" s="34"/>
    </row>
    <row r="106" customFormat="false" ht="15" hidden="false" customHeight="true" outlineLevel="0" collapsed="false">
      <c r="A106" s="33"/>
      <c r="B106" s="33"/>
      <c r="C106" s="34"/>
    </row>
    <row r="107" customFormat="false" ht="15" hidden="false" customHeight="true" outlineLevel="0" collapsed="false">
      <c r="A107" s="33"/>
      <c r="B107" s="33"/>
      <c r="C107" s="34"/>
    </row>
    <row r="108" customFormat="false" ht="15" hidden="false" customHeight="true" outlineLevel="0" collapsed="false">
      <c r="A108" s="33"/>
      <c r="B108" s="33"/>
      <c r="C108" s="34"/>
    </row>
    <row r="109" customFormat="false" ht="15" hidden="false" customHeight="true" outlineLevel="0" collapsed="false">
      <c r="A109" s="33"/>
      <c r="B109" s="33"/>
      <c r="C109" s="34"/>
    </row>
    <row r="110" customFormat="false" ht="15" hidden="false" customHeight="true" outlineLevel="0" collapsed="false">
      <c r="A110" s="33"/>
      <c r="B110" s="33"/>
      <c r="C110" s="34"/>
    </row>
    <row r="111" customFormat="false" ht="20.1" hidden="false" customHeight="true" outlineLevel="0" collapsed="false">
      <c r="A111" s="35"/>
      <c r="B111" s="0" t="s">
        <v>166</v>
      </c>
      <c r="C111" s="36"/>
    </row>
    <row r="112" customFormat="false" ht="20.1" hidden="false" customHeight="true" outlineLevel="0" collapsed="false">
      <c r="A112" s="1" t="s">
        <v>167</v>
      </c>
      <c r="B112" s="1"/>
      <c r="C112" s="1"/>
    </row>
    <row r="113" customFormat="false" ht="20.1" hidden="false" customHeight="true" outlineLevel="0" collapsed="false">
      <c r="A113" s="37"/>
      <c r="B113" s="37"/>
      <c r="C113" s="38" t="s">
        <v>2</v>
      </c>
    </row>
    <row r="114" customFormat="false" ht="24.75" hidden="false" customHeight="true" outlineLevel="0" collapsed="false">
      <c r="A114" s="4" t="s">
        <v>3</v>
      </c>
      <c r="B114" s="5" t="s">
        <v>168</v>
      </c>
      <c r="C114" s="6" t="s">
        <v>5</v>
      </c>
    </row>
    <row r="115" customFormat="false" ht="15" hidden="false" customHeight="true" outlineLevel="0" collapsed="false">
      <c r="A115" s="39" t="n">
        <v>1</v>
      </c>
      <c r="B115" s="40" t="n">
        <v>2</v>
      </c>
      <c r="C115" s="41" t="n">
        <v>3</v>
      </c>
    </row>
    <row r="116" customFormat="false" ht="15" hidden="false" customHeight="true" outlineLevel="0" collapsed="false">
      <c r="A116" s="42" t="s">
        <v>6</v>
      </c>
      <c r="B116" s="43" t="s">
        <v>169</v>
      </c>
      <c r="C116" s="44" t="n">
        <f aca="false">SUM(C117:C121)</f>
        <v>19889139</v>
      </c>
    </row>
    <row r="117" customFormat="false" ht="15" hidden="false" customHeight="true" outlineLevel="0" collapsed="false">
      <c r="A117" s="45" t="s">
        <v>8</v>
      </c>
      <c r="B117" s="46" t="s">
        <v>170</v>
      </c>
      <c r="C117" s="47" t="n">
        <v>3471000</v>
      </c>
    </row>
    <row r="118" customFormat="false" ht="15" hidden="false" customHeight="true" outlineLevel="0" collapsed="false">
      <c r="A118" s="16" t="s">
        <v>10</v>
      </c>
      <c r="B118" s="48" t="s">
        <v>171</v>
      </c>
      <c r="C118" s="18" t="n">
        <v>810000</v>
      </c>
    </row>
    <row r="119" customFormat="false" ht="15" hidden="false" customHeight="true" outlineLevel="0" collapsed="false">
      <c r="A119" s="16" t="s">
        <v>12</v>
      </c>
      <c r="B119" s="48" t="s">
        <v>172</v>
      </c>
      <c r="C119" s="22" t="n">
        <v>13187000</v>
      </c>
    </row>
    <row r="120" customFormat="false" ht="15" hidden="false" customHeight="true" outlineLevel="0" collapsed="false">
      <c r="A120" s="16" t="s">
        <v>14</v>
      </c>
      <c r="B120" s="49" t="s">
        <v>173</v>
      </c>
      <c r="C120" s="22" t="n">
        <v>1503799</v>
      </c>
    </row>
    <row r="121" customFormat="false" ht="15" hidden="false" customHeight="true" outlineLevel="0" collapsed="false">
      <c r="A121" s="16" t="s">
        <v>174</v>
      </c>
      <c r="B121" s="50" t="s">
        <v>175</v>
      </c>
      <c r="C121" s="22" t="n">
        <v>917340</v>
      </c>
    </row>
    <row r="122" customFormat="false" ht="15" hidden="false" customHeight="true" outlineLevel="0" collapsed="false">
      <c r="A122" s="16" t="s">
        <v>18</v>
      </c>
      <c r="B122" s="48" t="s">
        <v>176</v>
      </c>
      <c r="C122" s="22" t="n">
        <v>0</v>
      </c>
    </row>
    <row r="123" customFormat="false" ht="15" hidden="false" customHeight="true" outlineLevel="0" collapsed="false">
      <c r="A123" s="16" t="s">
        <v>177</v>
      </c>
      <c r="B123" s="51" t="s">
        <v>178</v>
      </c>
      <c r="C123" s="22"/>
    </row>
    <row r="124" customFormat="false" ht="15" hidden="false" customHeight="true" outlineLevel="0" collapsed="false">
      <c r="A124" s="16" t="s">
        <v>179</v>
      </c>
      <c r="B124" s="52" t="s">
        <v>180</v>
      </c>
      <c r="C124" s="22"/>
    </row>
    <row r="125" customFormat="false" ht="15" hidden="false" customHeight="true" outlineLevel="0" collapsed="false">
      <c r="A125" s="16" t="s">
        <v>181</v>
      </c>
      <c r="B125" s="52" t="s">
        <v>182</v>
      </c>
      <c r="C125" s="22"/>
    </row>
    <row r="126" customFormat="false" ht="15" hidden="false" customHeight="true" outlineLevel="0" collapsed="false">
      <c r="A126" s="16" t="s">
        <v>183</v>
      </c>
      <c r="B126" s="51" t="s">
        <v>184</v>
      </c>
      <c r="C126" s="22" t="n">
        <v>917340</v>
      </c>
    </row>
    <row r="127" customFormat="false" ht="15" hidden="false" customHeight="true" outlineLevel="0" collapsed="false">
      <c r="A127" s="16" t="s">
        <v>185</v>
      </c>
      <c r="B127" s="51" t="s">
        <v>186</v>
      </c>
      <c r="C127" s="22"/>
    </row>
    <row r="128" customFormat="false" ht="15" hidden="false" customHeight="true" outlineLevel="0" collapsed="false">
      <c r="A128" s="16" t="s">
        <v>187</v>
      </c>
      <c r="B128" s="52" t="s">
        <v>188</v>
      </c>
      <c r="C128" s="22"/>
    </row>
    <row r="129" customFormat="false" ht="15" hidden="false" customHeight="true" outlineLevel="0" collapsed="false">
      <c r="A129" s="53" t="s">
        <v>189</v>
      </c>
      <c r="B129" s="54" t="s">
        <v>190</v>
      </c>
      <c r="C129" s="22"/>
    </row>
    <row r="130" customFormat="false" ht="15" hidden="false" customHeight="true" outlineLevel="0" collapsed="false">
      <c r="A130" s="16" t="s">
        <v>191</v>
      </c>
      <c r="B130" s="54" t="s">
        <v>192</v>
      </c>
      <c r="C130" s="22"/>
    </row>
    <row r="131" customFormat="false" ht="15" hidden="false" customHeight="true" outlineLevel="0" collapsed="false">
      <c r="A131" s="55" t="s">
        <v>193</v>
      </c>
      <c r="B131" s="56" t="s">
        <v>194</v>
      </c>
      <c r="C131" s="57"/>
    </row>
    <row r="132" customFormat="false" ht="15" hidden="false" customHeight="true" outlineLevel="0" collapsed="false">
      <c r="A132" s="10" t="s">
        <v>20</v>
      </c>
      <c r="B132" s="58" t="s">
        <v>195</v>
      </c>
      <c r="C132" s="12" t="n">
        <f aca="false">+C133+C135+C137</f>
        <v>11321000</v>
      </c>
    </row>
    <row r="133" customFormat="false" ht="11.1" hidden="false" customHeight="true" outlineLevel="0" collapsed="false">
      <c r="A133" s="13" t="s">
        <v>22</v>
      </c>
      <c r="B133" s="48" t="s">
        <v>196</v>
      </c>
      <c r="C133" s="15"/>
    </row>
    <row r="134" customFormat="false" ht="11.1" hidden="false" customHeight="true" outlineLevel="0" collapsed="false">
      <c r="A134" s="13" t="s">
        <v>24</v>
      </c>
      <c r="B134" s="59" t="s">
        <v>197</v>
      </c>
      <c r="C134" s="15"/>
    </row>
    <row r="135" customFormat="false" ht="11.1" hidden="false" customHeight="true" outlineLevel="0" collapsed="false">
      <c r="A135" s="13" t="s">
        <v>26</v>
      </c>
      <c r="B135" s="59" t="s">
        <v>198</v>
      </c>
      <c r="C135" s="18" t="n">
        <v>5321000</v>
      </c>
    </row>
    <row r="136" customFormat="false" ht="11.1" hidden="false" customHeight="true" outlineLevel="0" collapsed="false">
      <c r="A136" s="13" t="s">
        <v>28</v>
      </c>
      <c r="B136" s="59" t="s">
        <v>199</v>
      </c>
      <c r="C136" s="60"/>
    </row>
    <row r="137" customFormat="false" ht="11.1" hidden="false" customHeight="true" outlineLevel="0" collapsed="false">
      <c r="A137" s="13" t="s">
        <v>30</v>
      </c>
      <c r="B137" s="61" t="s">
        <v>200</v>
      </c>
      <c r="C137" s="60" t="n">
        <v>6000000</v>
      </c>
    </row>
    <row r="138" customFormat="false" ht="11.1" hidden="false" customHeight="true" outlineLevel="0" collapsed="false">
      <c r="A138" s="13" t="s">
        <v>32</v>
      </c>
      <c r="B138" s="62" t="s">
        <v>201</v>
      </c>
      <c r="C138" s="60"/>
    </row>
    <row r="139" customFormat="false" ht="11.1" hidden="false" customHeight="true" outlineLevel="0" collapsed="false">
      <c r="A139" s="13" t="s">
        <v>202</v>
      </c>
      <c r="B139" s="63" t="s">
        <v>203</v>
      </c>
      <c r="C139" s="60"/>
    </row>
    <row r="140" customFormat="false" ht="11.1" hidden="false" customHeight="true" outlineLevel="0" collapsed="false">
      <c r="A140" s="13" t="s">
        <v>204</v>
      </c>
      <c r="B140" s="52" t="s">
        <v>182</v>
      </c>
      <c r="C140" s="60"/>
    </row>
    <row r="141" customFormat="false" ht="11.1" hidden="false" customHeight="true" outlineLevel="0" collapsed="false">
      <c r="A141" s="13" t="s">
        <v>205</v>
      </c>
      <c r="B141" s="52" t="s">
        <v>206</v>
      </c>
      <c r="C141" s="60" t="n">
        <v>6000000</v>
      </c>
    </row>
    <row r="142" customFormat="false" ht="11.1" hidden="false" customHeight="true" outlineLevel="0" collapsed="false">
      <c r="A142" s="13" t="s">
        <v>207</v>
      </c>
      <c r="B142" s="52" t="s">
        <v>208</v>
      </c>
      <c r="C142" s="60"/>
    </row>
    <row r="143" customFormat="false" ht="11.1" hidden="false" customHeight="true" outlineLevel="0" collapsed="false">
      <c r="A143" s="13" t="s">
        <v>209</v>
      </c>
      <c r="B143" s="52" t="s">
        <v>188</v>
      </c>
      <c r="C143" s="60"/>
    </row>
    <row r="144" customFormat="false" ht="11.1" hidden="false" customHeight="true" outlineLevel="0" collapsed="false">
      <c r="A144" s="13" t="s">
        <v>210</v>
      </c>
      <c r="B144" s="52" t="s">
        <v>211</v>
      </c>
      <c r="C144" s="60"/>
    </row>
    <row r="145" customFormat="false" ht="11.1" hidden="false" customHeight="true" outlineLevel="0" collapsed="false">
      <c r="A145" s="53" t="s">
        <v>212</v>
      </c>
      <c r="B145" s="52" t="s">
        <v>213</v>
      </c>
      <c r="C145" s="64"/>
    </row>
    <row r="146" customFormat="false" ht="15" hidden="false" customHeight="true" outlineLevel="0" collapsed="false">
      <c r="A146" s="10" t="s">
        <v>34</v>
      </c>
      <c r="B146" s="11" t="s">
        <v>214</v>
      </c>
      <c r="C146" s="12" t="n">
        <f aca="false">+C147+C148</f>
        <v>1111816</v>
      </c>
    </row>
    <row r="147" customFormat="false" ht="15" hidden="false" customHeight="true" outlineLevel="0" collapsed="false">
      <c r="A147" s="13" t="s">
        <v>36</v>
      </c>
      <c r="B147" s="65" t="s">
        <v>215</v>
      </c>
      <c r="C147" s="15" t="n">
        <v>1111816</v>
      </c>
    </row>
    <row r="148" customFormat="false" ht="15" hidden="false" customHeight="true" outlineLevel="0" collapsed="false">
      <c r="A148" s="19" t="s">
        <v>38</v>
      </c>
      <c r="B148" s="59" t="s">
        <v>216</v>
      </c>
      <c r="C148" s="22"/>
    </row>
    <row r="149" customFormat="false" ht="15" hidden="false" customHeight="true" outlineLevel="0" collapsed="false">
      <c r="A149" s="10" t="s">
        <v>48</v>
      </c>
      <c r="B149" s="11" t="s">
        <v>217</v>
      </c>
      <c r="C149" s="12" t="n">
        <f aca="false">+C116+C132+C146</f>
        <v>32321955</v>
      </c>
    </row>
    <row r="150" customFormat="false" ht="15" hidden="false" customHeight="true" outlineLevel="0" collapsed="false">
      <c r="A150" s="10" t="s">
        <v>62</v>
      </c>
      <c r="B150" s="11" t="s">
        <v>218</v>
      </c>
      <c r="C150" s="12" t="n">
        <f aca="false">+C151+C152+C153</f>
        <v>0</v>
      </c>
    </row>
    <row r="151" customFormat="false" ht="11.1" hidden="false" customHeight="true" outlineLevel="0" collapsed="false">
      <c r="A151" s="13" t="s">
        <v>64</v>
      </c>
      <c r="B151" s="65" t="s">
        <v>219</v>
      </c>
      <c r="C151" s="60"/>
    </row>
    <row r="152" customFormat="false" ht="11.1" hidden="false" customHeight="true" outlineLevel="0" collapsed="false">
      <c r="A152" s="13" t="s">
        <v>66</v>
      </c>
      <c r="B152" s="65" t="s">
        <v>220</v>
      </c>
      <c r="C152" s="60"/>
    </row>
    <row r="153" customFormat="false" ht="11.1" hidden="false" customHeight="true" outlineLevel="0" collapsed="false">
      <c r="A153" s="53" t="s">
        <v>68</v>
      </c>
      <c r="B153" s="66" t="s">
        <v>221</v>
      </c>
      <c r="C153" s="60"/>
    </row>
    <row r="154" customFormat="false" ht="11.1" hidden="false" customHeight="true" outlineLevel="0" collapsed="false">
      <c r="A154" s="10" t="s">
        <v>84</v>
      </c>
      <c r="B154" s="11" t="s">
        <v>222</v>
      </c>
      <c r="C154" s="12" t="n">
        <f aca="false">+C155+C156+C157+C158</f>
        <v>0</v>
      </c>
    </row>
    <row r="155" customFormat="false" ht="11.1" hidden="false" customHeight="true" outlineLevel="0" collapsed="false">
      <c r="A155" s="13" t="s">
        <v>86</v>
      </c>
      <c r="B155" s="65" t="s">
        <v>223</v>
      </c>
      <c r="C155" s="60"/>
    </row>
    <row r="156" customFormat="false" ht="11.1" hidden="false" customHeight="true" outlineLevel="0" collapsed="false">
      <c r="A156" s="13" t="s">
        <v>88</v>
      </c>
      <c r="B156" s="65" t="s">
        <v>224</v>
      </c>
      <c r="C156" s="60"/>
    </row>
    <row r="157" customFormat="false" ht="11.1" hidden="false" customHeight="true" outlineLevel="0" collapsed="false">
      <c r="A157" s="13" t="s">
        <v>90</v>
      </c>
      <c r="B157" s="65" t="s">
        <v>225</v>
      </c>
      <c r="C157" s="60"/>
    </row>
    <row r="158" customFormat="false" ht="11.1" hidden="false" customHeight="true" outlineLevel="0" collapsed="false">
      <c r="A158" s="53" t="s">
        <v>92</v>
      </c>
      <c r="B158" s="66" t="s">
        <v>226</v>
      </c>
      <c r="C158" s="60"/>
    </row>
    <row r="159" customFormat="false" ht="11.1" hidden="false" customHeight="true" outlineLevel="0" collapsed="false">
      <c r="A159" s="10" t="s">
        <v>96</v>
      </c>
      <c r="B159" s="11" t="s">
        <v>227</v>
      </c>
      <c r="C159" s="12" t="n">
        <f aca="false">+C160+C161+C162+C163</f>
        <v>483957</v>
      </c>
    </row>
    <row r="160" customFormat="false" ht="11.1" hidden="false" customHeight="true" outlineLevel="0" collapsed="false">
      <c r="A160" s="13" t="s">
        <v>98</v>
      </c>
      <c r="B160" s="65" t="s">
        <v>228</v>
      </c>
      <c r="C160" s="60"/>
    </row>
    <row r="161" customFormat="false" ht="11.1" hidden="false" customHeight="true" outlineLevel="0" collapsed="false">
      <c r="A161" s="13" t="s">
        <v>100</v>
      </c>
      <c r="B161" s="65" t="s">
        <v>229</v>
      </c>
      <c r="C161" s="60" t="n">
        <v>483957</v>
      </c>
    </row>
    <row r="162" customFormat="false" ht="11.1" hidden="false" customHeight="true" outlineLevel="0" collapsed="false">
      <c r="A162" s="13" t="s">
        <v>102</v>
      </c>
      <c r="B162" s="65" t="s">
        <v>230</v>
      </c>
      <c r="C162" s="60"/>
    </row>
    <row r="163" customFormat="false" ht="11.1" hidden="false" customHeight="true" outlineLevel="0" collapsed="false">
      <c r="A163" s="53" t="s">
        <v>104</v>
      </c>
      <c r="B163" s="66" t="s">
        <v>231</v>
      </c>
      <c r="C163" s="60"/>
    </row>
    <row r="164" customFormat="false" ht="11.1" hidden="false" customHeight="true" outlineLevel="0" collapsed="false">
      <c r="A164" s="10" t="s">
        <v>106</v>
      </c>
      <c r="B164" s="11" t="s">
        <v>232</v>
      </c>
      <c r="C164" s="67" t="n">
        <f aca="false">+C165+C166+C167+C168</f>
        <v>0</v>
      </c>
    </row>
    <row r="165" customFormat="false" ht="11.1" hidden="false" customHeight="true" outlineLevel="0" collapsed="false">
      <c r="A165" s="13" t="s">
        <v>108</v>
      </c>
      <c r="B165" s="65" t="s">
        <v>233</v>
      </c>
      <c r="C165" s="60"/>
    </row>
    <row r="166" customFormat="false" ht="11.1" hidden="false" customHeight="true" outlineLevel="0" collapsed="false">
      <c r="A166" s="13" t="s">
        <v>110</v>
      </c>
      <c r="B166" s="65" t="s">
        <v>234</v>
      </c>
      <c r="C166" s="60"/>
    </row>
    <row r="167" customFormat="false" ht="11.1" hidden="false" customHeight="true" outlineLevel="0" collapsed="false">
      <c r="A167" s="13" t="s">
        <v>112</v>
      </c>
      <c r="B167" s="65" t="s">
        <v>235</v>
      </c>
      <c r="C167" s="60"/>
    </row>
    <row r="168" customFormat="false" ht="11.1" hidden="false" customHeight="true" outlineLevel="0" collapsed="false">
      <c r="A168" s="13" t="s">
        <v>114</v>
      </c>
      <c r="B168" s="65" t="s">
        <v>236</v>
      </c>
      <c r="C168" s="60"/>
    </row>
    <row r="169" customFormat="false" ht="11.1" hidden="false" customHeight="true" outlineLevel="0" collapsed="false">
      <c r="A169" s="10" t="s">
        <v>116</v>
      </c>
      <c r="B169" s="11" t="s">
        <v>237</v>
      </c>
      <c r="C169" s="68" t="n">
        <v>483957</v>
      </c>
    </row>
    <row r="170" customFormat="false" ht="15" hidden="false" customHeight="true" outlineLevel="0" collapsed="false">
      <c r="A170" s="69" t="s">
        <v>118</v>
      </c>
      <c r="B170" s="70" t="s">
        <v>238</v>
      </c>
      <c r="C170" s="68" t="n">
        <f aca="false">+C149+C169</f>
        <v>32805912</v>
      </c>
    </row>
    <row r="171" customFormat="false" ht="20.1" hidden="false" customHeight="true" outlineLevel="0" collapsed="false">
      <c r="A171" s="71"/>
      <c r="B171" s="71"/>
      <c r="C171" s="72"/>
    </row>
    <row r="172" customFormat="false" ht="20.1" hidden="false" customHeight="true" outlineLevel="0" collapsed="false">
      <c r="A172" s="73" t="s">
        <v>239</v>
      </c>
      <c r="B172" s="73"/>
      <c r="C172" s="73"/>
    </row>
    <row r="173" customFormat="false" ht="20.1" hidden="false" customHeight="true" outlineLevel="0" collapsed="false">
      <c r="A173" s="2" t="s">
        <v>240</v>
      </c>
      <c r="B173" s="2"/>
      <c r="C173" s="3" t="s">
        <v>241</v>
      </c>
    </row>
    <row r="174" customFormat="false" ht="21.75" hidden="false" customHeight="true" outlineLevel="0" collapsed="false">
      <c r="A174" s="10" t="n">
        <v>1</v>
      </c>
      <c r="B174" s="58" t="s">
        <v>242</v>
      </c>
      <c r="C174" s="12" t="n">
        <f aca="false">+C62-C149</f>
        <v>-14141043</v>
      </c>
    </row>
    <row r="175" customFormat="false" ht="21" hidden="false" customHeight="true" outlineLevel="0" collapsed="false">
      <c r="A175" s="10" t="s">
        <v>20</v>
      </c>
      <c r="B175" s="58" t="s">
        <v>243</v>
      </c>
      <c r="C175" s="12" t="n">
        <f aca="false">+C85-C169</f>
        <v>14141043</v>
      </c>
    </row>
  </sheetData>
  <mergeCells count="6">
    <mergeCell ref="A3:C3"/>
    <mergeCell ref="A4:B4"/>
    <mergeCell ref="A112:C112"/>
    <mergeCell ref="A113:B113"/>
    <mergeCell ref="A172:C172"/>
    <mergeCell ref="A173:B173"/>
  </mergeCells>
  <printOptions headings="false" gridLines="false" gridLinesSet="true" horizontalCentered="false" verticalCentered="false"/>
  <pageMargins left="0.236111111111111" right="0.236111111111111" top="0.472222222222222" bottom="0.472222222222222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/>
  <cols>
    <col collapsed="false" hidden="false" max="1" min="1" style="0" width="8.70918367346939"/>
    <col collapsed="false" hidden="false" max="2" min="2" style="0" width="47.0051020408163"/>
    <col collapsed="false" hidden="false" max="3" min="3" style="0" width="16.8571428571429"/>
    <col collapsed="false" hidden="false" max="4" min="4" style="0" width="47.5714285714286"/>
    <col collapsed="false" hidden="false" max="5" min="5" style="0" width="16.2908163265306"/>
    <col collapsed="false" hidden="false" max="1025" min="6" style="0" width="8.70918367346939"/>
  </cols>
  <sheetData>
    <row r="2" customFormat="false" ht="15" hidden="false" customHeight="false" outlineLevel="0" collapsed="false">
      <c r="B2" s="0" t="s">
        <v>244</v>
      </c>
    </row>
    <row r="3" customFormat="false" ht="30" hidden="false" customHeight="true" outlineLevel="0" collapsed="false">
      <c r="A3" s="74"/>
      <c r="B3" s="75" t="s">
        <v>245</v>
      </c>
      <c r="C3" s="75"/>
      <c r="D3" s="75"/>
      <c r="E3" s="75"/>
    </row>
    <row r="4" customFormat="false" ht="20.1" hidden="false" customHeight="true" outlineLevel="0" collapsed="false">
      <c r="A4" s="74"/>
      <c r="B4" s="76"/>
      <c r="C4" s="74"/>
      <c r="D4" s="74"/>
      <c r="E4" s="77" t="s">
        <v>246</v>
      </c>
    </row>
    <row r="5" customFormat="false" ht="20.1" hidden="false" customHeight="true" outlineLevel="0" collapsed="false">
      <c r="A5" s="78" t="s">
        <v>3</v>
      </c>
      <c r="B5" s="79" t="s">
        <v>247</v>
      </c>
      <c r="C5" s="79"/>
      <c r="D5" s="78" t="s">
        <v>248</v>
      </c>
      <c r="E5" s="78"/>
    </row>
    <row r="6" customFormat="false" ht="20.1" hidden="false" customHeight="true" outlineLevel="0" collapsed="false">
      <c r="A6" s="78"/>
      <c r="B6" s="79" t="s">
        <v>249</v>
      </c>
      <c r="C6" s="80" t="s">
        <v>5</v>
      </c>
      <c r="D6" s="79" t="s">
        <v>249</v>
      </c>
      <c r="E6" s="81" t="s">
        <v>5</v>
      </c>
    </row>
    <row r="7" customFormat="false" ht="20.1" hidden="false" customHeight="true" outlineLevel="0" collapsed="false">
      <c r="A7" s="82" t="n">
        <v>1</v>
      </c>
      <c r="B7" s="83" t="n">
        <v>2</v>
      </c>
      <c r="C7" s="84" t="s">
        <v>34</v>
      </c>
      <c r="D7" s="83" t="s">
        <v>48</v>
      </c>
      <c r="E7" s="85" t="s">
        <v>62</v>
      </c>
    </row>
    <row r="8" customFormat="false" ht="20.1" hidden="false" customHeight="true" outlineLevel="0" collapsed="false">
      <c r="A8" s="86" t="s">
        <v>6</v>
      </c>
      <c r="B8" s="87" t="s">
        <v>250</v>
      </c>
      <c r="C8" s="88" t="n">
        <v>12098912</v>
      </c>
      <c r="D8" s="87" t="s">
        <v>251</v>
      </c>
      <c r="E8" s="89" t="n">
        <v>3471000</v>
      </c>
    </row>
    <row r="9" customFormat="false" ht="20.1" hidden="false" customHeight="true" outlineLevel="0" collapsed="false">
      <c r="A9" s="90" t="s">
        <v>20</v>
      </c>
      <c r="B9" s="91" t="s">
        <v>252</v>
      </c>
      <c r="C9" s="92" t="n">
        <v>872000</v>
      </c>
      <c r="D9" s="91" t="s">
        <v>171</v>
      </c>
      <c r="E9" s="93" t="n">
        <v>810000</v>
      </c>
    </row>
    <row r="10" customFormat="false" ht="20.1" hidden="false" customHeight="true" outlineLevel="0" collapsed="false">
      <c r="A10" s="90" t="s">
        <v>34</v>
      </c>
      <c r="B10" s="91" t="s">
        <v>253</v>
      </c>
      <c r="C10" s="92"/>
      <c r="D10" s="91" t="s">
        <v>254</v>
      </c>
      <c r="E10" s="93" t="n">
        <v>13187000</v>
      </c>
    </row>
    <row r="11" customFormat="false" ht="20.1" hidden="false" customHeight="true" outlineLevel="0" collapsed="false">
      <c r="A11" s="90" t="s">
        <v>48</v>
      </c>
      <c r="B11" s="91" t="s">
        <v>255</v>
      </c>
      <c r="C11" s="92" t="n">
        <v>1300000</v>
      </c>
      <c r="D11" s="91" t="s">
        <v>173</v>
      </c>
      <c r="E11" s="93" t="n">
        <v>1503799</v>
      </c>
    </row>
    <row r="12" customFormat="false" ht="20.1" hidden="false" customHeight="true" outlineLevel="0" collapsed="false">
      <c r="A12" s="90" t="s">
        <v>62</v>
      </c>
      <c r="B12" s="94" t="s">
        <v>256</v>
      </c>
      <c r="C12" s="92"/>
      <c r="D12" s="91" t="s">
        <v>175</v>
      </c>
      <c r="E12" s="93" t="n">
        <v>917340</v>
      </c>
    </row>
    <row r="13" customFormat="false" ht="20.1" hidden="false" customHeight="true" outlineLevel="0" collapsed="false">
      <c r="A13" s="90" t="s">
        <v>84</v>
      </c>
      <c r="B13" s="91" t="s">
        <v>257</v>
      </c>
      <c r="C13" s="95"/>
      <c r="D13" s="91" t="s">
        <v>258</v>
      </c>
      <c r="E13" s="93" t="n">
        <v>1111816</v>
      </c>
    </row>
    <row r="14" customFormat="false" ht="20.1" hidden="false" customHeight="true" outlineLevel="0" collapsed="false">
      <c r="A14" s="90" t="s">
        <v>96</v>
      </c>
      <c r="B14" s="91" t="s">
        <v>83</v>
      </c>
      <c r="C14" s="92" t="n">
        <v>3910000</v>
      </c>
      <c r="D14" s="96"/>
      <c r="E14" s="93"/>
    </row>
    <row r="15" customFormat="false" ht="15" hidden="false" customHeight="true" outlineLevel="0" collapsed="false">
      <c r="A15" s="90" t="s">
        <v>106</v>
      </c>
      <c r="B15" s="96"/>
      <c r="C15" s="92"/>
      <c r="D15" s="96"/>
      <c r="E15" s="93"/>
    </row>
    <row r="16" customFormat="false" ht="15" hidden="false" customHeight="true" outlineLevel="0" collapsed="false">
      <c r="A16" s="90" t="s">
        <v>116</v>
      </c>
      <c r="B16" s="97"/>
      <c r="C16" s="95"/>
      <c r="D16" s="96"/>
      <c r="E16" s="93"/>
    </row>
    <row r="17" customFormat="false" ht="15" hidden="false" customHeight="true" outlineLevel="0" collapsed="false">
      <c r="A17" s="90" t="s">
        <v>118</v>
      </c>
      <c r="B17" s="96"/>
      <c r="C17" s="92"/>
      <c r="D17" s="96"/>
      <c r="E17" s="93"/>
    </row>
    <row r="18" customFormat="false" ht="15" hidden="false" customHeight="true" outlineLevel="0" collapsed="false">
      <c r="A18" s="90" t="s">
        <v>126</v>
      </c>
      <c r="B18" s="96"/>
      <c r="C18" s="92"/>
      <c r="D18" s="96"/>
      <c r="E18" s="93"/>
    </row>
    <row r="19" customFormat="false" ht="15" hidden="false" customHeight="true" outlineLevel="0" collapsed="false">
      <c r="A19" s="90" t="s">
        <v>136</v>
      </c>
      <c r="B19" s="98"/>
      <c r="C19" s="99"/>
      <c r="D19" s="96"/>
      <c r="E19" s="100"/>
    </row>
    <row r="20" customFormat="false" ht="20.1" hidden="false" customHeight="true" outlineLevel="0" collapsed="false">
      <c r="A20" s="101" t="s">
        <v>142</v>
      </c>
      <c r="B20" s="102" t="s">
        <v>259</v>
      </c>
      <c r="C20" s="103" t="n">
        <f aca="false">+C8+C9+C11+C12+C14+C15+C16+C17+C18+C19</f>
        <v>18180912</v>
      </c>
      <c r="D20" s="102" t="s">
        <v>260</v>
      </c>
      <c r="E20" s="104" t="n">
        <f aca="false">SUM(E8:E19)</f>
        <v>21000955</v>
      </c>
    </row>
    <row r="21" customFormat="false" ht="20.1" hidden="false" customHeight="true" outlineLevel="0" collapsed="false">
      <c r="A21" s="105" t="s">
        <v>150</v>
      </c>
      <c r="B21" s="106" t="s">
        <v>261</v>
      </c>
      <c r="C21" s="107" t="n">
        <f aca="false">+C22+C23+C24+C25</f>
        <v>14625000</v>
      </c>
      <c r="D21" s="91" t="s">
        <v>262</v>
      </c>
      <c r="E21" s="108"/>
    </row>
    <row r="22" customFormat="false" ht="20.1" hidden="false" customHeight="true" outlineLevel="0" collapsed="false">
      <c r="A22" s="109" t="s">
        <v>160</v>
      </c>
      <c r="B22" s="91" t="s">
        <v>263</v>
      </c>
      <c r="C22" s="92" t="n">
        <v>14625000</v>
      </c>
      <c r="D22" s="91" t="s">
        <v>264</v>
      </c>
      <c r="E22" s="93"/>
    </row>
    <row r="23" customFormat="false" ht="20.1" hidden="false" customHeight="true" outlineLevel="0" collapsed="false">
      <c r="A23" s="109" t="s">
        <v>162</v>
      </c>
      <c r="B23" s="91" t="s">
        <v>265</v>
      </c>
      <c r="C23" s="92"/>
      <c r="D23" s="91" t="s">
        <v>266</v>
      </c>
      <c r="E23" s="93"/>
    </row>
    <row r="24" customFormat="false" ht="20.1" hidden="false" customHeight="true" outlineLevel="0" collapsed="false">
      <c r="A24" s="109" t="s">
        <v>164</v>
      </c>
      <c r="B24" s="91" t="s">
        <v>267</v>
      </c>
      <c r="C24" s="92"/>
      <c r="D24" s="91" t="s">
        <v>268</v>
      </c>
      <c r="E24" s="93"/>
    </row>
    <row r="25" customFormat="false" ht="20.1" hidden="false" customHeight="true" outlineLevel="0" collapsed="false">
      <c r="A25" s="109" t="s">
        <v>269</v>
      </c>
      <c r="B25" s="91" t="s">
        <v>270</v>
      </c>
      <c r="C25" s="92"/>
      <c r="D25" s="106" t="s">
        <v>271</v>
      </c>
      <c r="E25" s="93"/>
    </row>
    <row r="26" customFormat="false" ht="20.1" hidden="false" customHeight="true" outlineLevel="0" collapsed="false">
      <c r="A26" s="109" t="s">
        <v>272</v>
      </c>
      <c r="B26" s="91" t="s">
        <v>273</v>
      </c>
      <c r="C26" s="110" t="n">
        <f aca="false">+C27+C28</f>
        <v>0</v>
      </c>
      <c r="D26" s="91" t="s">
        <v>274</v>
      </c>
      <c r="E26" s="93"/>
    </row>
    <row r="27" customFormat="false" ht="20.1" hidden="false" customHeight="true" outlineLevel="0" collapsed="false">
      <c r="A27" s="105" t="s">
        <v>275</v>
      </c>
      <c r="B27" s="106" t="s">
        <v>276</v>
      </c>
      <c r="C27" s="111"/>
      <c r="D27" s="87" t="s">
        <v>229</v>
      </c>
      <c r="E27" s="108" t="n">
        <v>483957</v>
      </c>
    </row>
    <row r="28" customFormat="false" ht="20.1" hidden="false" customHeight="true" outlineLevel="0" collapsed="false">
      <c r="A28" s="109" t="s">
        <v>277</v>
      </c>
      <c r="B28" s="91" t="s">
        <v>278</v>
      </c>
      <c r="C28" s="92"/>
      <c r="D28" s="96" t="s">
        <v>279</v>
      </c>
      <c r="E28" s="93" t="n">
        <v>0</v>
      </c>
    </row>
    <row r="29" customFormat="false" ht="20.1" hidden="false" customHeight="true" outlineLevel="0" collapsed="false">
      <c r="A29" s="101" t="s">
        <v>280</v>
      </c>
      <c r="B29" s="102" t="s">
        <v>281</v>
      </c>
      <c r="C29" s="103" t="n">
        <f aca="false">+C21+C26</f>
        <v>14625000</v>
      </c>
      <c r="D29" s="102" t="s">
        <v>282</v>
      </c>
      <c r="E29" s="104" t="n">
        <f aca="false">SUM(E21:E28)</f>
        <v>483957</v>
      </c>
    </row>
    <row r="30" customFormat="false" ht="20.1" hidden="false" customHeight="true" outlineLevel="0" collapsed="false">
      <c r="A30" s="101" t="s">
        <v>283</v>
      </c>
      <c r="B30" s="112" t="s">
        <v>284</v>
      </c>
      <c r="C30" s="113" t="n">
        <f aca="false">+C20+C29</f>
        <v>32805912</v>
      </c>
      <c r="D30" s="112" t="s">
        <v>285</v>
      </c>
      <c r="E30" s="113" t="n">
        <f aca="false">+E20+E29</f>
        <v>21484912</v>
      </c>
    </row>
    <row r="31" customFormat="false" ht="20.1" hidden="false" customHeight="true" outlineLevel="0" collapsed="false">
      <c r="A31" s="101" t="s">
        <v>286</v>
      </c>
      <c r="B31" s="112" t="s">
        <v>287</v>
      </c>
      <c r="C31" s="113" t="n">
        <f aca="false">IF(C20-E20&lt;0,E20-C20,"-")</f>
        <v>2820043</v>
      </c>
      <c r="D31" s="112" t="s">
        <v>288</v>
      </c>
      <c r="E31" s="113" t="str">
        <f aca="false">IF(C20-E20&gt;0,C20-E20,"-")</f>
        <v>-</v>
      </c>
    </row>
    <row r="32" customFormat="false" ht="20.1" hidden="false" customHeight="true" outlineLevel="0" collapsed="false">
      <c r="A32" s="101" t="s">
        <v>289</v>
      </c>
      <c r="B32" s="112" t="s">
        <v>290</v>
      </c>
      <c r="C32" s="113" t="str">
        <f aca="false">IF(C20+C21-E30&lt;0,E30-(C20+C21),"-")</f>
        <v>-</v>
      </c>
      <c r="D32" s="112" t="s">
        <v>291</v>
      </c>
      <c r="E32" s="113" t="n">
        <f aca="false">IF(C20+C21-E30&gt;0,C20+C21-E30,"-")</f>
        <v>11321000</v>
      </c>
    </row>
  </sheetData>
  <mergeCells count="4">
    <mergeCell ref="B3:E3"/>
    <mergeCell ref="A5:A6"/>
    <mergeCell ref="B5:C5"/>
    <mergeCell ref="D5:E5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5" activeCellId="0" sqref="E15"/>
    </sheetView>
  </sheetViews>
  <sheetFormatPr defaultRowHeight="15"/>
  <cols>
    <col collapsed="false" hidden="false" max="1" min="1" style="0" width="8.70918367346939"/>
    <col collapsed="false" hidden="false" max="2" min="2" style="0" width="46.7091836734694"/>
    <col collapsed="false" hidden="false" max="3" min="3" style="0" width="20.1428571428571"/>
    <col collapsed="false" hidden="false" max="4" min="4" style="0" width="44.7091836734694"/>
    <col collapsed="false" hidden="false" max="5" min="5" style="0" width="16.1428571428571"/>
    <col collapsed="false" hidden="false" max="1025" min="6" style="0" width="8.70918367346939"/>
  </cols>
  <sheetData>
    <row r="1" customFormat="false" ht="15" hidden="false" customHeight="false" outlineLevel="0" collapsed="false">
      <c r="B1" s="0" t="s">
        <v>292</v>
      </c>
    </row>
    <row r="2" customFormat="false" ht="35.1" hidden="false" customHeight="true" outlineLevel="0" collapsed="false">
      <c r="A2" s="74"/>
      <c r="B2" s="75" t="s">
        <v>293</v>
      </c>
      <c r="C2" s="75"/>
      <c r="D2" s="75"/>
      <c r="E2" s="75"/>
    </row>
    <row r="3" customFormat="false" ht="15" hidden="false" customHeight="true" outlineLevel="0" collapsed="false">
      <c r="A3" s="74"/>
      <c r="B3" s="76"/>
      <c r="C3" s="74"/>
      <c r="D3" s="74"/>
      <c r="E3" s="77" t="s">
        <v>246</v>
      </c>
    </row>
    <row r="4" customFormat="false" ht="20.1" hidden="false" customHeight="true" outlineLevel="0" collapsed="false">
      <c r="A4" s="78" t="s">
        <v>3</v>
      </c>
      <c r="B4" s="79" t="s">
        <v>247</v>
      </c>
      <c r="C4" s="79"/>
      <c r="D4" s="78" t="s">
        <v>248</v>
      </c>
      <c r="E4" s="78"/>
    </row>
    <row r="5" customFormat="false" ht="20.1" hidden="false" customHeight="true" outlineLevel="0" collapsed="false">
      <c r="A5" s="78"/>
      <c r="B5" s="79" t="s">
        <v>249</v>
      </c>
      <c r="C5" s="80" t="s">
        <v>5</v>
      </c>
      <c r="D5" s="79" t="s">
        <v>249</v>
      </c>
      <c r="E5" s="80" t="s">
        <v>5</v>
      </c>
    </row>
    <row r="6" customFormat="false" ht="20.1" hidden="false" customHeight="true" outlineLevel="0" collapsed="false">
      <c r="A6" s="82" t="n">
        <v>1</v>
      </c>
      <c r="B6" s="83" t="n">
        <v>2</v>
      </c>
      <c r="C6" s="84" t="n">
        <v>3</v>
      </c>
      <c r="D6" s="83" t="n">
        <v>4</v>
      </c>
      <c r="E6" s="85" t="n">
        <v>5</v>
      </c>
    </row>
    <row r="7" customFormat="false" ht="15" hidden="false" customHeight="true" outlineLevel="0" collapsed="false">
      <c r="A7" s="86" t="s">
        <v>6</v>
      </c>
      <c r="B7" s="87" t="s">
        <v>294</v>
      </c>
      <c r="C7" s="88" t="n">
        <v>0</v>
      </c>
      <c r="D7" s="87" t="s">
        <v>196</v>
      </c>
      <c r="E7" s="89"/>
    </row>
    <row r="8" customFormat="false" ht="15" hidden="false" customHeight="true" outlineLevel="0" collapsed="false">
      <c r="A8" s="90" t="s">
        <v>20</v>
      </c>
      <c r="B8" s="91" t="s">
        <v>295</v>
      </c>
      <c r="C8" s="92"/>
      <c r="D8" s="91" t="s">
        <v>296</v>
      </c>
      <c r="E8" s="93"/>
    </row>
    <row r="9" customFormat="false" ht="15" hidden="false" customHeight="true" outlineLevel="0" collapsed="false">
      <c r="A9" s="90" t="s">
        <v>34</v>
      </c>
      <c r="B9" s="91" t="s">
        <v>297</v>
      </c>
      <c r="C9" s="92"/>
      <c r="D9" s="91" t="s">
        <v>198</v>
      </c>
      <c r="E9" s="93" t="n">
        <v>5321000</v>
      </c>
    </row>
    <row r="10" customFormat="false" ht="15" hidden="false" customHeight="true" outlineLevel="0" collapsed="false">
      <c r="A10" s="90" t="s">
        <v>48</v>
      </c>
      <c r="B10" s="91" t="s">
        <v>298</v>
      </c>
      <c r="C10" s="92"/>
      <c r="D10" s="91" t="s">
        <v>299</v>
      </c>
      <c r="E10" s="93"/>
    </row>
    <row r="11" customFormat="false" ht="15" hidden="false" customHeight="true" outlineLevel="0" collapsed="false">
      <c r="A11" s="90" t="s">
        <v>62</v>
      </c>
      <c r="B11" s="91" t="s">
        <v>300</v>
      </c>
      <c r="C11" s="92"/>
      <c r="D11" s="91" t="s">
        <v>200</v>
      </c>
      <c r="E11" s="93" t="n">
        <v>6000000</v>
      </c>
    </row>
    <row r="12" customFormat="false" ht="15" hidden="false" customHeight="true" outlineLevel="0" collapsed="false">
      <c r="A12" s="90" t="s">
        <v>84</v>
      </c>
      <c r="B12" s="91" t="s">
        <v>301</v>
      </c>
      <c r="C12" s="95"/>
      <c r="D12" s="96"/>
      <c r="E12" s="93"/>
    </row>
    <row r="13" customFormat="false" ht="12" hidden="false" customHeight="true" outlineLevel="0" collapsed="false">
      <c r="A13" s="90" t="s">
        <v>96</v>
      </c>
      <c r="B13" s="96"/>
      <c r="C13" s="92"/>
      <c r="D13" s="96"/>
      <c r="E13" s="93"/>
    </row>
    <row r="14" customFormat="false" ht="12" hidden="false" customHeight="true" outlineLevel="0" collapsed="false">
      <c r="A14" s="90" t="s">
        <v>106</v>
      </c>
      <c r="B14" s="96"/>
      <c r="C14" s="92"/>
      <c r="D14" s="96"/>
      <c r="E14" s="93"/>
    </row>
    <row r="15" customFormat="false" ht="12" hidden="false" customHeight="true" outlineLevel="0" collapsed="false">
      <c r="A15" s="90" t="s">
        <v>116</v>
      </c>
      <c r="B15" s="96"/>
      <c r="C15" s="95"/>
      <c r="D15" s="96"/>
      <c r="E15" s="93"/>
    </row>
    <row r="16" customFormat="false" ht="12" hidden="false" customHeight="true" outlineLevel="0" collapsed="false">
      <c r="A16" s="90" t="s">
        <v>118</v>
      </c>
      <c r="B16" s="96"/>
      <c r="C16" s="95"/>
      <c r="D16" s="96"/>
      <c r="E16" s="93"/>
    </row>
    <row r="17" customFormat="false" ht="12" hidden="false" customHeight="true" outlineLevel="0" collapsed="false">
      <c r="A17" s="114" t="s">
        <v>126</v>
      </c>
      <c r="B17" s="115"/>
      <c r="C17" s="116"/>
      <c r="D17" s="106" t="s">
        <v>258</v>
      </c>
      <c r="E17" s="108"/>
    </row>
    <row r="18" customFormat="false" ht="20.1" hidden="false" customHeight="true" outlineLevel="0" collapsed="false">
      <c r="A18" s="101" t="s">
        <v>136</v>
      </c>
      <c r="B18" s="102" t="s">
        <v>302</v>
      </c>
      <c r="C18" s="103" t="n">
        <f aca="false">+C7+C9+C10+C12+C13+C14+C15+C16+C17</f>
        <v>0</v>
      </c>
      <c r="D18" s="102" t="s">
        <v>303</v>
      </c>
      <c r="E18" s="104" t="n">
        <f aca="false">+E7+E9+E11+E12+E13+E14+E15+E16+E17</f>
        <v>11321000</v>
      </c>
    </row>
    <row r="19" customFormat="false" ht="12" hidden="false" customHeight="true" outlineLevel="0" collapsed="false">
      <c r="A19" s="86" t="s">
        <v>142</v>
      </c>
      <c r="B19" s="117" t="s">
        <v>304</v>
      </c>
      <c r="C19" s="118" t="n">
        <f aca="false">+C20+C21+C22+C23+C24</f>
        <v>0</v>
      </c>
      <c r="D19" s="91" t="s">
        <v>262</v>
      </c>
      <c r="E19" s="89"/>
    </row>
    <row r="20" customFormat="false" ht="12" hidden="false" customHeight="true" outlineLevel="0" collapsed="false">
      <c r="A20" s="90" t="s">
        <v>150</v>
      </c>
      <c r="B20" s="119" t="s">
        <v>263</v>
      </c>
      <c r="C20" s="92"/>
      <c r="D20" s="91" t="s">
        <v>305</v>
      </c>
      <c r="E20" s="93"/>
    </row>
    <row r="21" customFormat="false" ht="12" hidden="false" customHeight="true" outlineLevel="0" collapsed="false">
      <c r="A21" s="86" t="s">
        <v>160</v>
      </c>
      <c r="B21" s="119" t="s">
        <v>265</v>
      </c>
      <c r="C21" s="92"/>
      <c r="D21" s="91" t="s">
        <v>266</v>
      </c>
      <c r="E21" s="93"/>
    </row>
    <row r="22" customFormat="false" ht="12" hidden="false" customHeight="true" outlineLevel="0" collapsed="false">
      <c r="A22" s="90" t="s">
        <v>162</v>
      </c>
      <c r="B22" s="119" t="s">
        <v>267</v>
      </c>
      <c r="C22" s="92"/>
      <c r="D22" s="91" t="s">
        <v>268</v>
      </c>
      <c r="E22" s="93"/>
    </row>
    <row r="23" customFormat="false" ht="12" hidden="false" customHeight="true" outlineLevel="0" collapsed="false">
      <c r="A23" s="86" t="s">
        <v>164</v>
      </c>
      <c r="B23" s="119" t="s">
        <v>306</v>
      </c>
      <c r="C23" s="92"/>
      <c r="D23" s="106" t="s">
        <v>271</v>
      </c>
      <c r="E23" s="93"/>
    </row>
    <row r="24" customFormat="false" ht="12" hidden="false" customHeight="true" outlineLevel="0" collapsed="false">
      <c r="A24" s="90" t="s">
        <v>269</v>
      </c>
      <c r="B24" s="120" t="s">
        <v>270</v>
      </c>
      <c r="C24" s="92"/>
      <c r="D24" s="91" t="s">
        <v>307</v>
      </c>
      <c r="E24" s="93"/>
    </row>
    <row r="25" customFormat="false" ht="12" hidden="false" customHeight="true" outlineLevel="0" collapsed="false">
      <c r="A25" s="86" t="s">
        <v>272</v>
      </c>
      <c r="B25" s="121" t="s">
        <v>308</v>
      </c>
      <c r="C25" s="110" t="n">
        <f aca="false">+C26+C27+C28+C29+C30</f>
        <v>0</v>
      </c>
      <c r="D25" s="87" t="s">
        <v>309</v>
      </c>
      <c r="E25" s="93"/>
    </row>
    <row r="26" customFormat="false" ht="12" hidden="false" customHeight="true" outlineLevel="0" collapsed="false">
      <c r="A26" s="90" t="s">
        <v>275</v>
      </c>
      <c r="B26" s="120" t="s">
        <v>310</v>
      </c>
      <c r="C26" s="92"/>
      <c r="D26" s="87" t="s">
        <v>231</v>
      </c>
      <c r="E26" s="93"/>
    </row>
    <row r="27" customFormat="false" ht="12" hidden="false" customHeight="true" outlineLevel="0" collapsed="false">
      <c r="A27" s="86" t="s">
        <v>277</v>
      </c>
      <c r="B27" s="120" t="s">
        <v>276</v>
      </c>
      <c r="C27" s="92"/>
      <c r="D27" s="122"/>
      <c r="E27" s="93"/>
    </row>
    <row r="28" customFormat="false" ht="12" hidden="false" customHeight="true" outlineLevel="0" collapsed="false">
      <c r="A28" s="90" t="s">
        <v>280</v>
      </c>
      <c r="B28" s="119" t="s">
        <v>311</v>
      </c>
      <c r="C28" s="92"/>
      <c r="D28" s="122"/>
      <c r="E28" s="93"/>
    </row>
    <row r="29" customFormat="false" ht="12" hidden="false" customHeight="true" outlineLevel="0" collapsed="false">
      <c r="A29" s="86" t="s">
        <v>283</v>
      </c>
      <c r="B29" s="123" t="s">
        <v>312</v>
      </c>
      <c r="C29" s="92"/>
      <c r="D29" s="96"/>
      <c r="E29" s="93"/>
    </row>
    <row r="30" customFormat="false" ht="12" hidden="false" customHeight="true" outlineLevel="0" collapsed="false">
      <c r="A30" s="90" t="s">
        <v>286</v>
      </c>
      <c r="B30" s="124" t="s">
        <v>313</v>
      </c>
      <c r="C30" s="92"/>
      <c r="D30" s="122"/>
      <c r="E30" s="93"/>
    </row>
    <row r="31" customFormat="false" ht="20.1" hidden="false" customHeight="true" outlineLevel="0" collapsed="false">
      <c r="A31" s="101" t="s">
        <v>289</v>
      </c>
      <c r="B31" s="102" t="s">
        <v>314</v>
      </c>
      <c r="C31" s="103" t="n">
        <f aca="false">+C19+C25</f>
        <v>0</v>
      </c>
      <c r="D31" s="102" t="s">
        <v>315</v>
      </c>
      <c r="E31" s="104" t="n">
        <f aca="false">SUM(E19:E30)</f>
        <v>0</v>
      </c>
    </row>
    <row r="32" customFormat="false" ht="20.1" hidden="false" customHeight="true" outlineLevel="0" collapsed="false">
      <c r="A32" s="101" t="s">
        <v>316</v>
      </c>
      <c r="B32" s="112" t="s">
        <v>317</v>
      </c>
      <c r="C32" s="113" t="n">
        <f aca="false">+C18+C31</f>
        <v>0</v>
      </c>
      <c r="D32" s="112" t="s">
        <v>318</v>
      </c>
      <c r="E32" s="113" t="n">
        <f aca="false">+E18+E31</f>
        <v>11321000</v>
      </c>
    </row>
    <row r="33" customFormat="false" ht="15" hidden="false" customHeight="true" outlineLevel="0" collapsed="false">
      <c r="A33" s="101" t="s">
        <v>319</v>
      </c>
      <c r="B33" s="112" t="s">
        <v>287</v>
      </c>
      <c r="C33" s="113" t="n">
        <f aca="false">IF(C18-E18&lt;0,E18-C18,"-")</f>
        <v>11321000</v>
      </c>
      <c r="D33" s="112" t="s">
        <v>288</v>
      </c>
      <c r="E33" s="113" t="str">
        <f aca="false">IF(C18-E18&gt;0,C18-E18,"-")</f>
        <v>-</v>
      </c>
    </row>
    <row r="34" customFormat="false" ht="15" hidden="false" customHeight="true" outlineLevel="0" collapsed="false">
      <c r="A34" s="101" t="s">
        <v>320</v>
      </c>
      <c r="B34" s="112" t="s">
        <v>290</v>
      </c>
      <c r="C34" s="113" t="n">
        <f aca="false">IF(C18+C19-E32&lt;0,E32-(C18+C19),"-")</f>
        <v>11321000</v>
      </c>
      <c r="D34" s="112" t="s">
        <v>291</v>
      </c>
      <c r="E34" s="113" t="str">
        <f aca="false">IF(C18+C19-E32&gt;0,C18+C19-E32,"-")</f>
        <v>-</v>
      </c>
    </row>
    <row r="35" customFormat="false" ht="20.1" hidden="false" customHeight="true" outlineLevel="0" collapsed="false"/>
  </sheetData>
  <mergeCells count="4">
    <mergeCell ref="B2:E2"/>
    <mergeCell ref="A4:A5"/>
    <mergeCell ref="B4:C4"/>
    <mergeCell ref="D4:E4"/>
  </mergeCells>
  <printOptions headings="false" gridLines="false" gridLinesSet="true" horizontalCentered="false" verticalCentered="false"/>
  <pageMargins left="0.236111111111111" right="0.236111111111111" top="0.590277777777778" bottom="0.59027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0" activeCellId="0" sqref="G10"/>
    </sheetView>
  </sheetViews>
  <sheetFormatPr defaultRowHeight="15"/>
  <cols>
    <col collapsed="false" hidden="false" max="1" min="1" style="0" width="7.29081632653061"/>
    <col collapsed="false" hidden="false" max="2" min="2" style="0" width="47.0051020408163"/>
    <col collapsed="false" hidden="false" max="3" min="3" style="0" width="11.4183673469388"/>
    <col collapsed="false" hidden="false" max="4" min="4" style="0" width="10.7091836734694"/>
    <col collapsed="false" hidden="false" max="5" min="5" style="0" width="10.9948979591837"/>
    <col collapsed="false" hidden="false" max="1025" min="6" style="0" width="8.70918367346939"/>
  </cols>
  <sheetData>
    <row r="1" customFormat="false" ht="15" hidden="false" customHeight="false" outlineLevel="0" collapsed="false">
      <c r="B1" s="0" t="s">
        <v>321</v>
      </c>
    </row>
    <row r="3" customFormat="false" ht="20.1" hidden="false" customHeight="true" outlineLevel="0" collapsed="false">
      <c r="A3" s="1" t="s">
        <v>1</v>
      </c>
      <c r="B3" s="1"/>
      <c r="C3" s="1"/>
      <c r="D3" s="1"/>
      <c r="E3" s="1"/>
    </row>
    <row r="4" customFormat="false" ht="20.1" hidden="false" customHeight="true" outlineLevel="0" collapsed="false">
      <c r="A4" s="2"/>
      <c r="B4" s="2"/>
      <c r="C4" s="125"/>
      <c r="D4" s="2"/>
      <c r="E4" s="3" t="s">
        <v>2</v>
      </c>
    </row>
    <row r="5" customFormat="false" ht="24.95" hidden="false" customHeight="true" outlineLevel="0" collapsed="false">
      <c r="A5" s="4" t="s">
        <v>3</v>
      </c>
      <c r="B5" s="5" t="s">
        <v>4</v>
      </c>
      <c r="C5" s="5" t="s">
        <v>322</v>
      </c>
      <c r="D5" s="126" t="s">
        <v>323</v>
      </c>
      <c r="E5" s="127" t="s">
        <v>324</v>
      </c>
    </row>
    <row r="6" customFormat="false" ht="20.1" hidden="false" customHeight="true" outlineLevel="0" collapsed="false">
      <c r="A6" s="39" t="n">
        <v>1</v>
      </c>
      <c r="B6" s="40" t="n">
        <v>2</v>
      </c>
      <c r="C6" s="40" t="n">
        <v>3</v>
      </c>
      <c r="D6" s="40" t="n">
        <v>4</v>
      </c>
      <c r="E6" s="128" t="n">
        <v>5</v>
      </c>
    </row>
    <row r="7" customFormat="false" ht="20.1" hidden="false" customHeight="true" outlineLevel="0" collapsed="false">
      <c r="A7" s="10" t="s">
        <v>6</v>
      </c>
      <c r="B7" s="11" t="s">
        <v>7</v>
      </c>
      <c r="C7" s="129" t="n">
        <f aca="false">+C8+C9+C10+C11+C12+C13</f>
        <v>12420313</v>
      </c>
      <c r="D7" s="129" t="n">
        <f aca="false">+D8+D9+D10+D11+D12+D13</f>
        <v>12746688</v>
      </c>
      <c r="E7" s="130" t="n">
        <f aca="false">+E8+E9+E10+E11+E12+E13</f>
        <v>13060298</v>
      </c>
    </row>
    <row r="8" customFormat="false" ht="20.1" hidden="false" customHeight="true" outlineLevel="0" collapsed="false">
      <c r="A8" s="13" t="s">
        <v>8</v>
      </c>
      <c r="B8" s="14" t="s">
        <v>9</v>
      </c>
      <c r="C8" s="131" t="n">
        <v>9615125</v>
      </c>
      <c r="D8" s="131" t="n">
        <v>9895132</v>
      </c>
      <c r="E8" s="132" t="n">
        <v>10128166</v>
      </c>
    </row>
    <row r="9" customFormat="false" ht="20.1" hidden="false" customHeight="true" outlineLevel="0" collapsed="false">
      <c r="A9" s="16" t="s">
        <v>10</v>
      </c>
      <c r="B9" s="17" t="s">
        <v>11</v>
      </c>
      <c r="C9" s="133" t="n">
        <v>0</v>
      </c>
      <c r="D9" s="133" t="n">
        <v>0</v>
      </c>
      <c r="E9" s="60" t="n">
        <v>0</v>
      </c>
    </row>
    <row r="10" customFormat="false" ht="22.5" hidden="false" customHeight="true" outlineLevel="0" collapsed="false">
      <c r="A10" s="16" t="s">
        <v>12</v>
      </c>
      <c r="B10" s="17" t="s">
        <v>13</v>
      </c>
      <c r="C10" s="133" t="n">
        <v>1605188</v>
      </c>
      <c r="D10" s="133" t="n">
        <v>1651556</v>
      </c>
      <c r="E10" s="60" t="n">
        <v>1732132</v>
      </c>
    </row>
    <row r="11" customFormat="false" ht="20.1" hidden="false" customHeight="true" outlineLevel="0" collapsed="false">
      <c r="A11" s="16" t="s">
        <v>14</v>
      </c>
      <c r="B11" s="17" t="s">
        <v>15</v>
      </c>
      <c r="C11" s="133" t="n">
        <v>1200000</v>
      </c>
      <c r="D11" s="133" t="n">
        <v>1200000</v>
      </c>
      <c r="E11" s="60" t="n">
        <v>1200000</v>
      </c>
    </row>
    <row r="12" customFormat="false" ht="20.1" hidden="false" customHeight="true" outlineLevel="0" collapsed="false">
      <c r="A12" s="16" t="s">
        <v>16</v>
      </c>
      <c r="B12" s="17" t="s">
        <v>17</v>
      </c>
      <c r="C12" s="133" t="n">
        <v>0</v>
      </c>
      <c r="D12" s="133" t="n">
        <v>0</v>
      </c>
      <c r="E12" s="60"/>
    </row>
    <row r="13" customFormat="false" ht="20.1" hidden="false" customHeight="true" outlineLevel="0" collapsed="false">
      <c r="A13" s="19" t="s">
        <v>18</v>
      </c>
      <c r="B13" s="61" t="s">
        <v>19</v>
      </c>
      <c r="C13" s="134" t="n">
        <v>0</v>
      </c>
      <c r="D13" s="134" t="n">
        <v>0</v>
      </c>
      <c r="E13" s="60"/>
    </row>
    <row r="14" customFormat="false" ht="21" hidden="false" customHeight="true" outlineLevel="0" collapsed="false">
      <c r="A14" s="10" t="s">
        <v>20</v>
      </c>
      <c r="B14" s="21" t="s">
        <v>21</v>
      </c>
      <c r="C14" s="129" t="n">
        <f aca="false">+C15+C16+C17+C18+C19</f>
        <v>872000</v>
      </c>
      <c r="D14" s="129" t="n">
        <f aca="false">+D15+D16+D17+D18+D19</f>
        <v>872000</v>
      </c>
      <c r="E14" s="130" t="n">
        <f aca="false">+E15+E16+E17+E18+E19</f>
        <v>872000</v>
      </c>
    </row>
    <row r="15" customFormat="false" ht="20.1" hidden="false" customHeight="true" outlineLevel="0" collapsed="false">
      <c r="A15" s="13" t="s">
        <v>22</v>
      </c>
      <c r="B15" s="14" t="s">
        <v>23</v>
      </c>
      <c r="C15" s="131"/>
      <c r="D15" s="131"/>
      <c r="E15" s="132"/>
    </row>
    <row r="16" customFormat="false" ht="20.1" hidden="false" customHeight="true" outlineLevel="0" collapsed="false">
      <c r="A16" s="16" t="s">
        <v>24</v>
      </c>
      <c r="B16" s="17" t="s">
        <v>25</v>
      </c>
      <c r="C16" s="133"/>
      <c r="D16" s="133"/>
      <c r="E16" s="60"/>
    </row>
    <row r="17" customFormat="false" ht="21" hidden="false" customHeight="true" outlineLevel="0" collapsed="false">
      <c r="A17" s="16" t="s">
        <v>26</v>
      </c>
      <c r="B17" s="17" t="s">
        <v>27</v>
      </c>
      <c r="C17" s="133"/>
      <c r="D17" s="133"/>
      <c r="E17" s="60"/>
    </row>
    <row r="18" customFormat="false" ht="21" hidden="false" customHeight="true" outlineLevel="0" collapsed="false">
      <c r="A18" s="16" t="s">
        <v>28</v>
      </c>
      <c r="B18" s="17" t="s">
        <v>29</v>
      </c>
      <c r="C18" s="133"/>
      <c r="D18" s="133"/>
      <c r="E18" s="60"/>
    </row>
    <row r="19" customFormat="false" ht="20.1" hidden="false" customHeight="true" outlineLevel="0" collapsed="false">
      <c r="A19" s="16" t="s">
        <v>30</v>
      </c>
      <c r="B19" s="17" t="s">
        <v>31</v>
      </c>
      <c r="C19" s="133" t="n">
        <v>872000</v>
      </c>
      <c r="D19" s="133" t="n">
        <v>872000</v>
      </c>
      <c r="E19" s="60" t="n">
        <v>872000</v>
      </c>
    </row>
    <row r="20" customFormat="false" ht="20.1" hidden="false" customHeight="true" outlineLevel="0" collapsed="false">
      <c r="A20" s="19" t="s">
        <v>32</v>
      </c>
      <c r="B20" s="61" t="s">
        <v>33</v>
      </c>
      <c r="C20" s="134"/>
      <c r="D20" s="134"/>
      <c r="E20" s="64"/>
    </row>
    <row r="21" customFormat="false" ht="21" hidden="false" customHeight="true" outlineLevel="0" collapsed="false">
      <c r="A21" s="10" t="s">
        <v>34</v>
      </c>
      <c r="B21" s="11" t="s">
        <v>35</v>
      </c>
      <c r="C21" s="129" t="n">
        <f aca="false">+C22+C23+C24+C25+C26</f>
        <v>0</v>
      </c>
      <c r="D21" s="129" t="n">
        <f aca="false">+D22+D23+D24+D25+D26</f>
        <v>0</v>
      </c>
      <c r="E21" s="130" t="n">
        <f aca="false">+E22+E23+E24+E25+E26</f>
        <v>0</v>
      </c>
    </row>
    <row r="22" customFormat="false" ht="20.1" hidden="false" customHeight="true" outlineLevel="0" collapsed="false">
      <c r="A22" s="13" t="s">
        <v>36</v>
      </c>
      <c r="B22" s="14" t="s">
        <v>37</v>
      </c>
      <c r="C22" s="131"/>
      <c r="D22" s="131" t="n">
        <v>0</v>
      </c>
      <c r="E22" s="132" t="n">
        <v>0</v>
      </c>
    </row>
    <row r="23" customFormat="false" ht="20.1" hidden="false" customHeight="true" outlineLevel="0" collapsed="false">
      <c r="A23" s="16" t="s">
        <v>38</v>
      </c>
      <c r="B23" s="17" t="s">
        <v>39</v>
      </c>
      <c r="C23" s="133"/>
      <c r="D23" s="133"/>
      <c r="E23" s="60"/>
    </row>
    <row r="24" customFormat="false" ht="21.75" hidden="false" customHeight="true" outlineLevel="0" collapsed="false">
      <c r="A24" s="16" t="s">
        <v>40</v>
      </c>
      <c r="B24" s="17" t="s">
        <v>41</v>
      </c>
      <c r="C24" s="133"/>
      <c r="D24" s="133"/>
      <c r="E24" s="60"/>
    </row>
    <row r="25" customFormat="false" ht="21.75" hidden="false" customHeight="true" outlineLevel="0" collapsed="false">
      <c r="A25" s="16" t="s">
        <v>42</v>
      </c>
      <c r="B25" s="17" t="s">
        <v>43</v>
      </c>
      <c r="C25" s="133"/>
      <c r="D25" s="133"/>
      <c r="E25" s="60"/>
    </row>
    <row r="26" customFormat="false" ht="20.1" hidden="false" customHeight="true" outlineLevel="0" collapsed="false">
      <c r="A26" s="16" t="s">
        <v>44</v>
      </c>
      <c r="B26" s="17" t="s">
        <v>45</v>
      </c>
      <c r="C26" s="133"/>
      <c r="D26" s="133"/>
      <c r="E26" s="60"/>
    </row>
    <row r="27" customFormat="false" ht="20.1" hidden="false" customHeight="true" outlineLevel="0" collapsed="false">
      <c r="A27" s="19" t="s">
        <v>46</v>
      </c>
      <c r="B27" s="61" t="s">
        <v>47</v>
      </c>
      <c r="C27" s="134"/>
      <c r="D27" s="134"/>
      <c r="E27" s="64"/>
    </row>
    <row r="28" customFormat="false" ht="20.1" hidden="false" customHeight="true" outlineLevel="0" collapsed="false">
      <c r="A28" s="10" t="s">
        <v>48</v>
      </c>
      <c r="B28" s="11" t="s">
        <v>49</v>
      </c>
      <c r="C28" s="129" t="n">
        <f aca="false">+C29+C32+C33+C34</f>
        <v>1400000</v>
      </c>
      <c r="D28" s="129" t="n">
        <f aca="false">+D29+D32+D33+D34</f>
        <v>1460000</v>
      </c>
      <c r="E28" s="130" t="n">
        <f aca="false">+E29+E32+E33+E34</f>
        <v>1530000</v>
      </c>
    </row>
    <row r="29" customFormat="false" ht="20.1" hidden="false" customHeight="true" outlineLevel="0" collapsed="false">
      <c r="A29" s="13" t="s">
        <v>50</v>
      </c>
      <c r="B29" s="14" t="s">
        <v>51</v>
      </c>
      <c r="C29" s="135" t="n">
        <v>750000</v>
      </c>
      <c r="D29" s="135" t="n">
        <v>780000</v>
      </c>
      <c r="E29" s="136" t="n">
        <v>820000</v>
      </c>
    </row>
    <row r="30" customFormat="false" ht="20.1" hidden="false" customHeight="true" outlineLevel="0" collapsed="false">
      <c r="A30" s="16" t="s">
        <v>52</v>
      </c>
      <c r="B30" s="17" t="s">
        <v>53</v>
      </c>
      <c r="C30" s="133"/>
      <c r="D30" s="133"/>
      <c r="E30" s="60"/>
    </row>
    <row r="31" customFormat="false" ht="20.1" hidden="false" customHeight="true" outlineLevel="0" collapsed="false">
      <c r="A31" s="16" t="s">
        <v>54</v>
      </c>
      <c r="B31" s="17" t="s">
        <v>55</v>
      </c>
      <c r="C31" s="133" t="n">
        <v>750000</v>
      </c>
      <c r="D31" s="133" t="n">
        <v>780000</v>
      </c>
      <c r="E31" s="60" t="n">
        <v>820000</v>
      </c>
    </row>
    <row r="32" customFormat="false" ht="20.1" hidden="false" customHeight="true" outlineLevel="0" collapsed="false">
      <c r="A32" s="16" t="s">
        <v>56</v>
      </c>
      <c r="B32" s="17" t="s">
        <v>57</v>
      </c>
      <c r="C32" s="133" t="n">
        <v>650000</v>
      </c>
      <c r="D32" s="133" t="n">
        <v>680000</v>
      </c>
      <c r="E32" s="60" t="n">
        <v>710000</v>
      </c>
    </row>
    <row r="33" customFormat="false" ht="20.1" hidden="false" customHeight="true" outlineLevel="0" collapsed="false">
      <c r="A33" s="16" t="s">
        <v>58</v>
      </c>
      <c r="B33" s="17" t="s">
        <v>59</v>
      </c>
      <c r="C33" s="133"/>
      <c r="D33" s="133" t="n">
        <v>0</v>
      </c>
      <c r="E33" s="60"/>
    </row>
    <row r="34" customFormat="false" ht="20.1" hidden="false" customHeight="true" outlineLevel="0" collapsed="false">
      <c r="A34" s="19" t="s">
        <v>60</v>
      </c>
      <c r="B34" s="61" t="s">
        <v>61</v>
      </c>
      <c r="C34" s="134" t="n">
        <v>0</v>
      </c>
      <c r="D34" s="134" t="n">
        <v>0</v>
      </c>
      <c r="E34" s="64"/>
    </row>
    <row r="35" customFormat="false" ht="20.1" hidden="false" customHeight="true" outlineLevel="0" collapsed="false">
      <c r="A35" s="10" t="s">
        <v>62</v>
      </c>
      <c r="B35" s="11" t="s">
        <v>63</v>
      </c>
      <c r="C35" s="129" t="n">
        <f aca="false">SUM(C36:C45)</f>
        <v>4100000</v>
      </c>
      <c r="D35" s="129" t="n">
        <f aca="false">SUM(D36:D45)</f>
        <v>4250000</v>
      </c>
      <c r="E35" s="130" t="n">
        <f aca="false">SUM(E36:E45)</f>
        <v>4400000</v>
      </c>
    </row>
    <row r="36" customFormat="false" ht="20.1" hidden="false" customHeight="true" outlineLevel="0" collapsed="false">
      <c r="A36" s="13" t="s">
        <v>64</v>
      </c>
      <c r="B36" s="14" t="s">
        <v>65</v>
      </c>
      <c r="C36" s="131"/>
      <c r="D36" s="131"/>
      <c r="E36" s="132"/>
    </row>
    <row r="37" customFormat="false" ht="20.1" hidden="false" customHeight="true" outlineLevel="0" collapsed="false">
      <c r="A37" s="16" t="s">
        <v>66</v>
      </c>
      <c r="B37" s="17" t="s">
        <v>67</v>
      </c>
      <c r="C37" s="133" t="n">
        <v>4000000</v>
      </c>
      <c r="D37" s="133" t="n">
        <v>4150000</v>
      </c>
      <c r="E37" s="60" t="n">
        <v>4300000</v>
      </c>
    </row>
    <row r="38" customFormat="false" ht="20.1" hidden="false" customHeight="true" outlineLevel="0" collapsed="false">
      <c r="A38" s="16" t="s">
        <v>68</v>
      </c>
      <c r="B38" s="17" t="s">
        <v>69</v>
      </c>
      <c r="C38" s="133"/>
      <c r="D38" s="133"/>
      <c r="E38" s="60"/>
    </row>
    <row r="39" customFormat="false" ht="20.1" hidden="false" customHeight="true" outlineLevel="0" collapsed="false">
      <c r="A39" s="16" t="s">
        <v>70</v>
      </c>
      <c r="B39" s="17" t="s">
        <v>71</v>
      </c>
      <c r="C39" s="133"/>
      <c r="D39" s="133"/>
      <c r="E39" s="60"/>
    </row>
    <row r="40" customFormat="false" ht="20.1" hidden="false" customHeight="true" outlineLevel="0" collapsed="false">
      <c r="A40" s="16" t="s">
        <v>72</v>
      </c>
      <c r="B40" s="17" t="s">
        <v>73</v>
      </c>
      <c r="C40" s="133" t="n">
        <v>0</v>
      </c>
      <c r="D40" s="133" t="n">
        <v>0</v>
      </c>
      <c r="E40" s="60"/>
    </row>
    <row r="41" customFormat="false" ht="20.1" hidden="false" customHeight="true" outlineLevel="0" collapsed="false">
      <c r="A41" s="16" t="s">
        <v>74</v>
      </c>
      <c r="B41" s="17" t="s">
        <v>75</v>
      </c>
      <c r="C41" s="133" t="n">
        <v>0</v>
      </c>
      <c r="D41" s="133" t="n">
        <v>0</v>
      </c>
      <c r="E41" s="60"/>
    </row>
    <row r="42" customFormat="false" ht="20.1" hidden="false" customHeight="true" outlineLevel="0" collapsed="false">
      <c r="A42" s="16" t="s">
        <v>76</v>
      </c>
      <c r="B42" s="17" t="s">
        <v>77</v>
      </c>
      <c r="C42" s="133"/>
      <c r="D42" s="133"/>
      <c r="E42" s="60"/>
    </row>
    <row r="43" customFormat="false" ht="20.1" hidden="false" customHeight="true" outlineLevel="0" collapsed="false">
      <c r="A43" s="16" t="s">
        <v>78</v>
      </c>
      <c r="B43" s="17" t="s">
        <v>79</v>
      </c>
      <c r="C43" s="133" t="n">
        <v>100000</v>
      </c>
      <c r="D43" s="133" t="n">
        <v>100000</v>
      </c>
      <c r="E43" s="60" t="n">
        <v>100000</v>
      </c>
    </row>
    <row r="44" customFormat="false" ht="20.1" hidden="false" customHeight="true" outlineLevel="0" collapsed="false">
      <c r="A44" s="16" t="s">
        <v>80</v>
      </c>
      <c r="B44" s="17" t="s">
        <v>81</v>
      </c>
      <c r="C44" s="133"/>
      <c r="D44" s="133"/>
      <c r="E44" s="60"/>
    </row>
    <row r="45" customFormat="false" ht="20.1" hidden="false" customHeight="true" outlineLevel="0" collapsed="false">
      <c r="A45" s="19" t="s">
        <v>82</v>
      </c>
      <c r="B45" s="61" t="s">
        <v>83</v>
      </c>
      <c r="C45" s="134"/>
      <c r="D45" s="134" t="n">
        <v>0</v>
      </c>
      <c r="E45" s="64"/>
    </row>
    <row r="46" customFormat="false" ht="20.1" hidden="false" customHeight="true" outlineLevel="0" collapsed="false">
      <c r="A46" s="10" t="s">
        <v>84</v>
      </c>
      <c r="B46" s="11" t="s">
        <v>85</v>
      </c>
      <c r="C46" s="129" t="n">
        <f aca="false">SUM(C47:C51)</f>
        <v>0</v>
      </c>
      <c r="D46" s="129" t="n">
        <f aca="false">SUM(D47:D51)</f>
        <v>0</v>
      </c>
      <c r="E46" s="130" t="n">
        <f aca="false">SUM(E47:E51)</f>
        <v>0</v>
      </c>
    </row>
    <row r="47" customFormat="false" ht="20.1" hidden="false" customHeight="true" outlineLevel="0" collapsed="false">
      <c r="A47" s="13" t="s">
        <v>86</v>
      </c>
      <c r="B47" s="14" t="s">
        <v>87</v>
      </c>
      <c r="C47" s="131"/>
      <c r="D47" s="131"/>
      <c r="E47" s="132"/>
    </row>
    <row r="48" customFormat="false" ht="20.1" hidden="false" customHeight="true" outlineLevel="0" collapsed="false">
      <c r="A48" s="16" t="s">
        <v>88</v>
      </c>
      <c r="B48" s="17" t="s">
        <v>89</v>
      </c>
      <c r="C48" s="133"/>
      <c r="D48" s="133" t="n">
        <v>0</v>
      </c>
      <c r="E48" s="60"/>
    </row>
    <row r="49" customFormat="false" ht="12" hidden="false" customHeight="true" outlineLevel="0" collapsed="false">
      <c r="A49" s="16" t="s">
        <v>90</v>
      </c>
      <c r="B49" s="17" t="s">
        <v>91</v>
      </c>
      <c r="C49" s="133"/>
      <c r="D49" s="133"/>
      <c r="E49" s="60"/>
    </row>
    <row r="50" customFormat="false" ht="12" hidden="false" customHeight="true" outlineLevel="0" collapsed="false">
      <c r="A50" s="16" t="s">
        <v>92</v>
      </c>
      <c r="B50" s="17" t="s">
        <v>93</v>
      </c>
      <c r="C50" s="133"/>
      <c r="D50" s="133"/>
      <c r="E50" s="60"/>
    </row>
    <row r="51" customFormat="false" ht="12" hidden="false" customHeight="true" outlineLevel="0" collapsed="false">
      <c r="A51" s="19" t="s">
        <v>94</v>
      </c>
      <c r="B51" s="61" t="s">
        <v>95</v>
      </c>
      <c r="C51" s="134"/>
      <c r="D51" s="134"/>
      <c r="E51" s="64"/>
    </row>
    <row r="52" customFormat="false" ht="12" hidden="false" customHeight="true" outlineLevel="0" collapsed="false">
      <c r="A52" s="10" t="s">
        <v>96</v>
      </c>
      <c r="B52" s="11" t="s">
        <v>97</v>
      </c>
      <c r="C52" s="129" t="n">
        <f aca="false">SUM(C53:C55)</f>
        <v>0</v>
      </c>
      <c r="D52" s="129" t="n">
        <f aca="false">SUM(D53:D55)</f>
        <v>0</v>
      </c>
      <c r="E52" s="130" t="n">
        <f aca="false">SUM(E53:E55)</f>
        <v>0</v>
      </c>
    </row>
    <row r="53" customFormat="false" ht="12" hidden="false" customHeight="true" outlineLevel="0" collapsed="false">
      <c r="A53" s="13" t="s">
        <v>98</v>
      </c>
      <c r="B53" s="14" t="s">
        <v>99</v>
      </c>
      <c r="C53" s="131"/>
      <c r="D53" s="131"/>
      <c r="E53" s="132"/>
    </row>
    <row r="54" customFormat="false" ht="12" hidden="false" customHeight="true" outlineLevel="0" collapsed="false">
      <c r="A54" s="16" t="s">
        <v>100</v>
      </c>
      <c r="B54" s="17" t="s">
        <v>101</v>
      </c>
      <c r="C54" s="133"/>
      <c r="D54" s="133"/>
      <c r="E54" s="60"/>
    </row>
    <row r="55" customFormat="false" ht="12" hidden="false" customHeight="true" outlineLevel="0" collapsed="false">
      <c r="A55" s="16" t="s">
        <v>102</v>
      </c>
      <c r="B55" s="17" t="s">
        <v>103</v>
      </c>
      <c r="C55" s="133"/>
      <c r="D55" s="133"/>
      <c r="E55" s="60"/>
    </row>
    <row r="56" customFormat="false" ht="12" hidden="false" customHeight="true" outlineLevel="0" collapsed="false">
      <c r="A56" s="19" t="s">
        <v>104</v>
      </c>
      <c r="B56" s="61" t="s">
        <v>105</v>
      </c>
      <c r="C56" s="134"/>
      <c r="D56" s="134"/>
      <c r="E56" s="64"/>
    </row>
    <row r="57" customFormat="false" ht="12" hidden="false" customHeight="true" outlineLevel="0" collapsed="false">
      <c r="A57" s="10" t="s">
        <v>106</v>
      </c>
      <c r="B57" s="21" t="s">
        <v>107</v>
      </c>
      <c r="C57" s="129" t="n">
        <f aca="false">SUM(C58:C60)</f>
        <v>0</v>
      </c>
      <c r="D57" s="129" t="n">
        <f aca="false">SUM(D58:D60)</f>
        <v>0</v>
      </c>
      <c r="E57" s="130" t="n">
        <f aca="false">SUM(E58:E60)</f>
        <v>0</v>
      </c>
    </row>
    <row r="58" customFormat="false" ht="12" hidden="false" customHeight="true" outlineLevel="0" collapsed="false">
      <c r="A58" s="16" t="s">
        <v>108</v>
      </c>
      <c r="B58" s="14" t="s">
        <v>109</v>
      </c>
      <c r="C58" s="133"/>
      <c r="D58" s="133"/>
      <c r="E58" s="60"/>
    </row>
    <row r="59" customFormat="false" ht="12" hidden="false" customHeight="true" outlineLevel="0" collapsed="false">
      <c r="A59" s="16" t="s">
        <v>110</v>
      </c>
      <c r="B59" s="17" t="s">
        <v>111</v>
      </c>
      <c r="C59" s="133"/>
      <c r="D59" s="133"/>
      <c r="E59" s="60"/>
    </row>
    <row r="60" customFormat="false" ht="12" hidden="false" customHeight="true" outlineLevel="0" collapsed="false">
      <c r="A60" s="16" t="s">
        <v>112</v>
      </c>
      <c r="B60" s="17" t="s">
        <v>113</v>
      </c>
      <c r="C60" s="133"/>
      <c r="D60" s="133"/>
      <c r="E60" s="60"/>
    </row>
    <row r="61" customFormat="false" ht="12" hidden="false" customHeight="true" outlineLevel="0" collapsed="false">
      <c r="A61" s="16" t="s">
        <v>114</v>
      </c>
      <c r="B61" s="61" t="s">
        <v>115</v>
      </c>
      <c r="C61" s="133"/>
      <c r="D61" s="133"/>
      <c r="E61" s="60"/>
    </row>
    <row r="62" customFormat="false" ht="20.1" hidden="false" customHeight="true" outlineLevel="0" collapsed="false">
      <c r="A62" s="10" t="s">
        <v>116</v>
      </c>
      <c r="B62" s="11" t="s">
        <v>117</v>
      </c>
      <c r="C62" s="129" t="n">
        <f aca="false">+C7+C14+C21+C28+C35+C46+C52+C57</f>
        <v>18792313</v>
      </c>
      <c r="D62" s="129" t="n">
        <f aca="false">+D7+D14+D21+D28+D35+D46+D52+D57</f>
        <v>19328688</v>
      </c>
      <c r="E62" s="130" t="n">
        <f aca="false">+E7+E14+E21+E28+E35+E46+E52+E57</f>
        <v>19862298</v>
      </c>
    </row>
    <row r="63" customFormat="false" ht="20.1" hidden="false" customHeight="true" outlineLevel="0" collapsed="false">
      <c r="A63" s="137" t="s">
        <v>118</v>
      </c>
      <c r="B63" s="21" t="s">
        <v>119</v>
      </c>
      <c r="C63" s="129" t="n">
        <f aca="false">SUM(C64:C66)</f>
        <v>0</v>
      </c>
      <c r="D63" s="129" t="n">
        <f aca="false">SUM(D64:D66)</f>
        <v>0</v>
      </c>
      <c r="E63" s="130" t="n">
        <f aca="false">SUM(E64:E66)</f>
        <v>0</v>
      </c>
    </row>
    <row r="64" customFormat="false" ht="12" hidden="false" customHeight="true" outlineLevel="0" collapsed="false">
      <c r="A64" s="16" t="s">
        <v>120</v>
      </c>
      <c r="B64" s="14" t="s">
        <v>121</v>
      </c>
      <c r="C64" s="133"/>
      <c r="D64" s="133"/>
      <c r="E64" s="60"/>
    </row>
    <row r="65" customFormat="false" ht="12" hidden="false" customHeight="true" outlineLevel="0" collapsed="false">
      <c r="A65" s="16" t="s">
        <v>122</v>
      </c>
      <c r="B65" s="17" t="s">
        <v>123</v>
      </c>
      <c r="C65" s="133"/>
      <c r="D65" s="133"/>
      <c r="E65" s="60"/>
    </row>
    <row r="66" customFormat="false" ht="12" hidden="false" customHeight="true" outlineLevel="0" collapsed="false">
      <c r="A66" s="16" t="s">
        <v>124</v>
      </c>
      <c r="B66" s="138" t="s">
        <v>125</v>
      </c>
      <c r="C66" s="133"/>
      <c r="D66" s="133"/>
      <c r="E66" s="60"/>
    </row>
    <row r="67" customFormat="false" ht="12" hidden="false" customHeight="true" outlineLevel="0" collapsed="false">
      <c r="A67" s="137" t="s">
        <v>126</v>
      </c>
      <c r="B67" s="21" t="s">
        <v>127</v>
      </c>
      <c r="C67" s="129" t="n">
        <f aca="false">SUM(C68:C71)</f>
        <v>0</v>
      </c>
      <c r="D67" s="129" t="n">
        <f aca="false">SUM(D68:D71)</f>
        <v>0</v>
      </c>
      <c r="E67" s="130" t="n">
        <f aca="false">SUM(E68:E71)</f>
        <v>0</v>
      </c>
    </row>
    <row r="68" customFormat="false" ht="12" hidden="false" customHeight="true" outlineLevel="0" collapsed="false">
      <c r="A68" s="16" t="s">
        <v>128</v>
      </c>
      <c r="B68" s="14" t="s">
        <v>129</v>
      </c>
      <c r="C68" s="133"/>
      <c r="D68" s="133"/>
      <c r="E68" s="60"/>
    </row>
    <row r="69" customFormat="false" ht="12" hidden="false" customHeight="true" outlineLevel="0" collapsed="false">
      <c r="A69" s="16" t="s">
        <v>130</v>
      </c>
      <c r="B69" s="17" t="s">
        <v>131</v>
      </c>
      <c r="C69" s="133"/>
      <c r="D69" s="133"/>
      <c r="E69" s="60"/>
    </row>
    <row r="70" customFormat="false" ht="12" hidden="false" customHeight="true" outlineLevel="0" collapsed="false">
      <c r="A70" s="16" t="s">
        <v>132</v>
      </c>
      <c r="B70" s="17" t="s">
        <v>133</v>
      </c>
      <c r="C70" s="133"/>
      <c r="D70" s="133"/>
      <c r="E70" s="60"/>
    </row>
    <row r="71" customFormat="false" ht="12" hidden="false" customHeight="true" outlineLevel="0" collapsed="false">
      <c r="A71" s="16" t="s">
        <v>134</v>
      </c>
      <c r="B71" s="61" t="s">
        <v>135</v>
      </c>
      <c r="C71" s="133"/>
      <c r="D71" s="133"/>
      <c r="E71" s="60"/>
    </row>
    <row r="72" customFormat="false" ht="20.1" hidden="false" customHeight="true" outlineLevel="0" collapsed="false">
      <c r="A72" s="137" t="s">
        <v>136</v>
      </c>
      <c r="B72" s="21" t="s">
        <v>137</v>
      </c>
      <c r="C72" s="129" t="n">
        <f aca="false">SUM(C73:C74)</f>
        <v>14650000</v>
      </c>
      <c r="D72" s="129" t="n">
        <f aca="false">SUM(D73:D74)</f>
        <v>14725000</v>
      </c>
      <c r="E72" s="130" t="n">
        <f aca="false">SUM(E73:E74)</f>
        <v>14816000</v>
      </c>
    </row>
    <row r="73" customFormat="false" ht="20.1" hidden="false" customHeight="true" outlineLevel="0" collapsed="false">
      <c r="A73" s="16" t="s">
        <v>138</v>
      </c>
      <c r="B73" s="14" t="s">
        <v>139</v>
      </c>
      <c r="C73" s="133" t="n">
        <v>14650000</v>
      </c>
      <c r="D73" s="133" t="n">
        <v>14725000</v>
      </c>
      <c r="E73" s="60" t="n">
        <v>14816000</v>
      </c>
    </row>
    <row r="74" customFormat="false" ht="20.1" hidden="false" customHeight="true" outlineLevel="0" collapsed="false">
      <c r="A74" s="16" t="s">
        <v>140</v>
      </c>
      <c r="B74" s="61" t="s">
        <v>141</v>
      </c>
      <c r="C74" s="133"/>
      <c r="D74" s="133"/>
      <c r="E74" s="60"/>
    </row>
    <row r="75" customFormat="false" ht="20.1" hidden="false" customHeight="true" outlineLevel="0" collapsed="false">
      <c r="A75" s="137" t="s">
        <v>142</v>
      </c>
      <c r="B75" s="21" t="s">
        <v>143</v>
      </c>
      <c r="C75" s="129" t="n">
        <f aca="false">SUM(C76:C78)</f>
        <v>0</v>
      </c>
      <c r="D75" s="129" t="n">
        <f aca="false">SUM(D76:D78)</f>
        <v>0</v>
      </c>
      <c r="E75" s="130" t="n">
        <f aca="false">SUM(E76:E78)</f>
        <v>0</v>
      </c>
    </row>
    <row r="76" customFormat="false" ht="20.1" hidden="false" customHeight="true" outlineLevel="0" collapsed="false">
      <c r="A76" s="16" t="s">
        <v>144</v>
      </c>
      <c r="B76" s="14" t="s">
        <v>145</v>
      </c>
      <c r="C76" s="133"/>
      <c r="D76" s="133" t="n">
        <v>0</v>
      </c>
      <c r="E76" s="60"/>
    </row>
    <row r="77" customFormat="false" ht="12.95" hidden="false" customHeight="true" outlineLevel="0" collapsed="false">
      <c r="A77" s="16" t="s">
        <v>146</v>
      </c>
      <c r="B77" s="17" t="s">
        <v>147</v>
      </c>
      <c r="C77" s="133"/>
      <c r="D77" s="133"/>
      <c r="E77" s="60"/>
    </row>
    <row r="78" customFormat="false" ht="12.95" hidden="false" customHeight="true" outlineLevel="0" collapsed="false">
      <c r="A78" s="16" t="s">
        <v>148</v>
      </c>
      <c r="B78" s="61" t="s">
        <v>149</v>
      </c>
      <c r="C78" s="133"/>
      <c r="D78" s="133"/>
      <c r="E78" s="60"/>
    </row>
    <row r="79" customFormat="false" ht="12.95" hidden="false" customHeight="true" outlineLevel="0" collapsed="false">
      <c r="A79" s="137" t="s">
        <v>150</v>
      </c>
      <c r="B79" s="21" t="s">
        <v>151</v>
      </c>
      <c r="C79" s="129" t="n">
        <f aca="false">SUM(C80:C83)</f>
        <v>0</v>
      </c>
      <c r="D79" s="129" t="n">
        <f aca="false">SUM(D80:D83)</f>
        <v>0</v>
      </c>
      <c r="E79" s="130" t="n">
        <f aca="false">SUM(E80:E83)</f>
        <v>0</v>
      </c>
    </row>
    <row r="80" customFormat="false" ht="12.95" hidden="false" customHeight="true" outlineLevel="0" collapsed="false">
      <c r="A80" s="139" t="s">
        <v>152</v>
      </c>
      <c r="B80" s="14" t="s">
        <v>153</v>
      </c>
      <c r="C80" s="133"/>
      <c r="D80" s="133"/>
      <c r="E80" s="60"/>
    </row>
    <row r="81" customFormat="false" ht="12.95" hidden="false" customHeight="true" outlineLevel="0" collapsed="false">
      <c r="A81" s="140" t="s">
        <v>154</v>
      </c>
      <c r="B81" s="17" t="s">
        <v>155</v>
      </c>
      <c r="C81" s="133"/>
      <c r="D81" s="133"/>
      <c r="E81" s="60"/>
    </row>
    <row r="82" customFormat="false" ht="12.95" hidden="false" customHeight="true" outlineLevel="0" collapsed="false">
      <c r="A82" s="140" t="s">
        <v>156</v>
      </c>
      <c r="B82" s="17" t="s">
        <v>157</v>
      </c>
      <c r="C82" s="133"/>
      <c r="D82" s="133"/>
      <c r="E82" s="60"/>
    </row>
    <row r="83" customFormat="false" ht="12.95" hidden="false" customHeight="true" outlineLevel="0" collapsed="false">
      <c r="A83" s="141" t="s">
        <v>158</v>
      </c>
      <c r="B83" s="61" t="s">
        <v>159</v>
      </c>
      <c r="C83" s="133"/>
      <c r="D83" s="133"/>
      <c r="E83" s="60"/>
    </row>
    <row r="84" customFormat="false" ht="12.95" hidden="false" customHeight="true" outlineLevel="0" collapsed="false">
      <c r="A84" s="137" t="s">
        <v>160</v>
      </c>
      <c r="B84" s="21" t="s">
        <v>161</v>
      </c>
      <c r="C84" s="142"/>
      <c r="D84" s="142"/>
      <c r="E84" s="143"/>
    </row>
    <row r="85" customFormat="false" ht="20.1" hidden="false" customHeight="true" outlineLevel="0" collapsed="false">
      <c r="A85" s="137" t="s">
        <v>162</v>
      </c>
      <c r="B85" s="144" t="s">
        <v>163</v>
      </c>
      <c r="C85" s="129" t="n">
        <f aca="false">+C63+C67+C72+C75+C79+C84</f>
        <v>14650000</v>
      </c>
      <c r="D85" s="129" t="n">
        <f aca="false">+D63+D67+D72+D75+D79+D84</f>
        <v>14725000</v>
      </c>
      <c r="E85" s="130" t="n">
        <f aca="false">+E63+E67+E72+E75+E79+E84</f>
        <v>14816000</v>
      </c>
    </row>
    <row r="86" customFormat="false" ht="22.5" hidden="false" customHeight="true" outlineLevel="0" collapsed="false">
      <c r="A86" s="145" t="s">
        <v>164</v>
      </c>
      <c r="B86" s="146" t="s">
        <v>165</v>
      </c>
      <c r="C86" s="129" t="n">
        <f aca="false">+C62+C85</f>
        <v>33442313</v>
      </c>
      <c r="D86" s="129" t="n">
        <f aca="false">+D62+D85</f>
        <v>34053688</v>
      </c>
      <c r="E86" s="130" t="n">
        <f aca="false">+E62+E85</f>
        <v>34678298</v>
      </c>
    </row>
    <row r="87" customFormat="false" ht="20.1" hidden="false" customHeight="true" outlineLevel="0" collapsed="false">
      <c r="A87" s="147"/>
      <c r="B87" s="148"/>
      <c r="C87" s="149"/>
      <c r="D87" s="150"/>
      <c r="E87" s="151"/>
    </row>
    <row r="88" customFormat="false" ht="20.1" hidden="false" customHeight="true" outlineLevel="0" collapsed="false">
      <c r="A88" s="1" t="s">
        <v>167</v>
      </c>
      <c r="B88" s="1"/>
      <c r="C88" s="1"/>
      <c r="D88" s="1"/>
      <c r="E88" s="1"/>
    </row>
    <row r="89" customFormat="false" ht="20.1" hidden="false" customHeight="true" outlineLevel="0" collapsed="false">
      <c r="A89" s="37"/>
      <c r="B89" s="37"/>
      <c r="C89" s="125"/>
      <c r="D89" s="2"/>
      <c r="E89" s="3" t="s">
        <v>2</v>
      </c>
    </row>
    <row r="90" customFormat="false" ht="24.75" hidden="false" customHeight="true" outlineLevel="0" collapsed="false">
      <c r="A90" s="4" t="s">
        <v>325</v>
      </c>
      <c r="B90" s="5" t="s">
        <v>168</v>
      </c>
      <c r="C90" s="5" t="s">
        <v>322</v>
      </c>
      <c r="D90" s="126" t="s">
        <v>323</v>
      </c>
      <c r="E90" s="127" t="s">
        <v>324</v>
      </c>
    </row>
    <row r="91" customFormat="false" ht="20.1" hidden="false" customHeight="true" outlineLevel="0" collapsed="false">
      <c r="A91" s="39" t="n">
        <v>1</v>
      </c>
      <c r="B91" s="40" t="n">
        <v>2</v>
      </c>
      <c r="C91" s="40" t="n">
        <v>3</v>
      </c>
      <c r="D91" s="40" t="n">
        <v>4</v>
      </c>
      <c r="E91" s="41" t="n">
        <v>5</v>
      </c>
    </row>
    <row r="92" customFormat="false" ht="20.1" hidden="false" customHeight="true" outlineLevel="0" collapsed="false">
      <c r="A92" s="42" t="s">
        <v>6</v>
      </c>
      <c r="B92" s="43" t="s">
        <v>169</v>
      </c>
      <c r="C92" s="152" t="n">
        <f aca="false">SUM(C93:C97)</f>
        <v>20327502</v>
      </c>
      <c r="D92" s="153" t="n">
        <f aca="false">+D93+D94+D95+D96+D97</f>
        <v>20618870</v>
      </c>
      <c r="E92" s="154" t="n">
        <f aca="false">+E93+E94+E95+E96+E97</f>
        <v>20951870</v>
      </c>
    </row>
    <row r="93" customFormat="false" ht="20.1" hidden="false" customHeight="true" outlineLevel="0" collapsed="false">
      <c r="A93" s="45" t="s">
        <v>8</v>
      </c>
      <c r="B93" s="46" t="s">
        <v>170</v>
      </c>
      <c r="C93" s="155" t="n">
        <v>3551000</v>
      </c>
      <c r="D93" s="156" t="n">
        <v>3626000</v>
      </c>
      <c r="E93" s="157" t="n">
        <v>3704000</v>
      </c>
    </row>
    <row r="94" customFormat="false" ht="20.1" hidden="false" customHeight="true" outlineLevel="0" collapsed="false">
      <c r="A94" s="16" t="s">
        <v>10</v>
      </c>
      <c r="B94" s="48" t="s">
        <v>171</v>
      </c>
      <c r="C94" s="158" t="n">
        <v>959000</v>
      </c>
      <c r="D94" s="133" t="n">
        <v>979000</v>
      </c>
      <c r="E94" s="60" t="n">
        <v>1000000</v>
      </c>
    </row>
    <row r="95" customFormat="false" ht="20.1" hidden="false" customHeight="true" outlineLevel="0" collapsed="false">
      <c r="A95" s="16" t="s">
        <v>12</v>
      </c>
      <c r="B95" s="48" t="s">
        <v>172</v>
      </c>
      <c r="C95" s="159" t="n">
        <v>13267000</v>
      </c>
      <c r="D95" s="134" t="n">
        <v>13342000</v>
      </c>
      <c r="E95" s="64" t="n">
        <v>13420000</v>
      </c>
    </row>
    <row r="96" customFormat="false" ht="20.1" hidden="false" customHeight="true" outlineLevel="0" collapsed="false">
      <c r="A96" s="16" t="s">
        <v>14</v>
      </c>
      <c r="B96" s="49" t="s">
        <v>173</v>
      </c>
      <c r="C96" s="159" t="n">
        <v>1605188</v>
      </c>
      <c r="D96" s="134" t="n">
        <v>1651556</v>
      </c>
      <c r="E96" s="64" t="n">
        <v>1729556</v>
      </c>
    </row>
    <row r="97" customFormat="false" ht="20.1" hidden="false" customHeight="true" outlineLevel="0" collapsed="false">
      <c r="A97" s="16" t="s">
        <v>174</v>
      </c>
      <c r="B97" s="50" t="s">
        <v>175</v>
      </c>
      <c r="C97" s="159" t="n">
        <v>945314</v>
      </c>
      <c r="D97" s="134" t="n">
        <v>1020314</v>
      </c>
      <c r="E97" s="64" t="n">
        <v>1098314</v>
      </c>
    </row>
    <row r="98" customFormat="false" ht="20.1" hidden="false" customHeight="true" outlineLevel="0" collapsed="false">
      <c r="A98" s="16" t="s">
        <v>18</v>
      </c>
      <c r="B98" s="48" t="s">
        <v>176</v>
      </c>
      <c r="C98" s="159"/>
      <c r="D98" s="134" t="n">
        <v>0</v>
      </c>
      <c r="E98" s="64"/>
    </row>
    <row r="99" customFormat="false" ht="20.1" hidden="false" customHeight="true" outlineLevel="0" collapsed="false">
      <c r="A99" s="16" t="s">
        <v>177</v>
      </c>
      <c r="B99" s="51" t="s">
        <v>326</v>
      </c>
      <c r="C99" s="159"/>
      <c r="D99" s="134"/>
      <c r="E99" s="64"/>
    </row>
    <row r="100" customFormat="false" ht="21" hidden="false" customHeight="true" outlineLevel="0" collapsed="false">
      <c r="A100" s="16" t="s">
        <v>179</v>
      </c>
      <c r="B100" s="52" t="s">
        <v>180</v>
      </c>
      <c r="C100" s="159"/>
      <c r="D100" s="134"/>
      <c r="E100" s="64"/>
    </row>
    <row r="101" customFormat="false" ht="21" hidden="false" customHeight="true" outlineLevel="0" collapsed="false">
      <c r="A101" s="16" t="s">
        <v>181</v>
      </c>
      <c r="B101" s="52" t="s">
        <v>182</v>
      </c>
      <c r="C101" s="159"/>
      <c r="D101" s="134"/>
      <c r="E101" s="64"/>
    </row>
    <row r="102" customFormat="false" ht="20.1" hidden="false" customHeight="true" outlineLevel="0" collapsed="false">
      <c r="A102" s="16" t="s">
        <v>183</v>
      </c>
      <c r="B102" s="51" t="s">
        <v>327</v>
      </c>
      <c r="C102" s="159" t="n">
        <v>945314</v>
      </c>
      <c r="D102" s="134" t="n">
        <v>1020314</v>
      </c>
      <c r="E102" s="64" t="n">
        <v>1098314</v>
      </c>
    </row>
    <row r="103" customFormat="false" ht="20.1" hidden="false" customHeight="true" outlineLevel="0" collapsed="false">
      <c r="A103" s="16" t="s">
        <v>185</v>
      </c>
      <c r="B103" s="51" t="s">
        <v>328</v>
      </c>
      <c r="C103" s="159"/>
      <c r="D103" s="134"/>
      <c r="E103" s="64"/>
    </row>
    <row r="104" customFormat="false" ht="22.5" hidden="false" customHeight="true" outlineLevel="0" collapsed="false">
      <c r="A104" s="16" t="s">
        <v>187</v>
      </c>
      <c r="B104" s="52" t="s">
        <v>188</v>
      </c>
      <c r="C104" s="159"/>
      <c r="D104" s="134"/>
      <c r="E104" s="64"/>
    </row>
    <row r="105" customFormat="false" ht="20.1" hidden="false" customHeight="true" outlineLevel="0" collapsed="false">
      <c r="A105" s="53" t="s">
        <v>189</v>
      </c>
      <c r="B105" s="54" t="s">
        <v>190</v>
      </c>
      <c r="C105" s="159"/>
      <c r="D105" s="134"/>
      <c r="E105" s="64"/>
    </row>
    <row r="106" customFormat="false" ht="20.1" hidden="false" customHeight="true" outlineLevel="0" collapsed="false">
      <c r="A106" s="16" t="s">
        <v>191</v>
      </c>
      <c r="B106" s="54" t="s">
        <v>192</v>
      </c>
      <c r="C106" s="159"/>
      <c r="D106" s="134"/>
      <c r="E106" s="64"/>
    </row>
    <row r="107" customFormat="false" ht="23.25" hidden="false" customHeight="true" outlineLevel="0" collapsed="false">
      <c r="A107" s="55" t="s">
        <v>193</v>
      </c>
      <c r="B107" s="56" t="s">
        <v>194</v>
      </c>
      <c r="C107" s="160" t="n">
        <v>0</v>
      </c>
      <c r="D107" s="161"/>
      <c r="E107" s="162"/>
    </row>
    <row r="108" customFormat="false" ht="20.1" hidden="false" customHeight="true" outlineLevel="0" collapsed="false">
      <c r="A108" s="10" t="s">
        <v>20</v>
      </c>
      <c r="B108" s="58" t="s">
        <v>195</v>
      </c>
      <c r="C108" s="163" t="n">
        <f aca="false">+C109+C111+C113</f>
        <v>11371000</v>
      </c>
      <c r="D108" s="129" t="n">
        <f aca="false">+D109+D111+D113</f>
        <v>11446000</v>
      </c>
      <c r="E108" s="130" t="n">
        <f aca="false">+E109+E111+E113</f>
        <v>11524000</v>
      </c>
    </row>
    <row r="109" customFormat="false" ht="20.1" hidden="false" customHeight="true" outlineLevel="0" collapsed="false">
      <c r="A109" s="13" t="s">
        <v>22</v>
      </c>
      <c r="B109" s="48" t="s">
        <v>196</v>
      </c>
      <c r="C109" s="164"/>
      <c r="D109" s="131" t="n">
        <v>0</v>
      </c>
      <c r="E109" s="132"/>
    </row>
    <row r="110" customFormat="false" ht="20.1" hidden="false" customHeight="true" outlineLevel="0" collapsed="false">
      <c r="A110" s="13" t="s">
        <v>24</v>
      </c>
      <c r="B110" s="59" t="s">
        <v>197</v>
      </c>
      <c r="C110" s="164"/>
      <c r="D110" s="131"/>
      <c r="E110" s="132"/>
    </row>
    <row r="111" customFormat="false" ht="20.1" hidden="false" customHeight="true" outlineLevel="0" collapsed="false">
      <c r="A111" s="13" t="s">
        <v>26</v>
      </c>
      <c r="B111" s="59" t="s">
        <v>198</v>
      </c>
      <c r="C111" s="158" t="n">
        <v>5371000</v>
      </c>
      <c r="D111" s="133" t="n">
        <v>5446000</v>
      </c>
      <c r="E111" s="60" t="n">
        <v>5524000</v>
      </c>
    </row>
    <row r="112" customFormat="false" ht="20.1" hidden="false" customHeight="true" outlineLevel="0" collapsed="false">
      <c r="A112" s="13" t="s">
        <v>28</v>
      </c>
      <c r="B112" s="59" t="s">
        <v>199</v>
      </c>
      <c r="C112" s="165"/>
      <c r="D112" s="133"/>
      <c r="E112" s="60"/>
    </row>
    <row r="113" customFormat="false" ht="20.1" hidden="false" customHeight="true" outlineLevel="0" collapsed="false">
      <c r="A113" s="13" t="s">
        <v>30</v>
      </c>
      <c r="B113" s="61" t="s">
        <v>200</v>
      </c>
      <c r="C113" s="165" t="n">
        <v>6000000</v>
      </c>
      <c r="D113" s="133" t="n">
        <v>6000000</v>
      </c>
      <c r="E113" s="60" t="n">
        <v>6000000</v>
      </c>
    </row>
    <row r="114" customFormat="false" ht="22.5" hidden="false" customHeight="true" outlineLevel="0" collapsed="false">
      <c r="A114" s="13" t="s">
        <v>32</v>
      </c>
      <c r="B114" s="62" t="s">
        <v>201</v>
      </c>
      <c r="C114" s="165"/>
      <c r="D114" s="133"/>
      <c r="E114" s="60"/>
    </row>
    <row r="115" customFormat="false" ht="20.1" hidden="false" customHeight="true" outlineLevel="0" collapsed="false">
      <c r="A115" s="13" t="s">
        <v>202</v>
      </c>
      <c r="B115" s="63" t="s">
        <v>203</v>
      </c>
      <c r="C115" s="165"/>
      <c r="D115" s="133"/>
      <c r="E115" s="60"/>
    </row>
    <row r="116" customFormat="false" ht="21" hidden="false" customHeight="true" outlineLevel="0" collapsed="false">
      <c r="A116" s="13" t="s">
        <v>204</v>
      </c>
      <c r="B116" s="52" t="s">
        <v>182</v>
      </c>
      <c r="C116" s="165"/>
      <c r="D116" s="133"/>
      <c r="E116" s="60"/>
    </row>
    <row r="117" customFormat="false" ht="20.1" hidden="false" customHeight="true" outlineLevel="0" collapsed="false">
      <c r="A117" s="13" t="s">
        <v>205</v>
      </c>
      <c r="B117" s="52" t="s">
        <v>206</v>
      </c>
      <c r="C117" s="165" t="n">
        <v>6000000</v>
      </c>
      <c r="D117" s="133" t="n">
        <v>6000000</v>
      </c>
      <c r="E117" s="60" t="n">
        <v>6000000</v>
      </c>
    </row>
    <row r="118" customFormat="false" ht="20.1" hidden="false" customHeight="true" outlineLevel="0" collapsed="false">
      <c r="A118" s="13" t="s">
        <v>207</v>
      </c>
      <c r="B118" s="52" t="s">
        <v>208</v>
      </c>
      <c r="C118" s="165"/>
      <c r="D118" s="133"/>
      <c r="E118" s="60"/>
    </row>
    <row r="119" customFormat="false" ht="20.1" hidden="false" customHeight="true" outlineLevel="0" collapsed="false">
      <c r="A119" s="13" t="s">
        <v>209</v>
      </c>
      <c r="B119" s="52" t="s">
        <v>188</v>
      </c>
      <c r="C119" s="165"/>
      <c r="D119" s="133"/>
      <c r="E119" s="60"/>
    </row>
    <row r="120" customFormat="false" ht="20.1" hidden="false" customHeight="true" outlineLevel="0" collapsed="false">
      <c r="A120" s="13" t="s">
        <v>210</v>
      </c>
      <c r="B120" s="52" t="s">
        <v>211</v>
      </c>
      <c r="C120" s="165"/>
      <c r="D120" s="133"/>
      <c r="E120" s="60"/>
    </row>
    <row r="121" customFormat="false" ht="20.1" hidden="false" customHeight="true" outlineLevel="0" collapsed="false">
      <c r="A121" s="53" t="s">
        <v>212</v>
      </c>
      <c r="B121" s="52" t="s">
        <v>213</v>
      </c>
      <c r="C121" s="166"/>
      <c r="D121" s="134"/>
      <c r="E121" s="64"/>
    </row>
    <row r="122" customFormat="false" ht="20.1" hidden="false" customHeight="true" outlineLevel="0" collapsed="false">
      <c r="A122" s="10" t="s">
        <v>34</v>
      </c>
      <c r="B122" s="11" t="s">
        <v>214</v>
      </c>
      <c r="C122" s="163" t="n">
        <f aca="false">+C123+C124</f>
        <v>1184854</v>
      </c>
      <c r="D122" s="129" t="n">
        <f aca="false">+D123+D124</f>
        <v>1354861</v>
      </c>
      <c r="E122" s="130" t="n">
        <f aca="false">+E123+E124</f>
        <v>1490471</v>
      </c>
    </row>
    <row r="123" customFormat="false" ht="20.1" hidden="false" customHeight="true" outlineLevel="0" collapsed="false">
      <c r="A123" s="13" t="s">
        <v>36</v>
      </c>
      <c r="B123" s="65" t="s">
        <v>215</v>
      </c>
      <c r="C123" s="164" t="n">
        <v>1184854</v>
      </c>
      <c r="D123" s="131" t="n">
        <v>1354861</v>
      </c>
      <c r="E123" s="132" t="n">
        <v>1490471</v>
      </c>
      <c r="H123" s="167"/>
    </row>
    <row r="124" customFormat="false" ht="20.1" hidden="false" customHeight="true" outlineLevel="0" collapsed="false">
      <c r="A124" s="19" t="s">
        <v>38</v>
      </c>
      <c r="B124" s="59" t="s">
        <v>216</v>
      </c>
      <c r="C124" s="159"/>
      <c r="D124" s="134"/>
      <c r="E124" s="64"/>
    </row>
    <row r="125" customFormat="false" ht="20.1" hidden="false" customHeight="true" outlineLevel="0" collapsed="false">
      <c r="A125" s="10" t="s">
        <v>48</v>
      </c>
      <c r="B125" s="11" t="s">
        <v>217</v>
      </c>
      <c r="C125" s="163" t="n">
        <f aca="false">+C92+C108+C122</f>
        <v>32883356</v>
      </c>
      <c r="D125" s="129" t="n">
        <f aca="false">+D92+D108+D122</f>
        <v>33419731</v>
      </c>
      <c r="E125" s="130" t="n">
        <f aca="false">+E92+E108+E122</f>
        <v>33966341</v>
      </c>
    </row>
    <row r="126" customFormat="false" ht="21" hidden="false" customHeight="true" outlineLevel="0" collapsed="false">
      <c r="A126" s="10" t="s">
        <v>62</v>
      </c>
      <c r="B126" s="11" t="s">
        <v>218</v>
      </c>
      <c r="C126" s="163" t="n">
        <f aca="false">+C127+C128+C129</f>
        <v>0</v>
      </c>
      <c r="D126" s="129" t="n">
        <f aca="false">+D127+D128+D129</f>
        <v>0</v>
      </c>
      <c r="E126" s="130" t="n">
        <f aca="false">+E127+E128+E129</f>
        <v>0</v>
      </c>
    </row>
    <row r="127" customFormat="false" ht="20.1" hidden="false" customHeight="true" outlineLevel="0" collapsed="false">
      <c r="A127" s="13" t="s">
        <v>64</v>
      </c>
      <c r="B127" s="65" t="s">
        <v>219</v>
      </c>
      <c r="C127" s="165"/>
      <c r="D127" s="133"/>
      <c r="E127" s="60"/>
    </row>
    <row r="128" customFormat="false" ht="22.5" hidden="false" customHeight="true" outlineLevel="0" collapsed="false">
      <c r="A128" s="13" t="s">
        <v>66</v>
      </c>
      <c r="B128" s="65" t="s">
        <v>220</v>
      </c>
      <c r="C128" s="165"/>
      <c r="D128" s="133"/>
      <c r="E128" s="60"/>
    </row>
    <row r="129" customFormat="false" ht="20.1" hidden="false" customHeight="true" outlineLevel="0" collapsed="false">
      <c r="A129" s="53" t="s">
        <v>68</v>
      </c>
      <c r="B129" s="66" t="s">
        <v>221</v>
      </c>
      <c r="C129" s="165"/>
      <c r="D129" s="133"/>
      <c r="E129" s="60"/>
    </row>
    <row r="130" customFormat="false" ht="20.1" hidden="false" customHeight="true" outlineLevel="0" collapsed="false">
      <c r="A130" s="10" t="s">
        <v>84</v>
      </c>
      <c r="B130" s="11" t="s">
        <v>222</v>
      </c>
      <c r="C130" s="163" t="n">
        <f aca="false">+C131+C132+C133+C134</f>
        <v>0</v>
      </c>
      <c r="D130" s="129" t="n">
        <f aca="false">+D131+D132+D133+D134</f>
        <v>0</v>
      </c>
      <c r="E130" s="130" t="n">
        <f aca="false">+E131+E132+E133+E134</f>
        <v>0</v>
      </c>
    </row>
    <row r="131" customFormat="false" ht="20.1" hidden="false" customHeight="true" outlineLevel="0" collapsed="false">
      <c r="A131" s="13" t="s">
        <v>86</v>
      </c>
      <c r="B131" s="65" t="s">
        <v>223</v>
      </c>
      <c r="C131" s="165"/>
      <c r="D131" s="133"/>
      <c r="E131" s="60"/>
    </row>
    <row r="132" customFormat="false" ht="20.1" hidden="false" customHeight="true" outlineLevel="0" collapsed="false">
      <c r="A132" s="13" t="s">
        <v>88</v>
      </c>
      <c r="B132" s="65" t="s">
        <v>224</v>
      </c>
      <c r="C132" s="165"/>
      <c r="D132" s="133"/>
      <c r="E132" s="60"/>
    </row>
    <row r="133" customFormat="false" ht="20.1" hidden="false" customHeight="true" outlineLevel="0" collapsed="false">
      <c r="A133" s="13" t="s">
        <v>90</v>
      </c>
      <c r="B133" s="65" t="s">
        <v>225</v>
      </c>
      <c r="C133" s="165"/>
      <c r="D133" s="133"/>
      <c r="E133" s="60"/>
    </row>
    <row r="134" customFormat="false" ht="20.1" hidden="false" customHeight="true" outlineLevel="0" collapsed="false">
      <c r="A134" s="53" t="s">
        <v>92</v>
      </c>
      <c r="B134" s="66" t="s">
        <v>226</v>
      </c>
      <c r="C134" s="165"/>
      <c r="D134" s="133"/>
      <c r="E134" s="60"/>
    </row>
    <row r="135" customFormat="false" ht="20.1" hidden="false" customHeight="true" outlineLevel="0" collapsed="false">
      <c r="A135" s="10" t="s">
        <v>96</v>
      </c>
      <c r="B135" s="11" t="s">
        <v>227</v>
      </c>
      <c r="C135" s="163" t="n">
        <f aca="false">+C136+C137+C138+C139</f>
        <v>558957</v>
      </c>
      <c r="D135" s="129" t="n">
        <f aca="false">+D136+D137+D138+D139</f>
        <v>633957</v>
      </c>
      <c r="E135" s="130" t="n">
        <f aca="false">+E136+E137+E138+E139</f>
        <v>711957</v>
      </c>
    </row>
    <row r="136" customFormat="false" ht="20.1" hidden="false" customHeight="true" outlineLevel="0" collapsed="false">
      <c r="A136" s="13" t="s">
        <v>98</v>
      </c>
      <c r="B136" s="65" t="s">
        <v>228</v>
      </c>
      <c r="C136" s="165"/>
      <c r="D136" s="133"/>
      <c r="E136" s="60"/>
    </row>
    <row r="137" customFormat="false" ht="20.1" hidden="false" customHeight="true" outlineLevel="0" collapsed="false">
      <c r="A137" s="13" t="s">
        <v>100</v>
      </c>
      <c r="B137" s="65" t="s">
        <v>229</v>
      </c>
      <c r="C137" s="165" t="n">
        <v>558957</v>
      </c>
      <c r="D137" s="133" t="n">
        <v>633957</v>
      </c>
      <c r="E137" s="60" t="n">
        <v>711957</v>
      </c>
    </row>
    <row r="138" customFormat="false" ht="20.1" hidden="false" customHeight="true" outlineLevel="0" collapsed="false">
      <c r="A138" s="13" t="s">
        <v>102</v>
      </c>
      <c r="B138" s="65" t="s">
        <v>230</v>
      </c>
      <c r="C138" s="165"/>
      <c r="D138" s="133"/>
      <c r="E138" s="60"/>
    </row>
    <row r="139" customFormat="false" ht="20.1" hidden="false" customHeight="true" outlineLevel="0" collapsed="false">
      <c r="A139" s="53" t="s">
        <v>104</v>
      </c>
      <c r="B139" s="66" t="s">
        <v>329</v>
      </c>
      <c r="C139" s="165" t="n">
        <v>0</v>
      </c>
      <c r="D139" s="133" t="n">
        <v>0</v>
      </c>
      <c r="E139" s="60" t="n">
        <v>0</v>
      </c>
    </row>
    <row r="140" customFormat="false" ht="20.1" hidden="false" customHeight="true" outlineLevel="0" collapsed="false">
      <c r="A140" s="10" t="s">
        <v>106</v>
      </c>
      <c r="B140" s="11" t="s">
        <v>232</v>
      </c>
      <c r="C140" s="168" t="n">
        <f aca="false">+C141+C142+C143+C144</f>
        <v>0</v>
      </c>
      <c r="D140" s="169" t="n">
        <f aca="false">+D141+D142+D143+D144</f>
        <v>0</v>
      </c>
      <c r="E140" s="170" t="n">
        <f aca="false">+E141+E142+E143+E144</f>
        <v>0</v>
      </c>
    </row>
    <row r="141" customFormat="false" ht="20.1" hidden="false" customHeight="true" outlineLevel="0" collapsed="false">
      <c r="A141" s="13" t="s">
        <v>108</v>
      </c>
      <c r="B141" s="65" t="s">
        <v>233</v>
      </c>
      <c r="C141" s="165"/>
      <c r="D141" s="133"/>
      <c r="E141" s="60"/>
    </row>
    <row r="142" customFormat="false" ht="20.1" hidden="false" customHeight="true" outlineLevel="0" collapsed="false">
      <c r="A142" s="13" t="s">
        <v>110</v>
      </c>
      <c r="B142" s="65" t="s">
        <v>234</v>
      </c>
      <c r="C142" s="165"/>
      <c r="D142" s="133"/>
      <c r="E142" s="60"/>
    </row>
    <row r="143" customFormat="false" ht="20.1" hidden="false" customHeight="true" outlineLevel="0" collapsed="false">
      <c r="A143" s="13" t="s">
        <v>112</v>
      </c>
      <c r="B143" s="65" t="s">
        <v>235</v>
      </c>
      <c r="C143" s="165"/>
      <c r="D143" s="133"/>
      <c r="E143" s="60"/>
    </row>
    <row r="144" customFormat="false" ht="20.1" hidden="false" customHeight="true" outlineLevel="0" collapsed="false">
      <c r="A144" s="13" t="s">
        <v>114</v>
      </c>
      <c r="B144" s="65" t="s">
        <v>236</v>
      </c>
      <c r="C144" s="165"/>
      <c r="D144" s="133"/>
      <c r="E144" s="60"/>
    </row>
    <row r="145" customFormat="false" ht="20.1" hidden="false" customHeight="true" outlineLevel="0" collapsed="false">
      <c r="A145" s="10" t="s">
        <v>116</v>
      </c>
      <c r="B145" s="11" t="s">
        <v>237</v>
      </c>
      <c r="C145" s="171" t="n">
        <f aca="false">+C126+C130+C135+C140</f>
        <v>558957</v>
      </c>
      <c r="D145" s="172" t="n">
        <f aca="false">+D126+D130+D135+D140</f>
        <v>633957</v>
      </c>
      <c r="E145" s="173" t="n">
        <f aca="false">+E126+E130+E135+E140</f>
        <v>711957</v>
      </c>
    </row>
    <row r="146" customFormat="false" ht="20.1" hidden="false" customHeight="true" outlineLevel="0" collapsed="false">
      <c r="A146" s="69" t="s">
        <v>118</v>
      </c>
      <c r="B146" s="70" t="s">
        <v>238</v>
      </c>
      <c r="C146" s="171" t="n">
        <f aca="false">+C125+C145</f>
        <v>33442313</v>
      </c>
      <c r="D146" s="172" t="n">
        <f aca="false">+D125+D145</f>
        <v>34053688</v>
      </c>
      <c r="E146" s="173" t="n">
        <f aca="false">+E125+E145</f>
        <v>34678298</v>
      </c>
    </row>
  </sheetData>
  <mergeCells count="4">
    <mergeCell ref="A3:E3"/>
    <mergeCell ref="A4:B4"/>
    <mergeCell ref="A88:E88"/>
    <mergeCell ref="A89:B8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O4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/>
  <cols>
    <col collapsed="false" hidden="false" max="1" min="1" style="0" width="7.4234693877551"/>
    <col collapsed="false" hidden="false" max="2" min="2" style="0" width="27.2857142857143"/>
    <col collapsed="false" hidden="false" max="3" min="3" style="0" width="8.4234693877551"/>
    <col collapsed="false" hidden="false" max="5" min="4" style="0" width="8.29081632653061"/>
    <col collapsed="false" hidden="false" max="7" min="6" style="0" width="7.85714285714286"/>
    <col collapsed="false" hidden="false" max="8" min="8" style="0" width="7.56632653061225"/>
    <col collapsed="false" hidden="false" max="10" min="9" style="0" width="7.85714285714286"/>
    <col collapsed="false" hidden="false" max="11" min="11" style="0" width="7.71428571428571"/>
    <col collapsed="false" hidden="false" max="12" min="12" style="0" width="8"/>
    <col collapsed="false" hidden="false" max="13" min="13" style="0" width="7.85714285714286"/>
    <col collapsed="false" hidden="false" max="14" min="14" style="0" width="8"/>
    <col collapsed="false" hidden="false" max="1025" min="15" style="0" width="8.70918367346939"/>
  </cols>
  <sheetData>
    <row r="2" customFormat="false" ht="15" hidden="false" customHeight="false" outlineLevel="0" collapsed="false">
      <c r="B2" s="0" t="s">
        <v>330</v>
      </c>
    </row>
    <row r="3" customFormat="false" ht="30" hidden="false" customHeight="true" outlineLevel="0" collapsed="false">
      <c r="A3" s="174" t="s">
        <v>331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customFormat="false" ht="20.1" hidden="false" customHeight="true" outlineLevel="0" collapsed="false">
      <c r="A4" s="175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7" t="s">
        <v>246</v>
      </c>
    </row>
    <row r="5" customFormat="false" ht="20.1" hidden="false" customHeight="true" outlineLevel="0" collapsed="false">
      <c r="A5" s="178" t="s">
        <v>325</v>
      </c>
      <c r="B5" s="179" t="s">
        <v>249</v>
      </c>
      <c r="C5" s="179" t="s">
        <v>332</v>
      </c>
      <c r="D5" s="179" t="s">
        <v>333</v>
      </c>
      <c r="E5" s="179" t="s">
        <v>334</v>
      </c>
      <c r="F5" s="179" t="s">
        <v>335</v>
      </c>
      <c r="G5" s="179" t="s">
        <v>336</v>
      </c>
      <c r="H5" s="179" t="s">
        <v>337</v>
      </c>
      <c r="I5" s="179" t="s">
        <v>338</v>
      </c>
      <c r="J5" s="179" t="s">
        <v>339</v>
      </c>
      <c r="K5" s="179" t="s">
        <v>340</v>
      </c>
      <c r="L5" s="179" t="s">
        <v>341</v>
      </c>
      <c r="M5" s="179" t="s">
        <v>342</v>
      </c>
      <c r="N5" s="179" t="s">
        <v>343</v>
      </c>
      <c r="O5" s="180" t="s">
        <v>344</v>
      </c>
    </row>
    <row r="6" customFormat="false" ht="20.1" hidden="false" customHeight="true" outlineLevel="0" collapsed="false">
      <c r="A6" s="181" t="s">
        <v>6</v>
      </c>
      <c r="B6" s="182" t="s">
        <v>247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customFormat="false" ht="21" hidden="false" customHeight="true" outlineLevel="0" collapsed="false">
      <c r="A7" s="183" t="s">
        <v>20</v>
      </c>
      <c r="B7" s="66" t="s">
        <v>250</v>
      </c>
      <c r="C7" s="184" t="n">
        <v>1008243</v>
      </c>
      <c r="D7" s="184" t="n">
        <v>1008243</v>
      </c>
      <c r="E7" s="184" t="n">
        <v>1008243</v>
      </c>
      <c r="F7" s="184" t="n">
        <v>1008243</v>
      </c>
      <c r="G7" s="184" t="n">
        <v>1008243</v>
      </c>
      <c r="H7" s="184" t="n">
        <v>1008243</v>
      </c>
      <c r="I7" s="184" t="n">
        <v>1008243</v>
      </c>
      <c r="J7" s="184" t="n">
        <v>1008243</v>
      </c>
      <c r="K7" s="184" t="n">
        <v>1008242</v>
      </c>
      <c r="L7" s="184" t="n">
        <v>1008242</v>
      </c>
      <c r="M7" s="184" t="n">
        <v>1008242</v>
      </c>
      <c r="N7" s="184" t="n">
        <v>1008242</v>
      </c>
      <c r="O7" s="185" t="n">
        <f aca="false">SUM(C7:N7)</f>
        <v>12098912</v>
      </c>
    </row>
    <row r="8" customFormat="false" ht="21.75" hidden="false" customHeight="true" outlineLevel="0" collapsed="false">
      <c r="A8" s="186" t="s">
        <v>34</v>
      </c>
      <c r="B8" s="48" t="s">
        <v>345</v>
      </c>
      <c r="C8" s="187" t="n">
        <v>72667</v>
      </c>
      <c r="D8" s="187" t="n">
        <v>72667</v>
      </c>
      <c r="E8" s="187" t="n">
        <v>72667</v>
      </c>
      <c r="F8" s="187" t="n">
        <v>72667</v>
      </c>
      <c r="G8" s="187" t="n">
        <v>72667</v>
      </c>
      <c r="H8" s="187" t="n">
        <v>72667</v>
      </c>
      <c r="I8" s="187" t="n">
        <v>72667</v>
      </c>
      <c r="J8" s="187" t="n">
        <v>72667</v>
      </c>
      <c r="K8" s="187" t="n">
        <v>72666</v>
      </c>
      <c r="L8" s="187" t="n">
        <v>72666</v>
      </c>
      <c r="M8" s="187" t="n">
        <v>72666</v>
      </c>
      <c r="N8" s="187" t="n">
        <v>72666</v>
      </c>
      <c r="O8" s="188" t="n">
        <f aca="false">SUM(C8:N8)</f>
        <v>872000</v>
      </c>
    </row>
    <row r="9" customFormat="false" ht="21.75" hidden="false" customHeight="true" outlineLevel="0" collapsed="false">
      <c r="A9" s="186" t="s">
        <v>48</v>
      </c>
      <c r="B9" s="65" t="s">
        <v>346</v>
      </c>
      <c r="C9" s="189" t="n">
        <v>0</v>
      </c>
      <c r="D9" s="189" t="n">
        <v>0</v>
      </c>
      <c r="E9" s="189" t="n">
        <v>0</v>
      </c>
      <c r="F9" s="189" t="n">
        <v>0</v>
      </c>
      <c r="G9" s="189" t="n">
        <v>0</v>
      </c>
      <c r="H9" s="189" t="n">
        <v>0</v>
      </c>
      <c r="I9" s="189" t="n">
        <v>0</v>
      </c>
      <c r="J9" s="189" t="n">
        <v>0</v>
      </c>
      <c r="K9" s="189" t="n">
        <v>0</v>
      </c>
      <c r="L9" s="189"/>
      <c r="M9" s="189"/>
      <c r="N9" s="189"/>
      <c r="O9" s="190" t="n">
        <f aca="false">SUM(C9:N9)</f>
        <v>0</v>
      </c>
    </row>
    <row r="10" customFormat="false" ht="20.1" hidden="false" customHeight="true" outlineLevel="0" collapsed="false">
      <c r="A10" s="186" t="s">
        <v>62</v>
      </c>
      <c r="B10" s="191" t="s">
        <v>255</v>
      </c>
      <c r="C10" s="187" t="n">
        <v>108333</v>
      </c>
      <c r="D10" s="187" t="n">
        <v>108333</v>
      </c>
      <c r="E10" s="187" t="n">
        <v>108333</v>
      </c>
      <c r="F10" s="187" t="n">
        <v>108333</v>
      </c>
      <c r="G10" s="187" t="n">
        <v>108333</v>
      </c>
      <c r="H10" s="187" t="n">
        <v>108333</v>
      </c>
      <c r="I10" s="187" t="n">
        <v>108333</v>
      </c>
      <c r="J10" s="187" t="n">
        <v>108333</v>
      </c>
      <c r="K10" s="187" t="n">
        <v>108334</v>
      </c>
      <c r="L10" s="187" t="n">
        <v>108334</v>
      </c>
      <c r="M10" s="187" t="n">
        <v>108334</v>
      </c>
      <c r="N10" s="187" t="n">
        <v>108334</v>
      </c>
      <c r="O10" s="188" t="n">
        <f aca="false">SUM(C10:N10)</f>
        <v>1300000</v>
      </c>
    </row>
    <row r="11" customFormat="false" ht="20.1" hidden="false" customHeight="true" outlineLevel="0" collapsed="false">
      <c r="A11" s="186" t="s">
        <v>84</v>
      </c>
      <c r="B11" s="191" t="s">
        <v>347</v>
      </c>
      <c r="C11" s="187" t="n">
        <v>325833</v>
      </c>
      <c r="D11" s="187" t="n">
        <v>325833</v>
      </c>
      <c r="E11" s="187" t="n">
        <v>325833</v>
      </c>
      <c r="F11" s="187" t="n">
        <v>325833</v>
      </c>
      <c r="G11" s="187" t="n">
        <v>325833</v>
      </c>
      <c r="H11" s="187" t="n">
        <v>325833</v>
      </c>
      <c r="I11" s="187" t="n">
        <v>325833</v>
      </c>
      <c r="J11" s="187" t="n">
        <v>325833</v>
      </c>
      <c r="K11" s="187" t="n">
        <v>325834</v>
      </c>
      <c r="L11" s="187" t="n">
        <v>325834</v>
      </c>
      <c r="M11" s="187" t="n">
        <v>325834</v>
      </c>
      <c r="N11" s="187" t="n">
        <v>325834</v>
      </c>
      <c r="O11" s="188" t="n">
        <f aca="false">SUM(C11:N11)</f>
        <v>3910000</v>
      </c>
    </row>
    <row r="12" customFormat="false" ht="20.1" hidden="false" customHeight="true" outlineLevel="0" collapsed="false">
      <c r="A12" s="186" t="s">
        <v>96</v>
      </c>
      <c r="B12" s="191" t="s">
        <v>297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8" t="n">
        <f aca="false">SUM(C12:N12)</f>
        <v>0</v>
      </c>
    </row>
    <row r="13" customFormat="false" ht="20.1" hidden="false" customHeight="true" outlineLevel="0" collapsed="false">
      <c r="A13" s="186" t="s">
        <v>106</v>
      </c>
      <c r="B13" s="191" t="s">
        <v>256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8" t="n">
        <f aca="false">SUM(C13:N13)</f>
        <v>0</v>
      </c>
    </row>
    <row r="14" customFormat="false" ht="21" hidden="false" customHeight="true" outlineLevel="0" collapsed="false">
      <c r="A14" s="186" t="s">
        <v>116</v>
      </c>
      <c r="B14" s="48" t="s">
        <v>348</v>
      </c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8" t="n">
        <f aca="false">SUM(C14:N14)</f>
        <v>0</v>
      </c>
    </row>
    <row r="15" customFormat="false" ht="20.1" hidden="false" customHeight="true" outlineLevel="0" collapsed="false">
      <c r="A15" s="186" t="s">
        <v>118</v>
      </c>
      <c r="B15" s="191" t="s">
        <v>349</v>
      </c>
      <c r="C15" s="187" t="n">
        <v>1218750</v>
      </c>
      <c r="D15" s="187" t="n">
        <v>1218750</v>
      </c>
      <c r="E15" s="187" t="n">
        <v>1218750</v>
      </c>
      <c r="F15" s="187" t="n">
        <v>1218750</v>
      </c>
      <c r="G15" s="187" t="n">
        <v>1218750</v>
      </c>
      <c r="H15" s="187" t="n">
        <v>1218750</v>
      </c>
      <c r="I15" s="187" t="n">
        <v>1218750</v>
      </c>
      <c r="J15" s="187" t="n">
        <v>1218750</v>
      </c>
      <c r="K15" s="187" t="n">
        <v>1218750</v>
      </c>
      <c r="L15" s="187" t="n">
        <v>1218750</v>
      </c>
      <c r="M15" s="187" t="n">
        <v>1218750</v>
      </c>
      <c r="N15" s="187" t="n">
        <v>1218750</v>
      </c>
      <c r="O15" s="188" t="n">
        <f aca="false">SUM(C15:N15)</f>
        <v>14625000</v>
      </c>
    </row>
    <row r="16" customFormat="false" ht="20.1" hidden="false" customHeight="true" outlineLevel="0" collapsed="false">
      <c r="A16" s="181" t="s">
        <v>126</v>
      </c>
      <c r="B16" s="192" t="s">
        <v>350</v>
      </c>
      <c r="C16" s="193" t="n">
        <f aca="false">SUM(C7:C15)</f>
        <v>2733826</v>
      </c>
      <c r="D16" s="193" t="n">
        <f aca="false">SUM(D7:D15)</f>
        <v>2733826</v>
      </c>
      <c r="E16" s="193" t="n">
        <f aca="false">SUM(E7:E15)</f>
        <v>2733826</v>
      </c>
      <c r="F16" s="193" t="n">
        <f aca="false">SUM(F7:F15)</f>
        <v>2733826</v>
      </c>
      <c r="G16" s="193" t="n">
        <f aca="false">SUM(G7:G15)</f>
        <v>2733826</v>
      </c>
      <c r="H16" s="193" t="n">
        <f aca="false">SUM(H7:H15)</f>
        <v>2733826</v>
      </c>
      <c r="I16" s="193" t="n">
        <f aca="false">SUM(I7:I15)</f>
        <v>2733826</v>
      </c>
      <c r="J16" s="193" t="n">
        <f aca="false">SUM(J7:J15)</f>
        <v>2733826</v>
      </c>
      <c r="K16" s="193" t="n">
        <f aca="false">SUM(K7:K15)</f>
        <v>2733826</v>
      </c>
      <c r="L16" s="193" t="n">
        <f aca="false">SUM(L7:L15)</f>
        <v>2733826</v>
      </c>
      <c r="M16" s="193" t="n">
        <f aca="false">SUM(M7:M15)</f>
        <v>2733826</v>
      </c>
      <c r="N16" s="193" t="n">
        <f aca="false">SUM(N7:N15)</f>
        <v>2733826</v>
      </c>
      <c r="O16" s="194" t="n">
        <f aca="false">SUM(C16:N16)</f>
        <v>32805912</v>
      </c>
    </row>
    <row r="17" customFormat="false" ht="20.1" hidden="false" customHeight="true" outlineLevel="0" collapsed="false">
      <c r="A17" s="181" t="s">
        <v>136</v>
      </c>
      <c r="B17" s="182" t="s">
        <v>248</v>
      </c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</row>
    <row r="18" customFormat="false" ht="20.1" hidden="false" customHeight="true" outlineLevel="0" collapsed="false">
      <c r="A18" s="195" t="s">
        <v>142</v>
      </c>
      <c r="B18" s="196" t="s">
        <v>251</v>
      </c>
      <c r="C18" s="189" t="n">
        <v>289250</v>
      </c>
      <c r="D18" s="189" t="n">
        <v>289250</v>
      </c>
      <c r="E18" s="189" t="n">
        <v>289250</v>
      </c>
      <c r="F18" s="189" t="n">
        <v>289250</v>
      </c>
      <c r="G18" s="189" t="n">
        <v>289250</v>
      </c>
      <c r="H18" s="189" t="n">
        <v>289250</v>
      </c>
      <c r="I18" s="189" t="n">
        <v>289250</v>
      </c>
      <c r="J18" s="189" t="n">
        <v>289250</v>
      </c>
      <c r="K18" s="189" t="n">
        <v>289250</v>
      </c>
      <c r="L18" s="189" t="n">
        <v>289250</v>
      </c>
      <c r="M18" s="189" t="n">
        <v>289250</v>
      </c>
      <c r="N18" s="189" t="n">
        <v>289250</v>
      </c>
      <c r="O18" s="190" t="n">
        <f aca="false">SUM(C18:N18)</f>
        <v>3471000</v>
      </c>
    </row>
    <row r="19" customFormat="false" ht="21.75" hidden="false" customHeight="true" outlineLevel="0" collapsed="false">
      <c r="A19" s="186" t="s">
        <v>150</v>
      </c>
      <c r="B19" s="48" t="s">
        <v>171</v>
      </c>
      <c r="C19" s="187" t="n">
        <v>67500</v>
      </c>
      <c r="D19" s="187" t="n">
        <v>67500</v>
      </c>
      <c r="E19" s="187" t="n">
        <v>67500</v>
      </c>
      <c r="F19" s="187" t="n">
        <v>67500</v>
      </c>
      <c r="G19" s="187" t="n">
        <v>67500</v>
      </c>
      <c r="H19" s="187" t="n">
        <v>67500</v>
      </c>
      <c r="I19" s="187" t="n">
        <v>67500</v>
      </c>
      <c r="J19" s="187" t="n">
        <v>67500</v>
      </c>
      <c r="K19" s="187" t="n">
        <v>67500</v>
      </c>
      <c r="L19" s="187" t="n">
        <v>67500</v>
      </c>
      <c r="M19" s="187" t="n">
        <v>67500</v>
      </c>
      <c r="N19" s="187" t="n">
        <v>67500</v>
      </c>
      <c r="O19" s="188" t="n">
        <f aca="false">SUM(C19:N19)</f>
        <v>810000</v>
      </c>
    </row>
    <row r="20" customFormat="false" ht="20.1" hidden="false" customHeight="true" outlineLevel="0" collapsed="false">
      <c r="A20" s="186" t="s">
        <v>160</v>
      </c>
      <c r="B20" s="191" t="s">
        <v>172</v>
      </c>
      <c r="C20" s="187" t="n">
        <v>1098917</v>
      </c>
      <c r="D20" s="187" t="n">
        <v>1098917</v>
      </c>
      <c r="E20" s="187" t="n">
        <v>1098917</v>
      </c>
      <c r="F20" s="187" t="n">
        <v>1098917</v>
      </c>
      <c r="G20" s="187" t="n">
        <v>1098917</v>
      </c>
      <c r="H20" s="187" t="n">
        <v>1098917</v>
      </c>
      <c r="I20" s="187" t="n">
        <v>1098917</v>
      </c>
      <c r="J20" s="187" t="n">
        <v>1098917</v>
      </c>
      <c r="K20" s="187" t="n">
        <v>1098916</v>
      </c>
      <c r="L20" s="187" t="n">
        <v>1098916</v>
      </c>
      <c r="M20" s="187" t="n">
        <v>1098916</v>
      </c>
      <c r="N20" s="187" t="n">
        <v>1098916</v>
      </c>
      <c r="O20" s="188" t="n">
        <f aca="false">SUM(C20:N20)</f>
        <v>13187000</v>
      </c>
    </row>
    <row r="21" customFormat="false" ht="20.1" hidden="false" customHeight="true" outlineLevel="0" collapsed="false">
      <c r="A21" s="186" t="s">
        <v>162</v>
      </c>
      <c r="B21" s="191" t="s">
        <v>173</v>
      </c>
      <c r="C21" s="187" t="n">
        <v>125317</v>
      </c>
      <c r="D21" s="187" t="n">
        <v>125317</v>
      </c>
      <c r="E21" s="187" t="n">
        <v>125317</v>
      </c>
      <c r="F21" s="187" t="n">
        <v>125317</v>
      </c>
      <c r="G21" s="187" t="n">
        <v>125317</v>
      </c>
      <c r="H21" s="187" t="n">
        <v>125317</v>
      </c>
      <c r="I21" s="187" t="n">
        <v>125317</v>
      </c>
      <c r="J21" s="187" t="n">
        <v>125316</v>
      </c>
      <c r="K21" s="187" t="n">
        <v>125316</v>
      </c>
      <c r="L21" s="187" t="n">
        <v>125316</v>
      </c>
      <c r="M21" s="187" t="n">
        <v>125316</v>
      </c>
      <c r="N21" s="187" t="n">
        <v>125316</v>
      </c>
      <c r="O21" s="188" t="n">
        <f aca="false">SUM(C21:N21)</f>
        <v>1503799</v>
      </c>
    </row>
    <row r="22" customFormat="false" ht="20.1" hidden="false" customHeight="true" outlineLevel="0" collapsed="false">
      <c r="A22" s="186" t="s">
        <v>164</v>
      </c>
      <c r="B22" s="191" t="s">
        <v>175</v>
      </c>
      <c r="C22" s="187" t="n">
        <v>76445</v>
      </c>
      <c r="D22" s="187" t="n">
        <v>76445</v>
      </c>
      <c r="E22" s="187" t="n">
        <v>76445</v>
      </c>
      <c r="F22" s="187" t="n">
        <v>76445</v>
      </c>
      <c r="G22" s="187" t="n">
        <v>76445</v>
      </c>
      <c r="H22" s="187" t="n">
        <v>76445</v>
      </c>
      <c r="I22" s="187" t="n">
        <v>76445</v>
      </c>
      <c r="J22" s="187" t="n">
        <v>76445</v>
      </c>
      <c r="K22" s="187" t="n">
        <v>76445</v>
      </c>
      <c r="L22" s="187" t="n">
        <v>76445</v>
      </c>
      <c r="M22" s="187" t="n">
        <v>76445</v>
      </c>
      <c r="N22" s="187" t="n">
        <v>76445</v>
      </c>
      <c r="O22" s="188" t="n">
        <f aca="false">SUM(C22:N22)</f>
        <v>917340</v>
      </c>
    </row>
    <row r="23" customFormat="false" ht="20.1" hidden="false" customHeight="true" outlineLevel="0" collapsed="false">
      <c r="A23" s="186" t="s">
        <v>269</v>
      </c>
      <c r="B23" s="191" t="s">
        <v>258</v>
      </c>
      <c r="C23" s="187" t="n">
        <v>92651</v>
      </c>
      <c r="D23" s="187" t="n">
        <v>92651</v>
      </c>
      <c r="E23" s="187" t="n">
        <v>92651</v>
      </c>
      <c r="F23" s="187" t="n">
        <v>92651</v>
      </c>
      <c r="G23" s="187" t="n">
        <v>92651</v>
      </c>
      <c r="H23" s="187" t="n">
        <v>92651</v>
      </c>
      <c r="I23" s="187" t="n">
        <v>92651</v>
      </c>
      <c r="J23" s="187" t="n">
        <v>92651</v>
      </c>
      <c r="K23" s="187" t="n">
        <v>92652</v>
      </c>
      <c r="L23" s="187" t="n">
        <v>92652</v>
      </c>
      <c r="M23" s="187" t="n">
        <v>92652</v>
      </c>
      <c r="N23" s="187" t="n">
        <v>92652</v>
      </c>
      <c r="O23" s="188" t="n">
        <f aca="false">SUM(C23:N23)</f>
        <v>1111816</v>
      </c>
    </row>
    <row r="24" customFormat="false" ht="20.1" hidden="false" customHeight="true" outlineLevel="0" collapsed="false">
      <c r="A24" s="186" t="s">
        <v>272</v>
      </c>
      <c r="B24" s="191" t="s">
        <v>196</v>
      </c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8" t="n">
        <f aca="false">SUM(C24:N24)</f>
        <v>0</v>
      </c>
    </row>
    <row r="25" customFormat="false" ht="20.1" hidden="false" customHeight="true" outlineLevel="0" collapsed="false">
      <c r="A25" s="186" t="s">
        <v>275</v>
      </c>
      <c r="B25" s="48" t="s">
        <v>198</v>
      </c>
      <c r="C25" s="187" t="n">
        <v>443417</v>
      </c>
      <c r="D25" s="187" t="n">
        <v>443417</v>
      </c>
      <c r="E25" s="187" t="n">
        <v>443417</v>
      </c>
      <c r="F25" s="187" t="n">
        <v>443417</v>
      </c>
      <c r="G25" s="187" t="n">
        <v>443417</v>
      </c>
      <c r="H25" s="187" t="n">
        <v>443417</v>
      </c>
      <c r="I25" s="187" t="n">
        <v>443417</v>
      </c>
      <c r="J25" s="187" t="n">
        <v>443417</v>
      </c>
      <c r="K25" s="187" t="n">
        <v>443416</v>
      </c>
      <c r="L25" s="187" t="n">
        <v>443416</v>
      </c>
      <c r="M25" s="187" t="n">
        <v>443416</v>
      </c>
      <c r="N25" s="187" t="n">
        <v>443416</v>
      </c>
      <c r="O25" s="188" t="n">
        <f aca="false">SUM(C25:N25)</f>
        <v>5321000</v>
      </c>
    </row>
    <row r="26" customFormat="false" ht="20.1" hidden="false" customHeight="true" outlineLevel="0" collapsed="false">
      <c r="A26" s="186" t="s">
        <v>277</v>
      </c>
      <c r="B26" s="191" t="s">
        <v>200</v>
      </c>
      <c r="C26" s="187" t="n">
        <v>500000</v>
      </c>
      <c r="D26" s="187" t="n">
        <v>500000</v>
      </c>
      <c r="E26" s="187" t="n">
        <v>500000</v>
      </c>
      <c r="F26" s="187" t="n">
        <v>500000</v>
      </c>
      <c r="G26" s="187" t="n">
        <v>500000</v>
      </c>
      <c r="H26" s="187" t="n">
        <v>500000</v>
      </c>
      <c r="I26" s="187" t="n">
        <v>500000</v>
      </c>
      <c r="J26" s="187" t="n">
        <v>500000</v>
      </c>
      <c r="K26" s="187" t="n">
        <v>500000</v>
      </c>
      <c r="L26" s="187" t="n">
        <v>500000</v>
      </c>
      <c r="M26" s="187" t="n">
        <v>500000</v>
      </c>
      <c r="N26" s="187" t="n">
        <v>500000</v>
      </c>
      <c r="O26" s="188" t="n">
        <f aca="false">SUM(C26:N26)</f>
        <v>6000000</v>
      </c>
    </row>
    <row r="27" customFormat="false" ht="20.1" hidden="false" customHeight="true" outlineLevel="0" collapsed="false">
      <c r="A27" s="186" t="s">
        <v>280</v>
      </c>
      <c r="B27" s="191" t="s">
        <v>351</v>
      </c>
      <c r="C27" s="187" t="n">
        <v>40329</v>
      </c>
      <c r="D27" s="187" t="n">
        <v>40329</v>
      </c>
      <c r="E27" s="187" t="n">
        <v>40329</v>
      </c>
      <c r="F27" s="187" t="n">
        <v>40329</v>
      </c>
      <c r="G27" s="187" t="n">
        <v>40329</v>
      </c>
      <c r="H27" s="187" t="n">
        <v>40329</v>
      </c>
      <c r="I27" s="187" t="n">
        <v>40329</v>
      </c>
      <c r="J27" s="187" t="n">
        <v>40330</v>
      </c>
      <c r="K27" s="187" t="n">
        <v>40331</v>
      </c>
      <c r="L27" s="187" t="n">
        <v>40331</v>
      </c>
      <c r="M27" s="187" t="n">
        <v>40331</v>
      </c>
      <c r="N27" s="187" t="n">
        <v>40331</v>
      </c>
      <c r="O27" s="188" t="n">
        <f aca="false">SUM(C27:N27)</f>
        <v>483957</v>
      </c>
    </row>
    <row r="28" customFormat="false" ht="20.1" hidden="false" customHeight="true" outlineLevel="0" collapsed="false">
      <c r="A28" s="197" t="s">
        <v>283</v>
      </c>
      <c r="B28" s="192" t="s">
        <v>352</v>
      </c>
      <c r="C28" s="193" t="n">
        <f aca="false">SUM(C18:C27)</f>
        <v>2733826</v>
      </c>
      <c r="D28" s="193" t="n">
        <f aca="false">SUM(D18:D27)</f>
        <v>2733826</v>
      </c>
      <c r="E28" s="193" t="n">
        <f aca="false">SUM(E18:E27)</f>
        <v>2733826</v>
      </c>
      <c r="F28" s="193" t="n">
        <f aca="false">SUM(F18:F27)</f>
        <v>2733826</v>
      </c>
      <c r="G28" s="193" t="n">
        <f aca="false">SUM(G18:G27)</f>
        <v>2733826</v>
      </c>
      <c r="H28" s="193" t="n">
        <f aca="false">SUM(H18:H27)</f>
        <v>2733826</v>
      </c>
      <c r="I28" s="193" t="n">
        <f aca="false">SUM(I18:I27)</f>
        <v>2733826</v>
      </c>
      <c r="J28" s="193" t="n">
        <f aca="false">SUM(J18:J27)</f>
        <v>2733826</v>
      </c>
      <c r="K28" s="193" t="n">
        <f aca="false">SUM(K18:K27)</f>
        <v>2733826</v>
      </c>
      <c r="L28" s="193" t="n">
        <f aca="false">SUM(L18:L27)</f>
        <v>2733826</v>
      </c>
      <c r="M28" s="193" t="n">
        <f aca="false">SUM(M18:M27)</f>
        <v>2733826</v>
      </c>
      <c r="N28" s="193" t="n">
        <f aca="false">SUM(N18:N27)</f>
        <v>2733826</v>
      </c>
      <c r="O28" s="194" t="n">
        <f aca="false">SUM(C28:N28)</f>
        <v>32805912</v>
      </c>
    </row>
    <row r="29" customFormat="false" ht="20.1" hidden="false" customHeight="true" outlineLevel="0" collapsed="false">
      <c r="A29" s="197" t="s">
        <v>286</v>
      </c>
      <c r="B29" s="198" t="s">
        <v>353</v>
      </c>
      <c r="C29" s="199" t="n">
        <f aca="false">C16-C28</f>
        <v>0</v>
      </c>
      <c r="D29" s="199" t="n">
        <f aca="false">D16-D28</f>
        <v>0</v>
      </c>
      <c r="E29" s="199" t="n">
        <f aca="false">E16-E28</f>
        <v>0</v>
      </c>
      <c r="F29" s="199" t="n">
        <f aca="false">F16-F28</f>
        <v>0</v>
      </c>
      <c r="G29" s="199" t="n">
        <f aca="false">G16-G28</f>
        <v>0</v>
      </c>
      <c r="H29" s="199" t="n">
        <f aca="false">H16-H28</f>
        <v>0</v>
      </c>
      <c r="I29" s="199" t="n">
        <f aca="false">I16-I28</f>
        <v>0</v>
      </c>
      <c r="J29" s="199" t="n">
        <f aca="false">J16-J28</f>
        <v>0</v>
      </c>
      <c r="K29" s="199" t="n">
        <f aca="false">K16-K28</f>
        <v>0</v>
      </c>
      <c r="L29" s="199" t="n">
        <f aca="false">L16-L28</f>
        <v>0</v>
      </c>
      <c r="M29" s="199" t="n">
        <f aca="false">M16-M28</f>
        <v>0</v>
      </c>
      <c r="N29" s="199" t="n">
        <f aca="false">N16-N28</f>
        <v>0</v>
      </c>
      <c r="O29" s="199" t="n">
        <f aca="false">O16-O28</f>
        <v>0</v>
      </c>
    </row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40" customFormat="false" ht="13.8" hidden="false" customHeight="false" outlineLevel="0" collapsed="false"/>
  </sheetData>
  <mergeCells count="3">
    <mergeCell ref="A3:O3"/>
    <mergeCell ref="B6:O6"/>
    <mergeCell ref="B17:O1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8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9" activeCellId="0" sqref="E9"/>
    </sheetView>
  </sheetViews>
  <sheetFormatPr defaultRowHeight="15"/>
  <cols>
    <col collapsed="false" hidden="false" max="1" min="1" style="0" width="52"/>
    <col collapsed="false" hidden="false" max="2" min="2" style="0" width="36.25"/>
    <col collapsed="false" hidden="false" max="1025" min="3" style="0" width="8.70918367346939"/>
  </cols>
  <sheetData>
    <row r="1" customFormat="false" ht="15" hidden="false" customHeight="false" outlineLevel="0" collapsed="false">
      <c r="A1" s="0" t="s">
        <v>354</v>
      </c>
    </row>
    <row r="4" customFormat="false" ht="20.1" hidden="false" customHeight="true" outlineLevel="0" collapsed="false">
      <c r="A4" s="200" t="s">
        <v>355</v>
      </c>
      <c r="B4" s="200"/>
    </row>
    <row r="5" customFormat="false" ht="20.1" hidden="false" customHeight="true" outlineLevel="0" collapsed="false">
      <c r="A5" s="200"/>
      <c r="B5" s="201" t="s">
        <v>356</v>
      </c>
    </row>
    <row r="6" customFormat="false" ht="20.1" hidden="false" customHeight="true" outlineLevel="0" collapsed="false">
      <c r="A6" s="202" t="s">
        <v>357</v>
      </c>
      <c r="B6" s="203" t="s">
        <v>358</v>
      </c>
    </row>
    <row r="7" customFormat="false" ht="20.1" hidden="false" customHeight="true" outlineLevel="0" collapsed="false">
      <c r="A7" s="204" t="n">
        <v>1</v>
      </c>
      <c r="B7" s="205" t="n">
        <v>2</v>
      </c>
    </row>
    <row r="8" customFormat="false" ht="20.1" hidden="false" customHeight="true" outlineLevel="0" collapsed="false">
      <c r="A8" s="206" t="s">
        <v>9</v>
      </c>
      <c r="B8" s="207" t="n">
        <v>9395113</v>
      </c>
    </row>
    <row r="9" customFormat="false" ht="20.1" hidden="false" customHeight="true" outlineLevel="0" collapsed="false">
      <c r="A9" s="208" t="s">
        <v>359</v>
      </c>
      <c r="B9" s="207"/>
    </row>
    <row r="10" customFormat="false" ht="20.1" hidden="false" customHeight="true" outlineLevel="0" collapsed="false">
      <c r="A10" s="208" t="s">
        <v>360</v>
      </c>
      <c r="B10" s="207" t="n">
        <v>1503799</v>
      </c>
    </row>
    <row r="11" customFormat="false" ht="20.1" hidden="false" customHeight="true" outlineLevel="0" collapsed="false">
      <c r="A11" s="208" t="s">
        <v>361</v>
      </c>
      <c r="B11" s="207" t="n">
        <v>1200000</v>
      </c>
    </row>
    <row r="12" customFormat="false" ht="20.1" hidden="false" customHeight="true" outlineLevel="0" collapsed="false">
      <c r="A12" s="208" t="s">
        <v>17</v>
      </c>
      <c r="B12" s="207"/>
    </row>
    <row r="13" customFormat="false" ht="20.1" hidden="false" customHeight="true" outlineLevel="0" collapsed="false">
      <c r="A13" s="208"/>
      <c r="B13" s="207"/>
    </row>
    <row r="14" customFormat="false" ht="20.1" hidden="false" customHeight="true" outlineLevel="0" collapsed="false">
      <c r="A14" s="208"/>
      <c r="B14" s="207"/>
    </row>
    <row r="15" customFormat="false" ht="20.1" hidden="false" customHeight="true" outlineLevel="0" collapsed="false">
      <c r="A15" s="208"/>
      <c r="B15" s="207"/>
    </row>
    <row r="16" customFormat="false" ht="20.1" hidden="false" customHeight="true" outlineLevel="0" collapsed="false">
      <c r="A16" s="208"/>
      <c r="B16" s="207"/>
    </row>
    <row r="17" customFormat="false" ht="20.1" hidden="false" customHeight="true" outlineLevel="0" collapsed="false">
      <c r="A17" s="208"/>
      <c r="B17" s="207"/>
    </row>
    <row r="18" customFormat="false" ht="20.1" hidden="false" customHeight="true" outlineLevel="0" collapsed="false">
      <c r="A18" s="208"/>
      <c r="B18" s="207"/>
    </row>
    <row r="19" customFormat="false" ht="20.1" hidden="false" customHeight="true" outlineLevel="0" collapsed="false">
      <c r="A19" s="208"/>
      <c r="B19" s="207"/>
    </row>
    <row r="20" customFormat="false" ht="20.1" hidden="false" customHeight="true" outlineLevel="0" collapsed="false">
      <c r="A20" s="208"/>
      <c r="B20" s="207"/>
    </row>
    <row r="21" customFormat="false" ht="20.1" hidden="false" customHeight="true" outlineLevel="0" collapsed="false">
      <c r="A21" s="208"/>
      <c r="B21" s="207"/>
    </row>
    <row r="22" customFormat="false" ht="20.1" hidden="false" customHeight="true" outlineLevel="0" collapsed="false">
      <c r="A22" s="208"/>
      <c r="B22" s="207"/>
    </row>
    <row r="23" customFormat="false" ht="20.1" hidden="false" customHeight="true" outlineLevel="0" collapsed="false">
      <c r="A23" s="208"/>
      <c r="B23" s="207"/>
    </row>
    <row r="24" customFormat="false" ht="20.1" hidden="false" customHeight="true" outlineLevel="0" collapsed="false">
      <c r="A24" s="208"/>
      <c r="B24" s="207"/>
    </row>
    <row r="25" customFormat="false" ht="20.1" hidden="false" customHeight="true" outlineLevel="0" collapsed="false">
      <c r="A25" s="208"/>
      <c r="B25" s="207"/>
    </row>
    <row r="26" customFormat="false" ht="20.1" hidden="false" customHeight="true" outlineLevel="0" collapsed="false">
      <c r="A26" s="208"/>
      <c r="B26" s="207"/>
    </row>
    <row r="27" customFormat="false" ht="20.1" hidden="false" customHeight="true" outlineLevel="0" collapsed="false">
      <c r="A27" s="209"/>
      <c r="B27" s="207"/>
    </row>
    <row r="28" customFormat="false" ht="20.1" hidden="false" customHeight="true" outlineLevel="0" collapsed="false">
      <c r="A28" s="210" t="s">
        <v>344</v>
      </c>
      <c r="B28" s="211" t="n">
        <f aca="false">SUM(B8:B27)</f>
        <v>12098912</v>
      </c>
    </row>
  </sheetData>
  <mergeCells count="1">
    <mergeCell ref="A4:B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3" activeCellId="0" sqref="G13"/>
    </sheetView>
  </sheetViews>
  <sheetFormatPr defaultRowHeight="15"/>
  <cols>
    <col collapsed="false" hidden="false" max="1" min="1" style="0" width="8.70918367346939"/>
    <col collapsed="false" hidden="false" max="2" min="2" style="0" width="26.5765306122449"/>
    <col collapsed="false" hidden="false" max="3" min="3" style="0" width="19.5714285714286"/>
    <col collapsed="false" hidden="false" max="4" min="4" style="0" width="13.0051020408163"/>
    <col collapsed="false" hidden="false" max="1025" min="5" style="0" width="8.70918367346939"/>
  </cols>
  <sheetData>
    <row r="1" customFormat="false" ht="15" hidden="false" customHeight="false" outlineLevel="0" collapsed="false">
      <c r="B1" s="0" t="s">
        <v>362</v>
      </c>
    </row>
    <row r="3" customFormat="false" ht="27.6" hidden="false" customHeight="true" outlineLevel="0" collapsed="false">
      <c r="B3" s="212" t="s">
        <v>363</v>
      </c>
      <c r="C3" s="212"/>
      <c r="D3" s="213"/>
    </row>
    <row r="4" customFormat="false" ht="15.75" hidden="false" customHeight="false" outlineLevel="0" collapsed="false">
      <c r="A4" s="214"/>
      <c r="B4" s="214"/>
      <c r="C4" s="214"/>
      <c r="D4" s="214"/>
    </row>
    <row r="5" customFormat="false" ht="13.8" hidden="false" customHeight="false" outlineLevel="0" collapsed="false">
      <c r="A5" s="215"/>
      <c r="B5" s="215"/>
      <c r="C5" s="216" t="s">
        <v>246</v>
      </c>
      <c r="D5" s="216"/>
    </row>
    <row r="6" customFormat="false" ht="23.85" hidden="false" customHeight="false" outlineLevel="0" collapsed="false">
      <c r="A6" s="217" t="s">
        <v>3</v>
      </c>
      <c r="B6" s="218" t="s">
        <v>364</v>
      </c>
      <c r="C6" s="218" t="s">
        <v>365</v>
      </c>
      <c r="D6" s="219" t="s">
        <v>366</v>
      </c>
    </row>
    <row r="7" customFormat="false" ht="13.8" hidden="false" customHeight="false" outlineLevel="0" collapsed="false">
      <c r="A7" s="220" t="s">
        <v>6</v>
      </c>
      <c r="B7" s="221" t="s">
        <v>367</v>
      </c>
      <c r="C7" s="221" t="s">
        <v>368</v>
      </c>
      <c r="D7" s="222" t="n">
        <v>27000</v>
      </c>
    </row>
    <row r="8" customFormat="false" ht="15" hidden="false" customHeight="false" outlineLevel="0" collapsed="false">
      <c r="A8" s="223" t="s">
        <v>20</v>
      </c>
      <c r="B8" s="224" t="s">
        <v>369</v>
      </c>
      <c r="C8" s="224" t="s">
        <v>368</v>
      </c>
      <c r="D8" s="225" t="n">
        <v>10000</v>
      </c>
    </row>
    <row r="9" customFormat="false" ht="13.8" hidden="false" customHeight="false" outlineLevel="0" collapsed="false">
      <c r="A9" s="223" t="s">
        <v>34</v>
      </c>
      <c r="B9" s="224"/>
      <c r="C9" s="224"/>
      <c r="D9" s="225"/>
    </row>
    <row r="10" customFormat="false" ht="13.8" hidden="false" customHeight="false" outlineLevel="0" collapsed="false">
      <c r="A10" s="223" t="s">
        <v>48</v>
      </c>
      <c r="B10" s="224"/>
      <c r="C10" s="224"/>
      <c r="D10" s="225"/>
    </row>
    <row r="11" customFormat="false" ht="13.8" hidden="false" customHeight="false" outlineLevel="0" collapsed="false">
      <c r="A11" s="223" t="s">
        <v>62</v>
      </c>
      <c r="B11" s="224"/>
      <c r="C11" s="224"/>
      <c r="D11" s="225"/>
    </row>
    <row r="12" customFormat="false" ht="15" hidden="false" customHeight="false" outlineLevel="0" collapsed="false">
      <c r="A12" s="223" t="s">
        <v>84</v>
      </c>
      <c r="B12" s="224"/>
      <c r="C12" s="224"/>
      <c r="D12" s="225"/>
    </row>
    <row r="13" customFormat="false" ht="15" hidden="false" customHeight="false" outlineLevel="0" collapsed="false">
      <c r="A13" s="223" t="s">
        <v>96</v>
      </c>
      <c r="B13" s="224"/>
      <c r="C13" s="224"/>
      <c r="D13" s="225"/>
    </row>
    <row r="14" customFormat="false" ht="15" hidden="false" customHeight="false" outlineLevel="0" collapsed="false">
      <c r="A14" s="223" t="s">
        <v>106</v>
      </c>
      <c r="B14" s="224"/>
      <c r="C14" s="224"/>
      <c r="D14" s="225"/>
    </row>
    <row r="15" customFormat="false" ht="15" hidden="false" customHeight="false" outlineLevel="0" collapsed="false">
      <c r="A15" s="223" t="s">
        <v>116</v>
      </c>
      <c r="B15" s="224"/>
      <c r="C15" s="224"/>
      <c r="D15" s="225"/>
    </row>
    <row r="16" customFormat="false" ht="15" hidden="false" customHeight="false" outlineLevel="0" collapsed="false">
      <c r="A16" s="223" t="s">
        <v>118</v>
      </c>
      <c r="B16" s="224"/>
      <c r="C16" s="224"/>
      <c r="D16" s="225"/>
    </row>
    <row r="17" customFormat="false" ht="15" hidden="false" customHeight="false" outlineLevel="0" collapsed="false">
      <c r="A17" s="223" t="s">
        <v>126</v>
      </c>
      <c r="B17" s="224"/>
      <c r="C17" s="224"/>
      <c r="D17" s="225"/>
    </row>
    <row r="18" customFormat="false" ht="13.8" hidden="false" customHeight="false" outlineLevel="0" collapsed="false">
      <c r="A18" s="223" t="s">
        <v>136</v>
      </c>
      <c r="B18" s="224"/>
      <c r="C18" s="224"/>
      <c r="D18" s="225"/>
    </row>
    <row r="19" customFormat="false" ht="13.8" hidden="false" customHeight="false" outlineLevel="0" collapsed="false">
      <c r="A19" s="223" t="s">
        <v>142</v>
      </c>
      <c r="B19" s="224"/>
      <c r="C19" s="224"/>
      <c r="D19" s="225"/>
    </row>
    <row r="20" customFormat="false" ht="15" hidden="false" customHeight="false" outlineLevel="0" collapsed="false">
      <c r="A20" s="223" t="s">
        <v>150</v>
      </c>
      <c r="B20" s="224"/>
      <c r="C20" s="224"/>
      <c r="D20" s="225"/>
    </row>
    <row r="21" customFormat="false" ht="15" hidden="false" customHeight="false" outlineLevel="0" collapsed="false">
      <c r="A21" s="223" t="s">
        <v>160</v>
      </c>
      <c r="B21" s="224"/>
      <c r="C21" s="224"/>
      <c r="D21" s="225"/>
    </row>
    <row r="22" customFormat="false" ht="15" hidden="false" customHeight="false" outlineLevel="0" collapsed="false">
      <c r="A22" s="223" t="s">
        <v>162</v>
      </c>
      <c r="B22" s="224"/>
      <c r="C22" s="224"/>
      <c r="D22" s="225"/>
    </row>
    <row r="23" customFormat="false" ht="15" hidden="false" customHeight="false" outlineLevel="0" collapsed="false">
      <c r="A23" s="223" t="s">
        <v>164</v>
      </c>
      <c r="B23" s="224"/>
      <c r="C23" s="224"/>
      <c r="D23" s="225"/>
    </row>
    <row r="24" customFormat="false" ht="15" hidden="false" customHeight="false" outlineLevel="0" collapsed="false">
      <c r="A24" s="223" t="s">
        <v>269</v>
      </c>
      <c r="B24" s="224"/>
      <c r="C24" s="224"/>
      <c r="D24" s="225"/>
    </row>
    <row r="25" customFormat="false" ht="15" hidden="false" customHeight="false" outlineLevel="0" collapsed="false">
      <c r="A25" s="223" t="s">
        <v>272</v>
      </c>
      <c r="B25" s="224"/>
      <c r="C25" s="224"/>
      <c r="D25" s="225"/>
    </row>
    <row r="26" customFormat="false" ht="15" hidden="false" customHeight="false" outlineLevel="0" collapsed="false">
      <c r="A26" s="223" t="s">
        <v>275</v>
      </c>
      <c r="B26" s="224"/>
      <c r="C26" s="224"/>
      <c r="D26" s="225"/>
    </row>
    <row r="27" customFormat="false" ht="15" hidden="false" customHeight="false" outlineLevel="0" collapsed="false">
      <c r="A27" s="223" t="s">
        <v>277</v>
      </c>
      <c r="B27" s="224"/>
      <c r="C27" s="224"/>
      <c r="D27" s="225"/>
    </row>
    <row r="28" customFormat="false" ht="15" hidden="false" customHeight="false" outlineLevel="0" collapsed="false">
      <c r="A28" s="223" t="s">
        <v>280</v>
      </c>
      <c r="B28" s="224"/>
      <c r="C28" s="224"/>
      <c r="D28" s="225"/>
    </row>
    <row r="29" customFormat="false" ht="15" hidden="false" customHeight="false" outlineLevel="0" collapsed="false">
      <c r="A29" s="223" t="s">
        <v>283</v>
      </c>
      <c r="B29" s="224"/>
      <c r="C29" s="224"/>
      <c r="D29" s="225"/>
    </row>
    <row r="30" customFormat="false" ht="15" hidden="false" customHeight="false" outlineLevel="0" collapsed="false">
      <c r="A30" s="223" t="s">
        <v>286</v>
      </c>
      <c r="B30" s="224"/>
      <c r="C30" s="224"/>
      <c r="D30" s="225"/>
    </row>
    <row r="31" customFormat="false" ht="15" hidden="false" customHeight="false" outlineLevel="0" collapsed="false">
      <c r="A31" s="223" t="s">
        <v>289</v>
      </c>
      <c r="B31" s="224"/>
      <c r="C31" s="224"/>
      <c r="D31" s="225"/>
    </row>
    <row r="32" customFormat="false" ht="15" hidden="false" customHeight="false" outlineLevel="0" collapsed="false">
      <c r="A32" s="223" t="s">
        <v>316</v>
      </c>
      <c r="B32" s="224"/>
      <c r="C32" s="224"/>
      <c r="D32" s="225"/>
    </row>
    <row r="33" customFormat="false" ht="15" hidden="false" customHeight="false" outlineLevel="0" collapsed="false">
      <c r="A33" s="223" t="s">
        <v>319</v>
      </c>
      <c r="B33" s="224"/>
      <c r="C33" s="224"/>
      <c r="D33" s="225"/>
    </row>
    <row r="34" customFormat="false" ht="15" hidden="false" customHeight="false" outlineLevel="0" collapsed="false">
      <c r="A34" s="223" t="s">
        <v>320</v>
      </c>
      <c r="B34" s="224"/>
      <c r="C34" s="224"/>
      <c r="D34" s="225"/>
    </row>
    <row r="35" customFormat="false" ht="15" hidden="false" customHeight="false" outlineLevel="0" collapsed="false">
      <c r="A35" s="223" t="s">
        <v>370</v>
      </c>
      <c r="B35" s="224"/>
      <c r="C35" s="224"/>
      <c r="D35" s="225"/>
    </row>
    <row r="36" customFormat="false" ht="15" hidden="false" customHeight="false" outlineLevel="0" collapsed="false">
      <c r="A36" s="223" t="s">
        <v>371</v>
      </c>
      <c r="B36" s="224"/>
      <c r="C36" s="224"/>
      <c r="D36" s="225"/>
    </row>
    <row r="37" customFormat="false" ht="15" hidden="false" customHeight="false" outlineLevel="0" collapsed="false">
      <c r="A37" s="223" t="s">
        <v>372</v>
      </c>
      <c r="B37" s="224"/>
      <c r="C37" s="224"/>
      <c r="D37" s="225"/>
    </row>
    <row r="38" customFormat="false" ht="15" hidden="false" customHeight="false" outlineLevel="0" collapsed="false">
      <c r="A38" s="223" t="s">
        <v>373</v>
      </c>
      <c r="B38" s="224"/>
      <c r="C38" s="224"/>
      <c r="D38" s="225"/>
    </row>
    <row r="39" customFormat="false" ht="15" hidden="false" customHeight="false" outlineLevel="0" collapsed="false">
      <c r="A39" s="226" t="s">
        <v>374</v>
      </c>
      <c r="B39" s="227"/>
      <c r="C39" s="227"/>
      <c r="D39" s="228"/>
    </row>
    <row r="40" customFormat="false" ht="15" hidden="false" customHeight="false" outlineLevel="0" collapsed="false">
      <c r="A40" s="229" t="s">
        <v>344</v>
      </c>
      <c r="B40" s="229"/>
      <c r="C40" s="230"/>
      <c r="D40" s="231" t="n">
        <f aca="false">SUM(D7:D39)</f>
        <v>37000</v>
      </c>
    </row>
  </sheetData>
  <mergeCells count="3">
    <mergeCell ref="B3:C3"/>
    <mergeCell ref="C5:D5"/>
    <mergeCell ref="A40:B40"/>
  </mergeCells>
  <conditionalFormatting sqref="D40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5" activeCellId="0" sqref="J5"/>
    </sheetView>
  </sheetViews>
  <sheetFormatPr defaultRowHeight="15"/>
  <cols>
    <col collapsed="false" hidden="false" max="1" min="1" style="0" width="23.5714285714286"/>
    <col collapsed="false" hidden="false" max="2" min="2" style="0" width="11.5714285714286"/>
    <col collapsed="false" hidden="false" max="3" min="3" style="0" width="12.5714285714286"/>
    <col collapsed="false" hidden="false" max="4" min="4" style="0" width="10.9948979591837"/>
    <col collapsed="false" hidden="false" max="5" min="5" style="0" width="12.1377551020408"/>
    <col collapsed="false" hidden="false" max="6" min="6" style="0" width="14.7040816326531"/>
    <col collapsed="false" hidden="false" max="1025" min="7" style="0" width="8.70918367346939"/>
  </cols>
  <sheetData>
    <row r="1" customFormat="false" ht="15" hidden="false" customHeight="false" outlineLevel="0" collapsed="false">
      <c r="A1" s="0" t="s">
        <v>375</v>
      </c>
    </row>
    <row r="2" customFormat="false" ht="15.75" hidden="false" customHeight="true" outlineLevel="0" collapsed="false">
      <c r="A2" s="232" t="s">
        <v>376</v>
      </c>
      <c r="B2" s="232"/>
      <c r="C2" s="232"/>
      <c r="D2" s="232"/>
      <c r="E2" s="232"/>
      <c r="F2" s="232"/>
    </row>
    <row r="3" customFormat="false" ht="15" hidden="false" customHeight="false" outlineLevel="0" collapsed="false">
      <c r="A3" s="76"/>
      <c r="B3" s="74"/>
      <c r="C3" s="74"/>
      <c r="D3" s="74"/>
      <c r="E3" s="74"/>
      <c r="F3" s="233" t="s">
        <v>246</v>
      </c>
    </row>
    <row r="4" customFormat="false" ht="36" hidden="false" customHeight="false" outlineLevel="0" collapsed="false">
      <c r="A4" s="79" t="s">
        <v>377</v>
      </c>
      <c r="B4" s="80" t="s">
        <v>378</v>
      </c>
      <c r="C4" s="80" t="s">
        <v>379</v>
      </c>
      <c r="D4" s="80" t="s">
        <v>380</v>
      </c>
      <c r="E4" s="80" t="s">
        <v>5</v>
      </c>
      <c r="F4" s="81" t="s">
        <v>381</v>
      </c>
    </row>
    <row r="5" customFormat="false" ht="15" hidden="false" customHeight="false" outlineLevel="0" collapsed="false">
      <c r="A5" s="234" t="n">
        <v>1</v>
      </c>
      <c r="B5" s="235" t="n">
        <v>2</v>
      </c>
      <c r="C5" s="235" t="n">
        <v>3</v>
      </c>
      <c r="D5" s="235" t="n">
        <v>4</v>
      </c>
      <c r="E5" s="235" t="n">
        <v>5</v>
      </c>
      <c r="F5" s="236" t="n">
        <v>6</v>
      </c>
    </row>
    <row r="6" customFormat="false" ht="15" hidden="false" customHeight="false" outlineLevel="0" collapsed="false">
      <c r="A6" s="237" t="s">
        <v>382</v>
      </c>
      <c r="B6" s="238" t="n">
        <v>500000</v>
      </c>
      <c r="C6" s="239"/>
      <c r="D6" s="238"/>
      <c r="E6" s="238" t="n">
        <v>500000</v>
      </c>
      <c r="F6" s="240" t="n">
        <f aca="false">B6-D6-E6</f>
        <v>0</v>
      </c>
    </row>
    <row r="7" customFormat="false" ht="24" hidden="false" customHeight="false" outlineLevel="0" collapsed="false">
      <c r="A7" s="237" t="s">
        <v>383</v>
      </c>
      <c r="B7" s="238" t="n">
        <v>4821000</v>
      </c>
      <c r="C7" s="239"/>
      <c r="D7" s="238"/>
      <c r="E7" s="238" t="n">
        <v>4821000</v>
      </c>
      <c r="F7" s="240" t="n">
        <f aca="false">B7-D7-E7</f>
        <v>0</v>
      </c>
    </row>
    <row r="8" customFormat="false" ht="15" hidden="false" customHeight="false" outlineLevel="0" collapsed="false">
      <c r="A8" s="237"/>
      <c r="B8" s="238"/>
      <c r="C8" s="239"/>
      <c r="D8" s="238"/>
      <c r="E8" s="238"/>
      <c r="F8" s="240" t="n">
        <f aca="false">B8-D8-E8</f>
        <v>0</v>
      </c>
    </row>
    <row r="9" customFormat="false" ht="15" hidden="false" customHeight="false" outlineLevel="0" collapsed="false">
      <c r="A9" s="237"/>
      <c r="B9" s="238"/>
      <c r="C9" s="239"/>
      <c r="D9" s="238"/>
      <c r="E9" s="238"/>
      <c r="F9" s="240" t="n">
        <f aca="false">B9-D9-E9</f>
        <v>0</v>
      </c>
    </row>
    <row r="10" customFormat="false" ht="15" hidden="false" customHeight="false" outlineLevel="0" collapsed="false">
      <c r="A10" s="237"/>
      <c r="B10" s="238"/>
      <c r="C10" s="239"/>
      <c r="D10" s="238"/>
      <c r="E10" s="238"/>
      <c r="F10" s="240" t="n">
        <f aca="false">B10-D10-E10</f>
        <v>0</v>
      </c>
    </row>
    <row r="11" customFormat="false" ht="15" hidden="false" customHeight="false" outlineLevel="0" collapsed="false">
      <c r="A11" s="237"/>
      <c r="B11" s="238"/>
      <c r="C11" s="239"/>
      <c r="D11" s="238"/>
      <c r="E11" s="238"/>
      <c r="F11" s="240" t="n">
        <f aca="false">B11-D11-E11</f>
        <v>0</v>
      </c>
    </row>
    <row r="12" customFormat="false" ht="15" hidden="false" customHeight="false" outlineLevel="0" collapsed="false">
      <c r="A12" s="237"/>
      <c r="B12" s="238"/>
      <c r="C12" s="239"/>
      <c r="D12" s="238"/>
      <c r="E12" s="238"/>
      <c r="F12" s="240" t="n">
        <f aca="false">B12-D12-E12</f>
        <v>0</v>
      </c>
    </row>
    <row r="13" customFormat="false" ht="15" hidden="false" customHeight="false" outlineLevel="0" collapsed="false">
      <c r="A13" s="237"/>
      <c r="B13" s="238"/>
      <c r="C13" s="239"/>
      <c r="D13" s="238"/>
      <c r="E13" s="238"/>
      <c r="F13" s="240" t="n">
        <f aca="false">B13-D13-E13</f>
        <v>0</v>
      </c>
    </row>
    <row r="14" customFormat="false" ht="15" hidden="false" customHeight="false" outlineLevel="0" collapsed="false">
      <c r="A14" s="237"/>
      <c r="B14" s="238"/>
      <c r="C14" s="239"/>
      <c r="D14" s="238"/>
      <c r="E14" s="238"/>
      <c r="F14" s="240" t="n">
        <f aca="false">B14-D14-E14</f>
        <v>0</v>
      </c>
    </row>
    <row r="15" customFormat="false" ht="15" hidden="false" customHeight="false" outlineLevel="0" collapsed="false">
      <c r="A15" s="237"/>
      <c r="B15" s="238"/>
      <c r="C15" s="239"/>
      <c r="D15" s="238"/>
      <c r="E15" s="238"/>
      <c r="F15" s="240" t="n">
        <f aca="false">B15-D15-E15</f>
        <v>0</v>
      </c>
    </row>
    <row r="16" customFormat="false" ht="15" hidden="false" customHeight="false" outlineLevel="0" collapsed="false">
      <c r="A16" s="237"/>
      <c r="B16" s="238"/>
      <c r="C16" s="239"/>
      <c r="D16" s="238"/>
      <c r="E16" s="238"/>
      <c r="F16" s="240" t="n">
        <f aca="false">B16-D16-E16</f>
        <v>0</v>
      </c>
    </row>
    <row r="17" customFormat="false" ht="15" hidden="false" customHeight="false" outlineLevel="0" collapsed="false">
      <c r="A17" s="237"/>
      <c r="B17" s="238"/>
      <c r="C17" s="239"/>
      <c r="D17" s="238"/>
      <c r="E17" s="238"/>
      <c r="F17" s="240" t="n">
        <f aca="false">B17-D17-E17</f>
        <v>0</v>
      </c>
    </row>
    <row r="18" customFormat="false" ht="15" hidden="false" customHeight="false" outlineLevel="0" collapsed="false">
      <c r="A18" s="237"/>
      <c r="B18" s="238"/>
      <c r="C18" s="239"/>
      <c r="D18" s="238"/>
      <c r="E18" s="238"/>
      <c r="F18" s="240" t="n">
        <f aca="false">B18-D18-E18</f>
        <v>0</v>
      </c>
    </row>
    <row r="19" customFormat="false" ht="15" hidden="false" customHeight="false" outlineLevel="0" collapsed="false">
      <c r="A19" s="237"/>
      <c r="B19" s="238"/>
      <c r="C19" s="239"/>
      <c r="D19" s="238"/>
      <c r="E19" s="238"/>
      <c r="F19" s="240" t="n">
        <f aca="false">B19-D19-E19</f>
        <v>0</v>
      </c>
    </row>
    <row r="20" customFormat="false" ht="15" hidden="false" customHeight="false" outlineLevel="0" collapsed="false">
      <c r="A20" s="237"/>
      <c r="B20" s="238"/>
      <c r="C20" s="239"/>
      <c r="D20" s="238"/>
      <c r="E20" s="238"/>
      <c r="F20" s="240" t="n">
        <f aca="false">B20-D20-E20</f>
        <v>0</v>
      </c>
    </row>
    <row r="21" customFormat="false" ht="15" hidden="false" customHeight="false" outlineLevel="0" collapsed="false">
      <c r="A21" s="237"/>
      <c r="B21" s="238"/>
      <c r="C21" s="239"/>
      <c r="D21" s="238"/>
      <c r="E21" s="238"/>
      <c r="F21" s="240" t="n">
        <f aca="false">B21-D21-E21</f>
        <v>0</v>
      </c>
    </row>
    <row r="22" customFormat="false" ht="15" hidden="false" customHeight="false" outlineLevel="0" collapsed="false">
      <c r="A22" s="237"/>
      <c r="B22" s="238"/>
      <c r="C22" s="239"/>
      <c r="D22" s="238"/>
      <c r="E22" s="238"/>
      <c r="F22" s="240" t="n">
        <f aca="false">B22-D22-E22</f>
        <v>0</v>
      </c>
    </row>
    <row r="23" customFormat="false" ht="15" hidden="false" customHeight="false" outlineLevel="0" collapsed="false">
      <c r="A23" s="237"/>
      <c r="B23" s="238"/>
      <c r="C23" s="239"/>
      <c r="D23" s="238"/>
      <c r="E23" s="238"/>
      <c r="F23" s="240" t="n">
        <f aca="false">B23-D23-E23</f>
        <v>0</v>
      </c>
    </row>
    <row r="24" customFormat="false" ht="15" hidden="false" customHeight="false" outlineLevel="0" collapsed="false">
      <c r="A24" s="241"/>
      <c r="B24" s="242"/>
      <c r="C24" s="243"/>
      <c r="D24" s="242"/>
      <c r="E24" s="242"/>
      <c r="F24" s="244" t="n">
        <f aca="false">B24-D24-E24</f>
        <v>0</v>
      </c>
    </row>
    <row r="25" customFormat="false" ht="15" hidden="false" customHeight="false" outlineLevel="0" collapsed="false">
      <c r="A25" s="245" t="s">
        <v>384</v>
      </c>
      <c r="B25" s="246" t="n">
        <f aca="false">SUM(B6:B24)</f>
        <v>5321000</v>
      </c>
      <c r="C25" s="247"/>
      <c r="D25" s="246" t="n">
        <f aca="false">SUM(D6:D24)</f>
        <v>0</v>
      </c>
      <c r="E25" s="246" t="n">
        <f aca="false">SUM(E6:E24)</f>
        <v>5321000</v>
      </c>
      <c r="F25" s="248" t="n">
        <f aca="false">SUM(F6:F24)</f>
        <v>0</v>
      </c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2" activeCellId="0" sqref="L12"/>
    </sheetView>
  </sheetViews>
  <sheetFormatPr defaultRowHeight="15"/>
  <cols>
    <col collapsed="false" hidden="false" max="1" min="1" style="0" width="8.70918367346939"/>
    <col collapsed="false" hidden="false" max="2" min="2" style="0" width="39.8571428571429"/>
    <col collapsed="false" hidden="false" max="1025" min="3" style="0" width="8.70918367346939"/>
  </cols>
  <sheetData>
    <row r="1" customFormat="false" ht="15" hidden="false" customHeight="false" outlineLevel="0" collapsed="false">
      <c r="B1" s="0" t="s">
        <v>385</v>
      </c>
    </row>
    <row r="2" customFormat="false" ht="20.1" hidden="false" customHeight="true" outlineLevel="0" collapsed="false">
      <c r="A2" s="75" t="s">
        <v>386</v>
      </c>
      <c r="B2" s="75"/>
      <c r="C2" s="75"/>
      <c r="D2" s="75"/>
      <c r="E2" s="75"/>
      <c r="F2" s="75"/>
      <c r="G2" s="75"/>
      <c r="H2" s="75"/>
      <c r="I2" s="75"/>
    </row>
    <row r="3" customFormat="false" ht="20.1" hidden="false" customHeight="true" outlineLevel="0" collapsed="false">
      <c r="A3" s="76"/>
      <c r="B3" s="74"/>
      <c r="C3" s="74"/>
      <c r="D3" s="74"/>
      <c r="E3" s="74"/>
      <c r="F3" s="74"/>
      <c r="G3" s="74"/>
      <c r="H3" s="74"/>
      <c r="I3" s="249" t="s">
        <v>387</v>
      </c>
    </row>
    <row r="4" customFormat="false" ht="24.95" hidden="false" customHeight="true" outlineLevel="0" collapsed="false">
      <c r="A4" s="78" t="s">
        <v>3</v>
      </c>
      <c r="B4" s="250" t="s">
        <v>388</v>
      </c>
      <c r="C4" s="78" t="s">
        <v>389</v>
      </c>
      <c r="D4" s="78" t="s">
        <v>390</v>
      </c>
      <c r="E4" s="251" t="s">
        <v>391</v>
      </c>
      <c r="F4" s="251"/>
      <c r="G4" s="251"/>
      <c r="H4" s="251"/>
      <c r="I4" s="250" t="s">
        <v>392</v>
      </c>
    </row>
    <row r="5" customFormat="false" ht="24.95" hidden="false" customHeight="true" outlineLevel="0" collapsed="false">
      <c r="A5" s="78"/>
      <c r="B5" s="250"/>
      <c r="C5" s="250"/>
      <c r="D5" s="78"/>
      <c r="E5" s="252" t="s">
        <v>393</v>
      </c>
      <c r="F5" s="252" t="n">
        <v>2017</v>
      </c>
      <c r="G5" s="252" t="n">
        <v>2018</v>
      </c>
      <c r="H5" s="253" t="s">
        <v>394</v>
      </c>
      <c r="I5" s="250"/>
    </row>
    <row r="6" customFormat="false" ht="20.1" hidden="false" customHeight="true" outlineLevel="0" collapsed="false">
      <c r="A6" s="254" t="n">
        <v>1</v>
      </c>
      <c r="B6" s="82" t="n">
        <v>2</v>
      </c>
      <c r="C6" s="255" t="n">
        <v>3</v>
      </c>
      <c r="D6" s="82" t="n">
        <v>4</v>
      </c>
      <c r="E6" s="254" t="n">
        <v>5</v>
      </c>
      <c r="F6" s="255" t="n">
        <v>6</v>
      </c>
      <c r="G6" s="255" t="n">
        <v>7</v>
      </c>
      <c r="H6" s="85" t="n">
        <v>8</v>
      </c>
      <c r="I6" s="256" t="s">
        <v>395</v>
      </c>
    </row>
    <row r="7" customFormat="false" ht="21.95" hidden="false" customHeight="true" outlineLevel="0" collapsed="false">
      <c r="A7" s="83" t="s">
        <v>6</v>
      </c>
      <c r="B7" s="257" t="s">
        <v>396</v>
      </c>
      <c r="C7" s="258"/>
      <c r="D7" s="259" t="n">
        <f aca="false">+D8+D9</f>
        <v>643000</v>
      </c>
      <c r="E7" s="260" t="n">
        <f aca="false">+E8+E9</f>
        <v>101000</v>
      </c>
      <c r="F7" s="261" t="n">
        <f aca="false">+F8+F9</f>
        <v>101000</v>
      </c>
      <c r="G7" s="261" t="n">
        <f aca="false">+G8+G9</f>
        <v>101000</v>
      </c>
      <c r="H7" s="262" t="n">
        <f aca="false">+H8+H9</f>
        <v>290000</v>
      </c>
      <c r="I7" s="259" t="n">
        <f aca="false">SUM(D7:H7)</f>
        <v>1236000</v>
      </c>
    </row>
    <row r="8" customFormat="false" ht="20.1" hidden="false" customHeight="true" outlineLevel="0" collapsed="false">
      <c r="A8" s="263" t="s">
        <v>20</v>
      </c>
      <c r="B8" s="264" t="s">
        <v>397</v>
      </c>
      <c r="C8" s="265" t="s">
        <v>398</v>
      </c>
      <c r="D8" s="266" t="n">
        <v>643000</v>
      </c>
      <c r="E8" s="267" t="n">
        <v>101000</v>
      </c>
      <c r="F8" s="268" t="n">
        <v>101000</v>
      </c>
      <c r="G8" s="268" t="n">
        <v>101000</v>
      </c>
      <c r="H8" s="269" t="n">
        <v>290000</v>
      </c>
      <c r="I8" s="270" t="n">
        <f aca="false">SUM(D8:H8)</f>
        <v>1236000</v>
      </c>
    </row>
    <row r="9" customFormat="false" ht="20.1" hidden="false" customHeight="true" outlineLevel="0" collapsed="false">
      <c r="A9" s="263" t="s">
        <v>34</v>
      </c>
      <c r="B9" s="264" t="s">
        <v>399</v>
      </c>
      <c r="C9" s="265"/>
      <c r="D9" s="266"/>
      <c r="E9" s="267"/>
      <c r="F9" s="268"/>
      <c r="G9" s="268"/>
      <c r="H9" s="269"/>
      <c r="I9" s="270" t="n">
        <f aca="false">SUM(D9:H9)</f>
        <v>0</v>
      </c>
    </row>
    <row r="10" customFormat="false" ht="22.5" hidden="false" customHeight="true" outlineLevel="0" collapsed="false">
      <c r="A10" s="83" t="s">
        <v>48</v>
      </c>
      <c r="B10" s="257" t="s">
        <v>400</v>
      </c>
      <c r="C10" s="271"/>
      <c r="D10" s="259" t="n">
        <f aca="false">+D11+D12</f>
        <v>0</v>
      </c>
      <c r="E10" s="260" t="n">
        <f aca="false">+E11+E12</f>
        <v>0</v>
      </c>
      <c r="F10" s="261" t="n">
        <f aca="false">+F11+F12</f>
        <v>0</v>
      </c>
      <c r="G10" s="261" t="n">
        <f aca="false">+G11+G12</f>
        <v>0</v>
      </c>
      <c r="H10" s="262" t="n">
        <f aca="false">+H11+H12</f>
        <v>0</v>
      </c>
      <c r="I10" s="259" t="n">
        <f aca="false">SUM(D10:H10)</f>
        <v>0</v>
      </c>
    </row>
    <row r="11" customFormat="false" ht="20.1" hidden="false" customHeight="true" outlineLevel="0" collapsed="false">
      <c r="A11" s="263" t="s">
        <v>62</v>
      </c>
      <c r="B11" s="264" t="s">
        <v>399</v>
      </c>
      <c r="C11" s="265"/>
      <c r="D11" s="266"/>
      <c r="E11" s="267"/>
      <c r="F11" s="268"/>
      <c r="G11" s="268"/>
      <c r="H11" s="269"/>
      <c r="I11" s="270" t="n">
        <f aca="false">SUM(D11:H11)</f>
        <v>0</v>
      </c>
    </row>
    <row r="12" customFormat="false" ht="20.1" hidden="false" customHeight="true" outlineLevel="0" collapsed="false">
      <c r="A12" s="263" t="s">
        <v>84</v>
      </c>
      <c r="B12" s="264" t="s">
        <v>399</v>
      </c>
      <c r="C12" s="265"/>
      <c r="D12" s="266"/>
      <c r="E12" s="267"/>
      <c r="F12" s="268"/>
      <c r="G12" s="268"/>
      <c r="H12" s="269"/>
      <c r="I12" s="270" t="n">
        <f aca="false">SUM(D12:H12)</f>
        <v>0</v>
      </c>
    </row>
    <row r="13" customFormat="false" ht="20.1" hidden="false" customHeight="true" outlineLevel="0" collapsed="false">
      <c r="A13" s="83" t="s">
        <v>96</v>
      </c>
      <c r="B13" s="257" t="s">
        <v>401</v>
      </c>
      <c r="C13" s="271"/>
      <c r="D13" s="259" t="n">
        <f aca="false">+D14</f>
        <v>0</v>
      </c>
      <c r="E13" s="260" t="n">
        <f aca="false">+E14</f>
        <v>0</v>
      </c>
      <c r="F13" s="261" t="n">
        <f aca="false">+F14</f>
        <v>0</v>
      </c>
      <c r="G13" s="261" t="n">
        <f aca="false">+G14</f>
        <v>0</v>
      </c>
      <c r="H13" s="262" t="n">
        <f aca="false">+H14</f>
        <v>0</v>
      </c>
      <c r="I13" s="259" t="n">
        <f aca="false">SUM(D13:H13)</f>
        <v>0</v>
      </c>
    </row>
    <row r="14" customFormat="false" ht="20.1" hidden="false" customHeight="true" outlineLevel="0" collapsed="false">
      <c r="A14" s="263" t="s">
        <v>106</v>
      </c>
      <c r="B14" s="264" t="s">
        <v>399</v>
      </c>
      <c r="C14" s="265"/>
      <c r="D14" s="266"/>
      <c r="E14" s="267"/>
      <c r="F14" s="268"/>
      <c r="G14" s="268"/>
      <c r="H14" s="269"/>
      <c r="I14" s="270" t="n">
        <f aca="false">SUM(D14:H14)</f>
        <v>0</v>
      </c>
    </row>
    <row r="15" customFormat="false" ht="20.1" hidden="false" customHeight="true" outlineLevel="0" collapsed="false">
      <c r="A15" s="83" t="s">
        <v>116</v>
      </c>
      <c r="B15" s="257" t="s">
        <v>402</v>
      </c>
      <c r="C15" s="271"/>
      <c r="D15" s="259" t="n">
        <f aca="false">+D16</f>
        <v>0</v>
      </c>
      <c r="E15" s="260" t="n">
        <f aca="false">+E16</f>
        <v>0</v>
      </c>
      <c r="F15" s="261" t="n">
        <f aca="false">+F16</f>
        <v>0</v>
      </c>
      <c r="G15" s="261" t="n">
        <f aca="false">+G16</f>
        <v>0</v>
      </c>
      <c r="H15" s="262" t="n">
        <f aca="false">+H16</f>
        <v>0</v>
      </c>
      <c r="I15" s="259" t="n">
        <f aca="false">SUM(D15:H15)</f>
        <v>0</v>
      </c>
    </row>
    <row r="16" customFormat="false" ht="20.1" hidden="false" customHeight="true" outlineLevel="0" collapsed="false">
      <c r="A16" s="272" t="s">
        <v>118</v>
      </c>
      <c r="B16" s="273" t="s">
        <v>399</v>
      </c>
      <c r="C16" s="274"/>
      <c r="D16" s="275"/>
      <c r="E16" s="276"/>
      <c r="F16" s="277"/>
      <c r="G16" s="277"/>
      <c r="H16" s="278"/>
      <c r="I16" s="279" t="n">
        <f aca="false">SUM(D16:H16)</f>
        <v>0</v>
      </c>
    </row>
    <row r="17" customFormat="false" ht="20.1" hidden="false" customHeight="true" outlineLevel="0" collapsed="false">
      <c r="A17" s="83" t="s">
        <v>126</v>
      </c>
      <c r="B17" s="257" t="s">
        <v>403</v>
      </c>
      <c r="C17" s="271"/>
      <c r="D17" s="259" t="n">
        <f aca="false">+D18</f>
        <v>0</v>
      </c>
      <c r="E17" s="260" t="n">
        <f aca="false">+E18</f>
        <v>0</v>
      </c>
      <c r="F17" s="261" t="n">
        <f aca="false">+F18</f>
        <v>0</v>
      </c>
      <c r="G17" s="261" t="n">
        <f aca="false">+G18</f>
        <v>0</v>
      </c>
      <c r="H17" s="262" t="n">
        <f aca="false">+H18</f>
        <v>0</v>
      </c>
      <c r="I17" s="259" t="n">
        <f aca="false">SUM(D17:H17)</f>
        <v>0</v>
      </c>
    </row>
    <row r="18" customFormat="false" ht="20.1" hidden="false" customHeight="true" outlineLevel="0" collapsed="false">
      <c r="A18" s="280" t="s">
        <v>136</v>
      </c>
      <c r="B18" s="281" t="s">
        <v>399</v>
      </c>
      <c r="C18" s="282"/>
      <c r="D18" s="283"/>
      <c r="E18" s="284"/>
      <c r="F18" s="285"/>
      <c r="G18" s="285"/>
      <c r="H18" s="286"/>
      <c r="I18" s="287" t="n">
        <f aca="false">SUM(D18:H18)</f>
        <v>0</v>
      </c>
    </row>
    <row r="19" customFormat="false" ht="20.1" hidden="false" customHeight="true" outlineLevel="0" collapsed="false">
      <c r="A19" s="288" t="s">
        <v>404</v>
      </c>
      <c r="B19" s="288"/>
      <c r="C19" s="289"/>
      <c r="D19" s="259" t="n">
        <f aca="false">+D7+D10+D13+D15+D17</f>
        <v>643000</v>
      </c>
      <c r="E19" s="260" t="n">
        <f aca="false">+E7+E10+E13+E15+E17</f>
        <v>101000</v>
      </c>
      <c r="F19" s="261" t="n">
        <f aca="false">+F7+F10+F13+F15+F17</f>
        <v>101000</v>
      </c>
      <c r="G19" s="261" t="n">
        <f aca="false">+G7+G10+G13+G15+G17</f>
        <v>101000</v>
      </c>
      <c r="H19" s="262" t="n">
        <f aca="false">+H7+H10+H13+H15+H17</f>
        <v>290000</v>
      </c>
      <c r="I19" s="259" t="n">
        <f aca="false">+I7+I10+I13+I15+I17</f>
        <v>1236000</v>
      </c>
    </row>
  </sheetData>
  <mergeCells count="8">
    <mergeCell ref="A2:I2"/>
    <mergeCell ref="A4:A5"/>
    <mergeCell ref="B4:B5"/>
    <mergeCell ref="C4:C5"/>
    <mergeCell ref="D4:D5"/>
    <mergeCell ref="E4:H4"/>
    <mergeCell ref="I4:I5"/>
    <mergeCell ref="A19:B1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6540</TotalTime>
  <Application>LibreOffice/4.4.2.2$Windows_x86 LibreOffice_project/c4c7d32d0d49397cad38d62472b0bc8acff48dd6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2015-02-09T13:00:12Z</dcterms:created>
  <dc:creator>Iroda06</dc:creator>
  <dc:language>hu-HU</dc:language>
  <cp:lastPrinted>2016-02-05T14:25:12Z</cp:lastPrinted>
  <dcterms:modified xsi:type="dcterms:W3CDTF">2016-02-17T12:36:50Z</dcterms:modified>
  <cp:revision>8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