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0" windowWidth="14700" windowHeight="8985" activeTab="0"/>
  </bookViews>
  <sheets>
    <sheet name="normatíva 2015." sheetId="1" r:id="rId1"/>
  </sheets>
  <definedNames>
    <definedName name="_xlnm.Print_Titles" localSheetId="0">'normatíva 2015.'!$1:$5</definedName>
    <definedName name="_xlnm.Print_Area" localSheetId="0">'normatíva 2015.'!$A$1:$K$55</definedName>
  </definedNames>
  <calcPr fullCalcOnLoad="1"/>
</workbook>
</file>

<file path=xl/sharedStrings.xml><?xml version="1.0" encoding="utf-8"?>
<sst xmlns="http://schemas.openxmlformats.org/spreadsheetml/2006/main" count="74" uniqueCount="64">
  <si>
    <t>Támogatás megnevezése</t>
  </si>
  <si>
    <t>Ft/mutató</t>
  </si>
  <si>
    <t>Önkormányzati normatív támogatás összesen:</t>
  </si>
  <si>
    <t>mutató</t>
  </si>
  <si>
    <t>Állami hozzájárulás (Ft)</t>
  </si>
  <si>
    <t>Bölcsödei ellátás</t>
  </si>
  <si>
    <t>fő</t>
  </si>
  <si>
    <t>ÖSSZESEN:</t>
  </si>
  <si>
    <t>Házi segítségnyújtás</t>
  </si>
  <si>
    <t xml:space="preserve">     Zöldterület-gazdálkodással kapcsolatos feladat ellátás támog.           </t>
  </si>
  <si>
    <t xml:space="preserve">     Közvilágítás fenntartásának támogatása</t>
  </si>
  <si>
    <t xml:space="preserve">     Köztemető fenntartással kapcsolatos feladatok támogatása</t>
  </si>
  <si>
    <t xml:space="preserve">     Közutak fenntartásának támogatása</t>
  </si>
  <si>
    <t>Szoc.gyermekjóléti feladat-családsegítés</t>
  </si>
  <si>
    <t>Szoc.gyermekjóléti feladat-gyermekjóléti szolgálat</t>
  </si>
  <si>
    <t>Szoc.gyermekjóléti szolg.  -  Szociális étkeztetés</t>
  </si>
  <si>
    <t>Időskorúak nappali intézményi ellátása</t>
  </si>
  <si>
    <t>Beszámítás összege:</t>
  </si>
  <si>
    <t>Beszámítás összege</t>
  </si>
  <si>
    <t>Beszámításnál figyelembe veendő támogatás összege</t>
  </si>
  <si>
    <t>*Beszámítás összege nem haladhatja meg az önkormányzat "működési támogatás "jogcímen kapott normatív támogatások összegét.</t>
  </si>
  <si>
    <t>Önkormányzat működési támogatás összege beszámítás után*</t>
  </si>
  <si>
    <t>Amennyiben a beszámítás összege meghaladja a támogatás összegét, az levonásra kerül a normatív támogatás összegéből a törvény szerinti elvárt bevétel %-ban</t>
  </si>
  <si>
    <t>Óvodapedag.nevelő munkáját segítő létszám Köznev.tv.2.mell.</t>
  </si>
  <si>
    <t>Óvodapedagógusok elismert létszáma pótlólagos összeg</t>
  </si>
  <si>
    <t>Óvodaműködtetés támog. /1 gyermek ek nevelése a napi 8 órát eléri vagy meghaladja (8 hó)</t>
  </si>
  <si>
    <t>Óvodaműködtetés támog. /2 gyermek ek nevelése a napi 8 órát eléri vagy meghaladja (4 hó)</t>
  </si>
  <si>
    <t>Hozzájárulás pánzbeli szociális ellátásokhoz/ beszámítás után</t>
  </si>
  <si>
    <t>Gyermekétk./finanszírozás szempontjából elismert dolg.bértámog.</t>
  </si>
  <si>
    <t>Könyvtári közművelődési feladatok támogatása</t>
  </si>
  <si>
    <t>Üdülőhelyi feladatok támogatása</t>
  </si>
  <si>
    <t>Külterületi feladatok támogatása</t>
  </si>
  <si>
    <t>2014.  évi  eredeti előirányzat</t>
  </si>
  <si>
    <t>A normatív állami támogatások 2014.-2015.évi összegének bemutatása</t>
  </si>
  <si>
    <t>2015.  évi  eredeti előirányzat</t>
  </si>
  <si>
    <t>jogcím kód</t>
  </si>
  <si>
    <t>2.számú melléklet</t>
  </si>
  <si>
    <t>I. Helyi Önkormányzatok működésének általános támogatása</t>
  </si>
  <si>
    <t>Önk.hivatal működ.támog. / elismert létszám alapján</t>
  </si>
  <si>
    <t>I.a)</t>
  </si>
  <si>
    <t>I.b)</t>
  </si>
  <si>
    <t>Település üzemeltetéssel kapcs.feladatellátás támogatása</t>
  </si>
  <si>
    <t xml:space="preserve">   ba)</t>
  </si>
  <si>
    <t xml:space="preserve">   bb)</t>
  </si>
  <si>
    <t xml:space="preserve">   bc)</t>
  </si>
  <si>
    <t xml:space="preserve">   bd)</t>
  </si>
  <si>
    <t>Változás összege az előző évi előirányzathoz (Ft)</t>
  </si>
  <si>
    <t>I.c)</t>
  </si>
  <si>
    <t>Egyéb önkormányzati feladatok támogatása</t>
  </si>
  <si>
    <t>I.d)</t>
  </si>
  <si>
    <t>Lakott külterülettel kapcs.feladatok támogatása</t>
  </si>
  <si>
    <t xml:space="preserve">                                2.550,-Ft/   külter. lakos</t>
  </si>
  <si>
    <t>I.e)</t>
  </si>
  <si>
    <t>1,5 Ft / id.forg. adóforint</t>
  </si>
  <si>
    <t>-</t>
  </si>
  <si>
    <t>I. Helyi Önkorm. Működ.általános támog. Összesen:</t>
  </si>
  <si>
    <t>II.Települési önkorm.egyes köznevelési feladatainak támog.</t>
  </si>
  <si>
    <t>III.Tel.önkorm.szoc.gyerm.jóléti és gyerm.étkeztetési felad.támog.</t>
  </si>
  <si>
    <t>II.Települési önkorm.egyes köznev. felad.támog. Összesen:</t>
  </si>
  <si>
    <t>Óvodapedagógusok elismert létszáma 2015.(8hó)</t>
  </si>
  <si>
    <t>Óvodapedagógusok elismert létszáma 2015.(4hó)</t>
  </si>
  <si>
    <t>Kieg támog.II.kategóriába sorolt óvodapedag.minősít.-ből adódó többl.támog.</t>
  </si>
  <si>
    <t>Beszámításnál figyelembe veendő önkormányzati támogatás</t>
  </si>
  <si>
    <t>Gyermekétkeztetés üzemeltetés támogatása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</si>
</sst>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0.00000"/>
    <numFmt numFmtId="170" formatCode="0.0000"/>
    <numFmt numFmtId="171" formatCode="0.000"/>
    <numFmt numFmtId="172" formatCode="0.0"/>
  </numFmts>
  <fonts count="28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gray0625">
        <bgColor indexed="9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0" fillId="17" borderId="7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1" fillId="4" borderId="0" applyNumberFormat="0" applyBorder="0" applyAlignment="0" applyProtection="0"/>
    <xf numFmtId="0" fontId="22" fillId="22" borderId="8" applyNumberFormat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23" borderId="0" applyNumberFormat="0" applyBorder="0" applyAlignment="0" applyProtection="0"/>
    <xf numFmtId="0" fontId="27" fillId="22" borderId="1" applyNumberFormat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20" xfId="0" applyNumberFormat="1" applyFont="1" applyBorder="1" applyAlignment="1">
      <alignment horizontal="right"/>
    </xf>
    <xf numFmtId="3" fontId="4" fillId="0" borderId="21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/>
    </xf>
    <xf numFmtId="0" fontId="3" fillId="0" borderId="14" xfId="0" applyFont="1" applyBorder="1" applyAlignment="1">
      <alignment/>
    </xf>
    <xf numFmtId="3" fontId="3" fillId="0" borderId="15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166" fontId="4" fillId="0" borderId="13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24" borderId="11" xfId="0" applyNumberFormat="1" applyFont="1" applyFill="1" applyBorder="1" applyAlignment="1">
      <alignment/>
    </xf>
    <xf numFmtId="164" fontId="4" fillId="0" borderId="13" xfId="0" applyNumberFormat="1" applyFont="1" applyBorder="1" applyAlignment="1">
      <alignment/>
    </xf>
    <xf numFmtId="3" fontId="4" fillId="24" borderId="15" xfId="0" applyNumberFormat="1" applyFont="1" applyFill="1" applyBorder="1" applyAlignment="1">
      <alignment vertical="center"/>
    </xf>
    <xf numFmtId="172" fontId="4" fillId="24" borderId="16" xfId="0" applyNumberFormat="1" applyFont="1" applyFill="1" applyBorder="1" applyAlignment="1">
      <alignment vertical="center"/>
    </xf>
    <xf numFmtId="3" fontId="4" fillId="24" borderId="17" xfId="0" applyNumberFormat="1" applyFont="1" applyFill="1" applyBorder="1" applyAlignment="1">
      <alignment vertical="center"/>
    </xf>
    <xf numFmtId="0" fontId="4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3" fontId="6" fillId="0" borderId="23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3" fontId="6" fillId="24" borderId="23" xfId="0" applyNumberFormat="1" applyFont="1" applyFill="1" applyBorder="1" applyAlignment="1">
      <alignment/>
    </xf>
    <xf numFmtId="3" fontId="6" fillId="24" borderId="24" xfId="0" applyNumberFormat="1" applyFont="1" applyFill="1" applyBorder="1" applyAlignment="1">
      <alignment vertical="center"/>
    </xf>
    <xf numFmtId="3" fontId="7" fillId="0" borderId="24" xfId="0" applyNumberFormat="1" applyFont="1" applyBorder="1" applyAlignment="1">
      <alignment/>
    </xf>
    <xf numFmtId="3" fontId="3" fillId="4" borderId="15" xfId="0" applyNumberFormat="1" applyFont="1" applyFill="1" applyBorder="1" applyAlignment="1">
      <alignment/>
    </xf>
    <xf numFmtId="3" fontId="3" fillId="4" borderId="16" xfId="0" applyNumberFormat="1" applyFont="1" applyFill="1" applyBorder="1" applyAlignment="1">
      <alignment horizontal="right"/>
    </xf>
    <xf numFmtId="3" fontId="3" fillId="4" borderId="17" xfId="0" applyNumberFormat="1" applyFont="1" applyFill="1" applyBorder="1" applyAlignment="1">
      <alignment horizontal="center"/>
    </xf>
    <xf numFmtId="3" fontId="5" fillId="4" borderId="24" xfId="0" applyNumberFormat="1" applyFont="1" applyFill="1" applyBorder="1" applyAlignment="1">
      <alignment/>
    </xf>
    <xf numFmtId="3" fontId="4" fillId="4" borderId="14" xfId="0" applyNumberFormat="1" applyFont="1" applyFill="1" applyBorder="1" applyAlignment="1">
      <alignment/>
    </xf>
    <xf numFmtId="3" fontId="9" fillId="4" borderId="15" xfId="0" applyNumberFormat="1" applyFont="1" applyFill="1" applyBorder="1" applyAlignment="1">
      <alignment/>
    </xf>
    <xf numFmtId="164" fontId="9" fillId="4" borderId="16" xfId="0" applyNumberFormat="1" applyFont="1" applyFill="1" applyBorder="1" applyAlignment="1">
      <alignment/>
    </xf>
    <xf numFmtId="0" fontId="9" fillId="4" borderId="17" xfId="0" applyFont="1" applyFill="1" applyBorder="1" applyAlignment="1">
      <alignment/>
    </xf>
    <xf numFmtId="3" fontId="8" fillId="4" borderId="24" xfId="0" applyNumberFormat="1" applyFont="1" applyFill="1" applyBorder="1" applyAlignment="1">
      <alignment/>
    </xf>
    <xf numFmtId="0" fontId="4" fillId="0" borderId="26" xfId="0" applyFont="1" applyBorder="1" applyAlignment="1">
      <alignment wrapText="1"/>
    </xf>
    <xf numFmtId="0" fontId="4" fillId="0" borderId="26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7" xfId="0" applyFont="1" applyBorder="1" applyAlignment="1">
      <alignment/>
    </xf>
    <xf numFmtId="0" fontId="3" fillId="4" borderId="28" xfId="0" applyFont="1" applyFill="1" applyBorder="1" applyAlignment="1">
      <alignment/>
    </xf>
    <xf numFmtId="0" fontId="4" fillId="24" borderId="28" xfId="0" applyFont="1" applyFill="1" applyBorder="1" applyAlignment="1">
      <alignment vertical="center"/>
    </xf>
    <xf numFmtId="0" fontId="3" fillId="0" borderId="28" xfId="0" applyFont="1" applyBorder="1" applyAlignment="1">
      <alignment/>
    </xf>
    <xf numFmtId="0" fontId="9" fillId="4" borderId="28" xfId="0" applyFont="1" applyFill="1" applyBorder="1" applyAlignment="1">
      <alignment/>
    </xf>
    <xf numFmtId="0" fontId="4" fillId="0" borderId="29" xfId="0" applyFont="1" applyBorder="1" applyAlignment="1">
      <alignment/>
    </xf>
    <xf numFmtId="164" fontId="5" fillId="0" borderId="13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164" fontId="5" fillId="0" borderId="33" xfId="0" applyNumberFormat="1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wrapText="1"/>
    </xf>
    <xf numFmtId="3" fontId="4" fillId="0" borderId="36" xfId="0" applyNumberFormat="1" applyFont="1" applyBorder="1" applyAlignment="1">
      <alignment/>
    </xf>
    <xf numFmtId="4" fontId="4" fillId="0" borderId="37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horizontal="center"/>
    </xf>
    <xf numFmtId="3" fontId="6" fillId="0" borderId="39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wrapText="1"/>
    </xf>
    <xf numFmtId="3" fontId="4" fillId="0" borderId="21" xfId="0" applyNumberFormat="1" applyFont="1" applyBorder="1" applyAlignment="1">
      <alignment horizontal="center" wrapText="1"/>
    </xf>
    <xf numFmtId="3" fontId="6" fillId="0" borderId="23" xfId="0" applyNumberFormat="1" applyFont="1" applyBorder="1" applyAlignment="1">
      <alignment horizontal="center"/>
    </xf>
    <xf numFmtId="3" fontId="6" fillId="0" borderId="25" xfId="0" applyNumberFormat="1" applyFont="1" applyBorder="1" applyAlignment="1">
      <alignment horizontal="center"/>
    </xf>
    <xf numFmtId="0" fontId="5" fillId="0" borderId="35" xfId="0" applyFont="1" applyBorder="1" applyAlignment="1">
      <alignment horizontal="center" vertical="center"/>
    </xf>
    <xf numFmtId="3" fontId="3" fillId="0" borderId="36" xfId="0" applyNumberFormat="1" applyFont="1" applyBorder="1" applyAlignment="1">
      <alignment/>
    </xf>
    <xf numFmtId="164" fontId="3" fillId="0" borderId="37" xfId="0" applyNumberFormat="1" applyFont="1" applyBorder="1" applyAlignment="1">
      <alignment/>
    </xf>
    <xf numFmtId="3" fontId="3" fillId="0" borderId="38" xfId="0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3" fillId="25" borderId="15" xfId="0" applyNumberFormat="1" applyFont="1" applyFill="1" applyBorder="1" applyAlignment="1">
      <alignment/>
    </xf>
    <xf numFmtId="164" fontId="3" fillId="25" borderId="16" xfId="0" applyNumberFormat="1" applyFont="1" applyFill="1" applyBorder="1" applyAlignment="1">
      <alignment/>
    </xf>
    <xf numFmtId="3" fontId="3" fillId="25" borderId="17" xfId="0" applyNumberFormat="1" applyFont="1" applyFill="1" applyBorder="1" applyAlignment="1">
      <alignment/>
    </xf>
    <xf numFmtId="3" fontId="5" fillId="25" borderId="24" xfId="0" applyNumberFormat="1" applyFont="1" applyFill="1" applyBorder="1" applyAlignment="1">
      <alignment/>
    </xf>
    <xf numFmtId="3" fontId="4" fillId="25" borderId="14" xfId="0" applyNumberFormat="1" applyFont="1" applyFill="1" applyBorder="1" applyAlignment="1">
      <alignment/>
    </xf>
    <xf numFmtId="3" fontId="5" fillId="25" borderId="28" xfId="0" applyNumberFormat="1" applyFont="1" applyFill="1" applyBorder="1" applyAlignment="1">
      <alignment/>
    </xf>
    <xf numFmtId="3" fontId="5" fillId="25" borderId="14" xfId="0" applyNumberFormat="1" applyFont="1" applyFill="1" applyBorder="1" applyAlignment="1">
      <alignment/>
    </xf>
    <xf numFmtId="3" fontId="4" fillId="26" borderId="15" xfId="0" applyNumberFormat="1" applyFont="1" applyFill="1" applyBorder="1" applyAlignment="1">
      <alignment/>
    </xf>
    <xf numFmtId="164" fontId="4" fillId="26" borderId="16" xfId="0" applyNumberFormat="1" applyFont="1" applyFill="1" applyBorder="1" applyAlignment="1">
      <alignment/>
    </xf>
    <xf numFmtId="3" fontId="4" fillId="26" borderId="40" xfId="0" applyNumberFormat="1" applyFont="1" applyFill="1" applyBorder="1" applyAlignment="1">
      <alignment/>
    </xf>
    <xf numFmtId="3" fontId="5" fillId="26" borderId="14" xfId="0" applyNumberFormat="1" applyFont="1" applyFill="1" applyBorder="1" applyAlignment="1">
      <alignment/>
    </xf>
    <xf numFmtId="3" fontId="3" fillId="26" borderId="15" xfId="0" applyNumberFormat="1" applyFont="1" applyFill="1" applyBorder="1" applyAlignment="1">
      <alignment/>
    </xf>
    <xf numFmtId="164" fontId="3" fillId="26" borderId="16" xfId="0" applyNumberFormat="1" applyFont="1" applyFill="1" applyBorder="1" applyAlignment="1">
      <alignment/>
    </xf>
    <xf numFmtId="3" fontId="3" fillId="26" borderId="40" xfId="0" applyNumberFormat="1" applyFont="1" applyFill="1" applyBorder="1" applyAlignment="1">
      <alignment/>
    </xf>
    <xf numFmtId="3" fontId="5" fillId="24" borderId="24" xfId="0" applyNumberFormat="1" applyFont="1" applyFill="1" applyBorder="1" applyAlignment="1">
      <alignment vertical="center"/>
    </xf>
    <xf numFmtId="0" fontId="3" fillId="24" borderId="28" xfId="0" applyFont="1" applyFill="1" applyBorder="1" applyAlignment="1">
      <alignment vertical="center"/>
    </xf>
    <xf numFmtId="0" fontId="4" fillId="0" borderId="41" xfId="0" applyFont="1" applyBorder="1" applyAlignment="1">
      <alignment/>
    </xf>
    <xf numFmtId="4" fontId="4" fillId="0" borderId="13" xfId="0" applyNumberFormat="1" applyFont="1" applyBorder="1" applyAlignment="1">
      <alignment horizontal="right"/>
    </xf>
    <xf numFmtId="0" fontId="4" fillId="0" borderId="42" xfId="0" applyFont="1" applyBorder="1" applyAlignment="1">
      <alignment/>
    </xf>
    <xf numFmtId="0" fontId="0" fillId="0" borderId="26" xfId="0" applyBorder="1" applyAlignment="1">
      <alignment/>
    </xf>
    <xf numFmtId="0" fontId="5" fillId="0" borderId="0" xfId="0" applyFont="1" applyAlignment="1">
      <alignment horizontal="center"/>
    </xf>
    <xf numFmtId="164" fontId="5" fillId="0" borderId="13" xfId="0" applyNumberFormat="1" applyFont="1" applyBorder="1" applyAlignment="1">
      <alignment horizontal="center" vertical="center" wrapText="1"/>
    </xf>
    <xf numFmtId="164" fontId="5" fillId="0" borderId="43" xfId="0" applyNumberFormat="1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26" borderId="51" xfId="0" applyFont="1" applyFill="1" applyBorder="1" applyAlignment="1">
      <alignment horizontal="center" vertical="center"/>
    </xf>
    <xf numFmtId="0" fontId="0" fillId="26" borderId="26" xfId="0" applyFill="1" applyBorder="1" applyAlignment="1">
      <alignment/>
    </xf>
    <xf numFmtId="0" fontId="5" fillId="0" borderId="5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25" borderId="53" xfId="0" applyFont="1" applyFill="1" applyBorder="1" applyAlignment="1">
      <alignment horizontal="center" vertical="center"/>
    </xf>
    <xf numFmtId="0" fontId="0" fillId="25" borderId="28" xfId="0" applyFill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view="pageBreakPreview" zoomScale="75" zoomScaleNormal="75" zoomScaleSheetLayoutView="75" workbookViewId="0" topLeftCell="A1">
      <selection activeCell="O21" sqref="O21"/>
    </sheetView>
  </sheetViews>
  <sheetFormatPr defaultColWidth="9.00390625" defaultRowHeight="12.75"/>
  <cols>
    <col min="1" max="1" width="10.75390625" style="34" customWidth="1"/>
    <col min="2" max="2" width="83.375" style="34" customWidth="1"/>
    <col min="3" max="3" width="7.875" style="34" customWidth="1"/>
    <col min="4" max="4" width="10.25390625" style="34" customWidth="1"/>
    <col min="5" max="5" width="13.75390625" style="34" customWidth="1"/>
    <col min="6" max="6" width="30.00390625" style="34" customWidth="1"/>
    <col min="7" max="7" width="7.875" style="34" customWidth="1"/>
    <col min="8" max="8" width="10.25390625" style="34" customWidth="1"/>
    <col min="9" max="9" width="16.125" style="34" customWidth="1"/>
    <col min="10" max="10" width="30.00390625" style="34" customWidth="1"/>
    <col min="11" max="11" width="30.375" style="34" customWidth="1"/>
    <col min="12" max="16384" width="9.125" style="34" customWidth="1"/>
  </cols>
  <sheetData>
    <row r="1" spans="2:11" ht="18">
      <c r="B1" s="113" t="s">
        <v>33</v>
      </c>
      <c r="C1" s="113"/>
      <c r="D1" s="113"/>
      <c r="E1" s="113"/>
      <c r="F1" s="113"/>
      <c r="G1" s="113"/>
      <c r="H1" s="113"/>
      <c r="I1" s="113"/>
      <c r="J1" s="113"/>
      <c r="K1" s="113"/>
    </row>
    <row r="2" ht="24.75" customHeight="1" thickBot="1"/>
    <row r="3" spans="1:11" ht="21" customHeight="1">
      <c r="A3" s="116" t="s">
        <v>35</v>
      </c>
      <c r="B3" s="123" t="s">
        <v>0</v>
      </c>
      <c r="C3" s="126" t="s">
        <v>32</v>
      </c>
      <c r="D3" s="127"/>
      <c r="E3" s="127"/>
      <c r="F3" s="128"/>
      <c r="G3" s="126" t="s">
        <v>34</v>
      </c>
      <c r="H3" s="127"/>
      <c r="I3" s="127"/>
      <c r="J3" s="128"/>
      <c r="K3" s="116" t="s">
        <v>46</v>
      </c>
    </row>
    <row r="4" spans="1:11" ht="12.75" customHeight="1">
      <c r="A4" s="137"/>
      <c r="B4" s="124"/>
      <c r="C4" s="129" t="s">
        <v>6</v>
      </c>
      <c r="D4" s="114" t="s">
        <v>3</v>
      </c>
      <c r="E4" s="119" t="s">
        <v>1</v>
      </c>
      <c r="F4" s="121" t="s">
        <v>4</v>
      </c>
      <c r="G4" s="129" t="s">
        <v>6</v>
      </c>
      <c r="H4" s="114" t="s">
        <v>3</v>
      </c>
      <c r="I4" s="119" t="s">
        <v>1</v>
      </c>
      <c r="J4" s="121" t="s">
        <v>4</v>
      </c>
      <c r="K4" s="117"/>
    </row>
    <row r="5" spans="1:11" ht="29.25" customHeight="1" thickBot="1">
      <c r="A5" s="138"/>
      <c r="B5" s="125"/>
      <c r="C5" s="130"/>
      <c r="D5" s="115"/>
      <c r="E5" s="120"/>
      <c r="F5" s="122"/>
      <c r="G5" s="130"/>
      <c r="H5" s="115"/>
      <c r="I5" s="120"/>
      <c r="J5" s="122"/>
      <c r="K5" s="118"/>
    </row>
    <row r="6" spans="1:11" ht="21.75" customHeight="1">
      <c r="A6" s="65"/>
      <c r="B6" s="64" t="s">
        <v>36</v>
      </c>
      <c r="C6" s="66"/>
      <c r="D6" s="67"/>
      <c r="E6" s="68"/>
      <c r="F6" s="69"/>
      <c r="G6" s="66"/>
      <c r="H6" s="67"/>
      <c r="I6" s="68"/>
      <c r="J6" s="69"/>
      <c r="K6" s="70"/>
    </row>
    <row r="7" spans="1:11" ht="37.5" customHeight="1">
      <c r="A7" s="133" t="s">
        <v>37</v>
      </c>
      <c r="B7" s="134"/>
      <c r="C7" s="77"/>
      <c r="D7" s="62"/>
      <c r="E7" s="63"/>
      <c r="F7" s="78"/>
      <c r="G7" s="77"/>
      <c r="H7" s="62"/>
      <c r="I7" s="63"/>
      <c r="J7" s="78"/>
      <c r="K7" s="79"/>
    </row>
    <row r="8" spans="1:11" s="1" customFormat="1" ht="25.5" customHeight="1">
      <c r="A8" s="61" t="s">
        <v>39</v>
      </c>
      <c r="B8" s="71" t="s">
        <v>38</v>
      </c>
      <c r="C8" s="72"/>
      <c r="D8" s="73">
        <v>19.19</v>
      </c>
      <c r="E8" s="74">
        <v>4580000</v>
      </c>
      <c r="F8" s="75">
        <v>87890200</v>
      </c>
      <c r="G8" s="72"/>
      <c r="H8" s="73">
        <v>19.29</v>
      </c>
      <c r="I8" s="74">
        <v>4580000</v>
      </c>
      <c r="J8" s="75">
        <f>SUM(H8*I8)</f>
        <v>88348200</v>
      </c>
      <c r="K8" s="76">
        <f aca="true" t="shared" si="0" ref="K8:K52">SUM(J8-F8)</f>
        <v>458000</v>
      </c>
    </row>
    <row r="9" spans="1:11" s="1" customFormat="1" ht="18">
      <c r="A9" s="6" t="s">
        <v>40</v>
      </c>
      <c r="B9" s="54" t="s">
        <v>41</v>
      </c>
      <c r="C9" s="2"/>
      <c r="D9" s="5"/>
      <c r="E9" s="3"/>
      <c r="F9" s="35"/>
      <c r="G9" s="2"/>
      <c r="H9" s="5"/>
      <c r="I9" s="3"/>
      <c r="J9" s="35"/>
      <c r="K9" s="4"/>
    </row>
    <row r="10" spans="1:11" s="1" customFormat="1" ht="21" customHeight="1">
      <c r="A10" s="6" t="s">
        <v>42</v>
      </c>
      <c r="B10" s="54" t="s">
        <v>9</v>
      </c>
      <c r="C10" s="2"/>
      <c r="D10" s="5"/>
      <c r="E10" s="3">
        <v>22300</v>
      </c>
      <c r="F10" s="35">
        <v>5849290</v>
      </c>
      <c r="G10" s="2"/>
      <c r="H10" s="5"/>
      <c r="I10" s="3">
        <v>22300</v>
      </c>
      <c r="J10" s="35">
        <v>5973336</v>
      </c>
      <c r="K10" s="4">
        <f t="shared" si="0"/>
        <v>124046</v>
      </c>
    </row>
    <row r="11" spans="1:11" s="1" customFormat="1" ht="20.25" customHeight="1">
      <c r="A11" s="6" t="s">
        <v>43</v>
      </c>
      <c r="B11" s="54" t="s">
        <v>10</v>
      </c>
      <c r="C11" s="2"/>
      <c r="D11" s="5"/>
      <c r="E11" s="3"/>
      <c r="F11" s="35">
        <v>13055520</v>
      </c>
      <c r="G11" s="2"/>
      <c r="H11" s="5"/>
      <c r="I11" s="3"/>
      <c r="J11" s="35">
        <v>14752000</v>
      </c>
      <c r="K11" s="4">
        <f t="shared" si="0"/>
        <v>1696480</v>
      </c>
    </row>
    <row r="12" spans="1:11" s="1" customFormat="1" ht="20.25" customHeight="1">
      <c r="A12" s="6" t="s">
        <v>44</v>
      </c>
      <c r="B12" s="54" t="s">
        <v>11</v>
      </c>
      <c r="C12" s="2"/>
      <c r="D12" s="5"/>
      <c r="E12" s="3"/>
      <c r="F12" s="35">
        <v>100000</v>
      </c>
      <c r="G12" s="2"/>
      <c r="H12" s="5"/>
      <c r="I12" s="3"/>
      <c r="J12" s="35">
        <v>100000</v>
      </c>
      <c r="K12" s="4">
        <f t="shared" si="0"/>
        <v>0</v>
      </c>
    </row>
    <row r="13" spans="1:11" s="1" customFormat="1" ht="20.25" customHeight="1">
      <c r="A13" s="6" t="s">
        <v>45</v>
      </c>
      <c r="B13" s="54" t="s">
        <v>12</v>
      </c>
      <c r="C13" s="2"/>
      <c r="D13" s="5"/>
      <c r="E13" s="3"/>
      <c r="F13" s="35">
        <v>5746732</v>
      </c>
      <c r="G13" s="2"/>
      <c r="H13" s="5"/>
      <c r="I13" s="3"/>
      <c r="J13" s="35">
        <v>5747640</v>
      </c>
      <c r="K13" s="4">
        <f t="shared" si="0"/>
        <v>908</v>
      </c>
    </row>
    <row r="14" spans="1:11" s="1" customFormat="1" ht="20.25" customHeight="1">
      <c r="A14" s="6" t="s">
        <v>47</v>
      </c>
      <c r="B14" s="54" t="s">
        <v>48</v>
      </c>
      <c r="C14" s="2"/>
      <c r="D14" s="5"/>
      <c r="E14" s="3">
        <v>2700</v>
      </c>
      <c r="F14" s="82" t="s">
        <v>54</v>
      </c>
      <c r="G14" s="2"/>
      <c r="H14" s="5"/>
      <c r="I14" s="3">
        <v>2700</v>
      </c>
      <c r="J14" s="35">
        <v>14482800</v>
      </c>
      <c r="K14" s="4"/>
    </row>
    <row r="15" spans="1:11" s="1" customFormat="1" ht="33" customHeight="1">
      <c r="A15" s="6" t="s">
        <v>49</v>
      </c>
      <c r="B15" s="54" t="s">
        <v>50</v>
      </c>
      <c r="C15" s="2"/>
      <c r="D15" s="5"/>
      <c r="E15" s="3"/>
      <c r="F15" s="82" t="s">
        <v>54</v>
      </c>
      <c r="G15" s="2"/>
      <c r="H15" s="5"/>
      <c r="I15" s="80" t="s">
        <v>51</v>
      </c>
      <c r="J15" s="35">
        <v>642600</v>
      </c>
      <c r="K15" s="4"/>
    </row>
    <row r="16" spans="1:11" s="1" customFormat="1" ht="37.5" customHeight="1" thickBot="1">
      <c r="A16" s="12" t="s">
        <v>52</v>
      </c>
      <c r="B16" s="56" t="s">
        <v>30</v>
      </c>
      <c r="C16" s="13"/>
      <c r="D16" s="14"/>
      <c r="E16" s="15"/>
      <c r="F16" s="83" t="s">
        <v>54</v>
      </c>
      <c r="G16" s="13"/>
      <c r="H16" s="14"/>
      <c r="I16" s="81" t="s">
        <v>53</v>
      </c>
      <c r="J16" s="37">
        <v>207700</v>
      </c>
      <c r="K16" s="16"/>
    </row>
    <row r="17" spans="1:11" s="1" customFormat="1" ht="20.25" customHeight="1" thickBot="1">
      <c r="A17" s="7"/>
      <c r="B17" s="55" t="s">
        <v>19</v>
      </c>
      <c r="C17" s="8"/>
      <c r="D17" s="9"/>
      <c r="E17" s="10"/>
      <c r="F17" s="36">
        <f>SUM(F8:F13)</f>
        <v>112641742</v>
      </c>
      <c r="G17" s="8"/>
      <c r="H17" s="9"/>
      <c r="I17" s="10"/>
      <c r="J17" s="36">
        <f>SUM(J8:J16)</f>
        <v>130254276</v>
      </c>
      <c r="K17" s="36">
        <f>SUM(K8:K16)</f>
        <v>2279434</v>
      </c>
    </row>
    <row r="18" spans="1:11" s="1" customFormat="1" ht="20.25" customHeight="1" thickBot="1">
      <c r="A18" s="7"/>
      <c r="B18" s="56" t="s">
        <v>18</v>
      </c>
      <c r="C18" s="13"/>
      <c r="D18" s="14"/>
      <c r="E18" s="15"/>
      <c r="F18" s="37">
        <v>338101647</v>
      </c>
      <c r="G18" s="13"/>
      <c r="H18" s="14"/>
      <c r="I18" s="15"/>
      <c r="J18" s="37">
        <v>381438053</v>
      </c>
      <c r="K18" s="16">
        <f>SUM(J18-F18)</f>
        <v>43336406</v>
      </c>
    </row>
    <row r="19" spans="1:11" s="1" customFormat="1" ht="20.25" customHeight="1" thickBot="1">
      <c r="A19" s="7"/>
      <c r="B19" s="57" t="s">
        <v>21</v>
      </c>
      <c r="C19" s="44"/>
      <c r="D19" s="45"/>
      <c r="E19" s="46"/>
      <c r="F19" s="47">
        <v>0</v>
      </c>
      <c r="G19" s="44"/>
      <c r="H19" s="45"/>
      <c r="I19" s="46"/>
      <c r="J19" s="47">
        <v>0</v>
      </c>
      <c r="K19" s="48">
        <f t="shared" si="0"/>
        <v>0</v>
      </c>
    </row>
    <row r="20" spans="1:11" s="1" customFormat="1" ht="28.5" customHeight="1" thickBot="1">
      <c r="A20" s="135" t="s">
        <v>55</v>
      </c>
      <c r="B20" s="136"/>
      <c r="C20" s="93"/>
      <c r="D20" s="94"/>
      <c r="E20" s="95"/>
      <c r="F20" s="96">
        <f>SUM(F19)</f>
        <v>0</v>
      </c>
      <c r="G20" s="93"/>
      <c r="H20" s="94"/>
      <c r="I20" s="95"/>
      <c r="J20" s="96">
        <f>SUM(J19)</f>
        <v>0</v>
      </c>
      <c r="K20" s="97">
        <f t="shared" si="0"/>
        <v>0</v>
      </c>
    </row>
    <row r="21" spans="1:11" s="1" customFormat="1" ht="13.5" customHeight="1">
      <c r="A21" s="61"/>
      <c r="B21" s="84"/>
      <c r="C21" s="85"/>
      <c r="D21" s="86"/>
      <c r="E21" s="87"/>
      <c r="F21" s="88"/>
      <c r="G21" s="85"/>
      <c r="H21" s="86"/>
      <c r="I21" s="87"/>
      <c r="J21" s="88"/>
      <c r="K21" s="76"/>
    </row>
    <row r="22" spans="1:11" s="1" customFormat="1" ht="20.25" customHeight="1">
      <c r="A22" s="133" t="s">
        <v>56</v>
      </c>
      <c r="B22" s="112"/>
      <c r="C22" s="89"/>
      <c r="D22" s="90"/>
      <c r="E22" s="91"/>
      <c r="F22" s="92"/>
      <c r="G22" s="89"/>
      <c r="H22" s="90"/>
      <c r="I22" s="91"/>
      <c r="J22" s="92"/>
      <c r="K22" s="4"/>
    </row>
    <row r="23" spans="1:11" s="1" customFormat="1" ht="18">
      <c r="A23" s="61"/>
      <c r="B23" s="54" t="s">
        <v>59</v>
      </c>
      <c r="C23" s="2"/>
      <c r="D23" s="27">
        <v>14.5</v>
      </c>
      <c r="E23" s="26"/>
      <c r="F23" s="41">
        <v>38782667</v>
      </c>
      <c r="G23" s="2"/>
      <c r="H23" s="27">
        <v>15</v>
      </c>
      <c r="I23" s="26"/>
      <c r="J23" s="41">
        <v>41520000</v>
      </c>
      <c r="K23" s="4">
        <f aca="true" t="shared" si="1" ref="K23:K30">SUM(J23-F23)</f>
        <v>2737333</v>
      </c>
    </row>
    <row r="24" spans="1:11" s="1" customFormat="1" ht="18">
      <c r="A24" s="6"/>
      <c r="B24" s="54" t="s">
        <v>23</v>
      </c>
      <c r="C24" s="2"/>
      <c r="D24" s="25">
        <v>10</v>
      </c>
      <c r="E24" s="26"/>
      <c r="F24" s="41">
        <v>12000000</v>
      </c>
      <c r="G24" s="2"/>
      <c r="H24" s="27">
        <v>11</v>
      </c>
      <c r="I24" s="26"/>
      <c r="J24" s="41">
        <v>13200000</v>
      </c>
      <c r="K24" s="4">
        <f t="shared" si="1"/>
        <v>1200000</v>
      </c>
    </row>
    <row r="25" spans="1:11" s="1" customFormat="1" ht="18">
      <c r="A25" s="6"/>
      <c r="B25" s="54" t="s">
        <v>60</v>
      </c>
      <c r="C25" s="2"/>
      <c r="D25" s="27">
        <v>14.2</v>
      </c>
      <c r="E25" s="26"/>
      <c r="F25" s="41">
        <v>18990133</v>
      </c>
      <c r="G25" s="2"/>
      <c r="H25" s="27">
        <v>14.3</v>
      </c>
      <c r="I25" s="26"/>
      <c r="J25" s="41">
        <v>19791200</v>
      </c>
      <c r="K25" s="4">
        <f t="shared" si="1"/>
        <v>801067</v>
      </c>
    </row>
    <row r="26" spans="1:11" s="1" customFormat="1" ht="18">
      <c r="A26" s="6"/>
      <c r="B26" s="54" t="s">
        <v>23</v>
      </c>
      <c r="C26" s="2"/>
      <c r="D26" s="25">
        <v>10</v>
      </c>
      <c r="E26" s="26"/>
      <c r="F26" s="41">
        <v>6000000</v>
      </c>
      <c r="G26" s="2"/>
      <c r="H26" s="25">
        <v>11</v>
      </c>
      <c r="I26" s="26"/>
      <c r="J26" s="41">
        <v>6600000</v>
      </c>
      <c r="K26" s="4">
        <f t="shared" si="1"/>
        <v>600000</v>
      </c>
    </row>
    <row r="27" spans="1:11" s="1" customFormat="1" ht="18">
      <c r="A27" s="6"/>
      <c r="B27" s="54" t="s">
        <v>24</v>
      </c>
      <c r="C27" s="2"/>
      <c r="D27" s="27">
        <v>14.2</v>
      </c>
      <c r="E27" s="26"/>
      <c r="F27" s="41">
        <v>488480</v>
      </c>
      <c r="G27" s="2"/>
      <c r="H27" s="27">
        <v>14.3</v>
      </c>
      <c r="I27" s="26"/>
      <c r="J27" s="41">
        <v>500500</v>
      </c>
      <c r="K27" s="4">
        <f t="shared" si="1"/>
        <v>12020</v>
      </c>
    </row>
    <row r="28" spans="1:11" s="1" customFormat="1" ht="32.25" customHeight="1">
      <c r="A28" s="6"/>
      <c r="B28" s="53" t="s">
        <v>25</v>
      </c>
      <c r="C28" s="2"/>
      <c r="D28" s="25">
        <v>166</v>
      </c>
      <c r="E28" s="26"/>
      <c r="F28" s="41">
        <v>6197333</v>
      </c>
      <c r="G28" s="2"/>
      <c r="H28" s="25">
        <v>168</v>
      </c>
      <c r="I28" s="26"/>
      <c r="J28" s="41">
        <v>7840000</v>
      </c>
      <c r="K28" s="4">
        <f t="shared" si="1"/>
        <v>1642667</v>
      </c>
    </row>
    <row r="29" spans="1:11" s="1" customFormat="1" ht="30.75">
      <c r="A29" s="6"/>
      <c r="B29" s="53" t="s">
        <v>26</v>
      </c>
      <c r="C29" s="2"/>
      <c r="D29" s="25">
        <v>163</v>
      </c>
      <c r="E29" s="26"/>
      <c r="F29" s="41">
        <v>3042667</v>
      </c>
      <c r="G29" s="2"/>
      <c r="H29" s="25">
        <v>162</v>
      </c>
      <c r="I29" s="26"/>
      <c r="J29" s="41">
        <v>3780000</v>
      </c>
      <c r="K29" s="4">
        <f t="shared" si="1"/>
        <v>737333</v>
      </c>
    </row>
    <row r="30" spans="1:11" s="1" customFormat="1" ht="18.75" thickBot="1">
      <c r="A30" s="6"/>
      <c r="B30" s="53" t="s">
        <v>61</v>
      </c>
      <c r="C30" s="2"/>
      <c r="D30" s="25"/>
      <c r="E30" s="26"/>
      <c r="F30" s="41"/>
      <c r="G30" s="2"/>
      <c r="H30" s="25">
        <v>6</v>
      </c>
      <c r="I30" s="26"/>
      <c r="J30" s="41">
        <v>2112000</v>
      </c>
      <c r="K30" s="4">
        <f t="shared" si="1"/>
        <v>2112000</v>
      </c>
    </row>
    <row r="31" spans="1:11" s="1" customFormat="1" ht="36" customHeight="1" thickBot="1">
      <c r="A31" s="135" t="s">
        <v>58</v>
      </c>
      <c r="B31" s="136"/>
      <c r="C31" s="93"/>
      <c r="D31" s="94"/>
      <c r="E31" s="95"/>
      <c r="F31" s="98">
        <f>SUM(F23:F30)</f>
        <v>85501280</v>
      </c>
      <c r="G31" s="93"/>
      <c r="H31" s="94"/>
      <c r="I31" s="95"/>
      <c r="J31" s="98">
        <f>SUM(J23:J30)</f>
        <v>95343700</v>
      </c>
      <c r="K31" s="99">
        <f>SUM(K23:K30)</f>
        <v>9842420</v>
      </c>
    </row>
    <row r="32" spans="1:11" s="1" customFormat="1" ht="13.5" customHeight="1">
      <c r="A32" s="61"/>
      <c r="B32" s="84"/>
      <c r="C32" s="85"/>
      <c r="D32" s="86"/>
      <c r="E32" s="87"/>
      <c r="F32" s="88"/>
      <c r="G32" s="85"/>
      <c r="H32" s="86"/>
      <c r="I32" s="87"/>
      <c r="J32" s="88"/>
      <c r="K32" s="76"/>
    </row>
    <row r="33" spans="1:11" s="1" customFormat="1" ht="20.25" customHeight="1">
      <c r="A33" s="133" t="s">
        <v>57</v>
      </c>
      <c r="B33" s="112"/>
      <c r="C33" s="85"/>
      <c r="D33" s="86"/>
      <c r="E33" s="87"/>
      <c r="F33" s="88"/>
      <c r="G33" s="85"/>
      <c r="H33" s="86"/>
      <c r="I33" s="87"/>
      <c r="J33" s="88"/>
      <c r="K33" s="76"/>
    </row>
    <row r="34" spans="1:11" s="1" customFormat="1" ht="18">
      <c r="A34" s="6"/>
      <c r="B34" s="54" t="s">
        <v>27</v>
      </c>
      <c r="C34" s="2"/>
      <c r="D34" s="5"/>
      <c r="E34" s="20"/>
      <c r="F34" s="39">
        <v>5914797</v>
      </c>
      <c r="G34" s="2"/>
      <c r="H34" s="5"/>
      <c r="I34" s="20"/>
      <c r="J34" s="39">
        <v>0</v>
      </c>
      <c r="K34" s="4">
        <f t="shared" si="0"/>
        <v>-5914797</v>
      </c>
    </row>
    <row r="35" spans="1:11" s="1" customFormat="1" ht="18">
      <c r="A35" s="6"/>
      <c r="B35" s="54" t="s">
        <v>13</v>
      </c>
      <c r="C35" s="2"/>
      <c r="D35" s="21">
        <v>1.065</v>
      </c>
      <c r="E35" s="20"/>
      <c r="F35" s="39">
        <v>2103375</v>
      </c>
      <c r="G35" s="2"/>
      <c r="H35" s="21">
        <v>1.0728</v>
      </c>
      <c r="I35" s="20"/>
      <c r="J35" s="39">
        <v>2118780</v>
      </c>
      <c r="K35" s="4">
        <f t="shared" si="0"/>
        <v>15405</v>
      </c>
    </row>
    <row r="36" spans="1:11" s="1" customFormat="1" ht="18">
      <c r="A36" s="6"/>
      <c r="B36" s="54" t="s">
        <v>14</v>
      </c>
      <c r="C36" s="2"/>
      <c r="D36" s="21">
        <v>1.065</v>
      </c>
      <c r="E36" s="20"/>
      <c r="F36" s="39">
        <v>2103375</v>
      </c>
      <c r="G36" s="2"/>
      <c r="H36" s="21">
        <v>1.0728</v>
      </c>
      <c r="I36" s="20"/>
      <c r="J36" s="39">
        <v>2118780</v>
      </c>
      <c r="K36" s="4">
        <f t="shared" si="0"/>
        <v>15405</v>
      </c>
    </row>
    <row r="37" spans="1:11" s="1" customFormat="1" ht="18">
      <c r="A37" s="6"/>
      <c r="B37" s="54" t="s">
        <v>15</v>
      </c>
      <c r="C37" s="2"/>
      <c r="D37" s="5">
        <v>80</v>
      </c>
      <c r="E37" s="20"/>
      <c r="F37" s="39">
        <v>4428800</v>
      </c>
      <c r="G37" s="2"/>
      <c r="H37" s="5">
        <v>85</v>
      </c>
      <c r="I37" s="20"/>
      <c r="J37" s="39">
        <v>4705600</v>
      </c>
      <c r="K37" s="4">
        <f t="shared" si="0"/>
        <v>276800</v>
      </c>
    </row>
    <row r="38" spans="1:11" s="1" customFormat="1" ht="18">
      <c r="A38" s="6"/>
      <c r="B38" s="54" t="s">
        <v>8</v>
      </c>
      <c r="C38" s="2"/>
      <c r="D38" s="5">
        <v>22</v>
      </c>
      <c r="E38" s="20"/>
      <c r="F38" s="39">
        <v>3190000</v>
      </c>
      <c r="G38" s="2"/>
      <c r="H38" s="5">
        <v>25</v>
      </c>
      <c r="I38" s="20"/>
      <c r="J38" s="39">
        <v>3625000</v>
      </c>
      <c r="K38" s="4">
        <f t="shared" si="0"/>
        <v>435000</v>
      </c>
    </row>
    <row r="39" spans="1:11" s="1" customFormat="1" ht="18">
      <c r="A39" s="6"/>
      <c r="B39" s="54" t="s">
        <v>16</v>
      </c>
      <c r="C39" s="2"/>
      <c r="D39" s="5">
        <v>15</v>
      </c>
      <c r="E39" s="20"/>
      <c r="F39" s="39">
        <v>1635000</v>
      </c>
      <c r="G39" s="2"/>
      <c r="H39" s="5">
        <v>15</v>
      </c>
      <c r="I39" s="20"/>
      <c r="J39" s="39">
        <v>1635000</v>
      </c>
      <c r="K39" s="4">
        <f t="shared" si="0"/>
        <v>0</v>
      </c>
    </row>
    <row r="40" spans="1:11" s="1" customFormat="1" ht="18">
      <c r="A40" s="6"/>
      <c r="B40" s="54" t="s">
        <v>5</v>
      </c>
      <c r="C40" s="2"/>
      <c r="D40" s="5">
        <v>21</v>
      </c>
      <c r="E40" s="20"/>
      <c r="F40" s="39">
        <v>10376100</v>
      </c>
      <c r="G40" s="2"/>
      <c r="H40" s="5">
        <v>21</v>
      </c>
      <c r="I40" s="20"/>
      <c r="J40" s="39">
        <v>10376100</v>
      </c>
      <c r="K40" s="4">
        <f t="shared" si="0"/>
        <v>0</v>
      </c>
    </row>
    <row r="41" spans="1:11" s="1" customFormat="1" ht="18">
      <c r="A41" s="6"/>
      <c r="B41" s="54" t="s">
        <v>28</v>
      </c>
      <c r="C41" s="2"/>
      <c r="D41" s="110">
        <v>7.87</v>
      </c>
      <c r="E41" s="20"/>
      <c r="F41" s="39">
        <v>12843840</v>
      </c>
      <c r="G41" s="2"/>
      <c r="H41" s="110">
        <v>10.71</v>
      </c>
      <c r="I41" s="20"/>
      <c r="J41" s="39">
        <v>17478720</v>
      </c>
      <c r="K41" s="4">
        <f t="shared" si="0"/>
        <v>4634880</v>
      </c>
    </row>
    <row r="42" spans="1:11" s="1" customFormat="1" ht="18.75" thickBot="1">
      <c r="A42" s="109"/>
      <c r="B42" s="111" t="s">
        <v>63</v>
      </c>
      <c r="C42" s="13"/>
      <c r="D42" s="22"/>
      <c r="E42" s="23"/>
      <c r="F42" s="40">
        <v>13419055</v>
      </c>
      <c r="G42" s="13"/>
      <c r="H42" s="22"/>
      <c r="I42" s="23"/>
      <c r="J42" s="40">
        <v>16570423</v>
      </c>
      <c r="K42" s="16">
        <f t="shared" si="0"/>
        <v>3151368</v>
      </c>
    </row>
    <row r="43" spans="1:11" s="1" customFormat="1" ht="32.25" customHeight="1" thickBot="1">
      <c r="A43" s="131" t="s">
        <v>57</v>
      </c>
      <c r="B43" s="132"/>
      <c r="C43" s="100"/>
      <c r="D43" s="101"/>
      <c r="E43" s="102"/>
      <c r="F43" s="103">
        <f>SUM(F34:F42)</f>
        <v>56014342</v>
      </c>
      <c r="G43" s="104"/>
      <c r="H43" s="105"/>
      <c r="I43" s="106"/>
      <c r="J43" s="103">
        <f>SUM(J34:J42)</f>
        <v>58628403</v>
      </c>
      <c r="K43" s="103">
        <f t="shared" si="0"/>
        <v>2614061</v>
      </c>
    </row>
    <row r="44" spans="1:11" s="1" customFormat="1" ht="28.5" customHeight="1" thickBot="1">
      <c r="A44" s="7"/>
      <c r="B44" s="108" t="s">
        <v>2</v>
      </c>
      <c r="C44" s="28"/>
      <c r="D44" s="29"/>
      <c r="E44" s="30"/>
      <c r="F44" s="107">
        <f>SUM(F20+F43+F31)</f>
        <v>141515622</v>
      </c>
      <c r="G44" s="42"/>
      <c r="H44" s="42"/>
      <c r="I44" s="42"/>
      <c r="J44" s="107">
        <f>SUM(J20+J43+J31)</f>
        <v>153972103</v>
      </c>
      <c r="K44" s="107">
        <f>SUM(K20+K43+K31)</f>
        <v>12456481</v>
      </c>
    </row>
    <row r="45" spans="1:11" s="1" customFormat="1" ht="12.75" customHeight="1" thickBot="1">
      <c r="A45" s="7"/>
      <c r="B45" s="58"/>
      <c r="C45" s="28"/>
      <c r="D45" s="29"/>
      <c r="E45" s="30"/>
      <c r="F45" s="42"/>
      <c r="G45" s="28"/>
      <c r="H45" s="29"/>
      <c r="I45" s="30"/>
      <c r="J45" s="42"/>
      <c r="K45" s="11"/>
    </row>
    <row r="46" spans="1:11" s="1" customFormat="1" ht="17.25" customHeight="1" thickBot="1">
      <c r="A46" s="7"/>
      <c r="B46" s="55" t="s">
        <v>17</v>
      </c>
      <c r="C46" s="8"/>
      <c r="D46" s="24"/>
      <c r="E46" s="31"/>
      <c r="F46" s="43">
        <f>SUM(F18)</f>
        <v>338101647</v>
      </c>
      <c r="G46" s="8"/>
      <c r="H46" s="24"/>
      <c r="I46" s="31"/>
      <c r="J46" s="43">
        <f>SUM(J18)</f>
        <v>381438053</v>
      </c>
      <c r="K46" s="11">
        <f t="shared" si="0"/>
        <v>43336406</v>
      </c>
    </row>
    <row r="47" spans="1:11" s="1" customFormat="1" ht="18" customHeight="1" thickBot="1">
      <c r="A47" s="7"/>
      <c r="B47" s="55" t="s">
        <v>62</v>
      </c>
      <c r="C47" s="8"/>
      <c r="D47" s="24"/>
      <c r="E47" s="31"/>
      <c r="F47" s="43">
        <f>SUM(F17)</f>
        <v>112641742</v>
      </c>
      <c r="G47" s="8"/>
      <c r="H47" s="24"/>
      <c r="I47" s="31"/>
      <c r="J47" s="43">
        <f>SUM(J17)</f>
        <v>130254276</v>
      </c>
      <c r="K47" s="11">
        <f t="shared" si="0"/>
        <v>17612534</v>
      </c>
    </row>
    <row r="48" spans="1:11" s="1" customFormat="1" ht="18" customHeight="1" thickBot="1">
      <c r="A48" s="7"/>
      <c r="B48" s="55"/>
      <c r="C48" s="8"/>
      <c r="D48" s="24"/>
      <c r="E48" s="31"/>
      <c r="F48" s="43"/>
      <c r="G48" s="8"/>
      <c r="H48" s="24"/>
      <c r="I48" s="31"/>
      <c r="J48" s="43"/>
      <c r="K48" s="11"/>
    </row>
    <row r="49" spans="1:11" s="1" customFormat="1" ht="17.25" customHeight="1" thickBot="1">
      <c r="A49" s="7"/>
      <c r="B49" s="59" t="s">
        <v>63</v>
      </c>
      <c r="C49" s="8"/>
      <c r="D49" s="24"/>
      <c r="E49" s="31"/>
      <c r="F49" s="38">
        <v>0</v>
      </c>
      <c r="G49" s="8"/>
      <c r="H49" s="24"/>
      <c r="I49" s="31"/>
      <c r="J49" s="38">
        <v>0</v>
      </c>
      <c r="K49" s="11"/>
    </row>
    <row r="50" spans="1:11" s="33" customFormat="1" ht="23.25" customHeight="1" thickBot="1">
      <c r="A50" s="17"/>
      <c r="B50" s="59" t="s">
        <v>29</v>
      </c>
      <c r="C50" s="18"/>
      <c r="D50" s="19"/>
      <c r="E50" s="32"/>
      <c r="F50" s="38">
        <v>6070500</v>
      </c>
      <c r="G50" s="18"/>
      <c r="H50" s="19"/>
      <c r="I50" s="32"/>
      <c r="J50" s="38">
        <v>6070500</v>
      </c>
      <c r="K50" s="11">
        <f t="shared" si="0"/>
        <v>0</v>
      </c>
    </row>
    <row r="51" spans="1:11" s="33" customFormat="1" ht="18.75" customHeight="1" thickBot="1">
      <c r="A51" s="17"/>
      <c r="B51" s="59" t="s">
        <v>30</v>
      </c>
      <c r="C51" s="18"/>
      <c r="D51" s="19"/>
      <c r="E51" s="32"/>
      <c r="F51" s="38">
        <v>279600</v>
      </c>
      <c r="G51" s="18"/>
      <c r="H51" s="19"/>
      <c r="I51" s="32"/>
      <c r="J51" s="38">
        <v>0</v>
      </c>
      <c r="K51" s="11">
        <f t="shared" si="0"/>
        <v>-279600</v>
      </c>
    </row>
    <row r="52" spans="1:11" s="33" customFormat="1" ht="18.75" customHeight="1" thickBot="1">
      <c r="A52" s="17"/>
      <c r="B52" s="59" t="s">
        <v>31</v>
      </c>
      <c r="C52" s="18"/>
      <c r="D52" s="19"/>
      <c r="E52" s="32"/>
      <c r="F52" s="38">
        <v>645211</v>
      </c>
      <c r="G52" s="18"/>
      <c r="H52" s="19"/>
      <c r="I52" s="32"/>
      <c r="J52" s="38">
        <v>0</v>
      </c>
      <c r="K52" s="11">
        <f t="shared" si="0"/>
        <v>-645211</v>
      </c>
    </row>
    <row r="53" spans="1:11" s="33" customFormat="1" ht="19.5" customHeight="1" thickBot="1">
      <c r="A53" s="17"/>
      <c r="B53" s="60" t="s">
        <v>7</v>
      </c>
      <c r="C53" s="49"/>
      <c r="D53" s="50"/>
      <c r="E53" s="51"/>
      <c r="F53" s="52">
        <f>SUM(F44+F50+F51+F52+F49)</f>
        <v>148510933</v>
      </c>
      <c r="G53" s="49"/>
      <c r="H53" s="50"/>
      <c r="I53" s="51"/>
      <c r="J53" s="52">
        <f>SUM(J44+J50+J51+J52+J49)</f>
        <v>160042603</v>
      </c>
      <c r="K53" s="52">
        <f>SUM(K44+K50+K51+K52+K49)</f>
        <v>11531670</v>
      </c>
    </row>
    <row r="54" s="1" customFormat="1" ht="15">
      <c r="B54" s="1" t="s">
        <v>20</v>
      </c>
    </row>
    <row r="55" s="1" customFormat="1" ht="15">
      <c r="B55" s="1" t="s">
        <v>22</v>
      </c>
    </row>
    <row r="56" s="1" customFormat="1" ht="15"/>
  </sheetData>
  <sheetProtection/>
  <mergeCells count="20">
    <mergeCell ref="A43:B43"/>
    <mergeCell ref="J4:J5"/>
    <mergeCell ref="A7:B7"/>
    <mergeCell ref="A20:B20"/>
    <mergeCell ref="I4:I5"/>
    <mergeCell ref="C4:C5"/>
    <mergeCell ref="A22:B22"/>
    <mergeCell ref="A31:B31"/>
    <mergeCell ref="A33:B33"/>
    <mergeCell ref="A3:A5"/>
    <mergeCell ref="B1:K1"/>
    <mergeCell ref="D4:D5"/>
    <mergeCell ref="K3:K5"/>
    <mergeCell ref="E4:E5"/>
    <mergeCell ref="F4:F5"/>
    <mergeCell ref="B3:B5"/>
    <mergeCell ref="G3:J3"/>
    <mergeCell ref="G4:G5"/>
    <mergeCell ref="C3:F3"/>
    <mergeCell ref="H4:H5"/>
  </mergeCells>
  <printOptions horizontalCentered="1"/>
  <pageMargins left="0.15748031496062992" right="0.2755905511811024" top="0.2362204724409449" bottom="0.15748031496062992" header="0.15748031496062992" footer="0.15748031496062992"/>
  <pageSetup horizontalDpi="600" verticalDpi="600" orientation="landscape" paperSize="9" scale="50" r:id="rId1"/>
  <headerFooter alignWithMargins="0">
    <oddHeader>&amp;R&amp;14 11.számú melléklet a 4/ 2015. (III.09.). Ör.hez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ALgyő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ALgyő Polgármesteri Hivatal</dc:creator>
  <cp:keywords/>
  <dc:description/>
  <cp:lastModifiedBy>vendeg1</cp:lastModifiedBy>
  <cp:lastPrinted>2015-03-05T19:16:57Z</cp:lastPrinted>
  <dcterms:created xsi:type="dcterms:W3CDTF">2005-11-10T10:15:35Z</dcterms:created>
  <dcterms:modified xsi:type="dcterms:W3CDTF">2015-03-05T19:17:31Z</dcterms:modified>
  <cp:category/>
  <cp:version/>
  <cp:contentType/>
  <cp:contentStatus/>
</cp:coreProperties>
</file>