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95" windowWidth="13275" windowHeight="7680" firstSheet="20" activeTab="22"/>
  </bookViews>
  <sheets>
    <sheet name="1.m .Önkormányzat összesített" sheetId="25" r:id="rId1"/>
    <sheet name="2.m Önkormányzati feladatok" sheetId="29" r:id="rId2"/>
    <sheet name="3. Polg Hiv" sheetId="26" r:id="rId3"/>
    <sheet name="4.m.Műv. és Könyv." sheetId="27" r:id="rId4"/>
    <sheet name="5.m.Önkorm Óvoda" sheetId="28" r:id="rId5"/>
    <sheet name="6.m.Maradványkimutatás Önk." sheetId="3" r:id="rId6"/>
    <sheet name="7.m.Maradványkimutatás Hivatal" sheetId="7" r:id="rId7"/>
    <sheet name="8.m.Maradványkimutatás Óvoda" sheetId="8" r:id="rId8"/>
    <sheet name="9.m.Maradványkimutatás Műv.ház" sheetId="9" r:id="rId9"/>
    <sheet name="10.m. Támogatások" sheetId="10" r:id="rId10"/>
    <sheet name="11.m. közvetett támogatás" sheetId="11" r:id="rId11"/>
    <sheet name="12.m.finanszírozás" sheetId="12" r:id="rId12"/>
    <sheet name="13.m. Mérleg" sheetId="13" r:id="rId13"/>
    <sheet name="14.m. Pénzforgalom" sheetId="14" r:id="rId14"/>
    <sheet name="15.m. Mutatószámok, feladatm." sheetId="15" r:id="rId15"/>
    <sheet name="16.m. hosszú távú kötelez." sheetId="16" r:id="rId16"/>
    <sheet name="17.m. Vagyonkimutatás" sheetId="17" r:id="rId17"/>
    <sheet name="18. m. Felhalmozás" sheetId="19" r:id="rId18"/>
    <sheet name="19.m.Egyszerűsített mérleg" sheetId="20" r:id="rId19"/>
    <sheet name="20.m. Egysz.pénzforgalmi jelent" sheetId="21" r:id="rId20"/>
    <sheet name="21.m.Egysz.eredménykimutatás" sheetId="22" r:id="rId21"/>
    <sheet name="22.m. Egysz.maradvány kim." sheetId="23" r:id="rId22"/>
    <sheet name="23.m. Részesedések" sheetId="24" r:id="rId23"/>
  </sheets>
  <definedNames>
    <definedName name="_GoBack" localSheetId="12">'13.m. Mérleg'!$D$113</definedName>
    <definedName name="_xlnm.Print_Titles" localSheetId="1">'2.m Önkormányzati feladatok'!$1:$6</definedName>
    <definedName name="_xlnm.Print_Titles" localSheetId="2">'3. Polg Hiv'!$1:$5</definedName>
    <definedName name="_xlnm.Print_Titles" localSheetId="3">'4.m.Műv. és Könyv.'!$1:$5</definedName>
    <definedName name="_xlnm.Print_Titles" localSheetId="4">'5.m.Önkorm Óvoda'!$1:$5</definedName>
    <definedName name="_xlnm.Print_Area" localSheetId="0">'1.m .Önkormányzat összesített'!$A$1:$F$92</definedName>
    <definedName name="_xlnm.Print_Area" localSheetId="1">'2.m Önkormányzati feladatok'!$A$1:$G$72</definedName>
    <definedName name="_xlnm.Print_Area" localSheetId="2">'3. Polg Hiv'!$A$1:$G$60</definedName>
    <definedName name="_xlnm.Print_Area" localSheetId="3">'4.m.Műv. és Könyv.'!$A$1:$G$58</definedName>
    <definedName name="_xlnm.Print_Area" localSheetId="4">'5.m.Önkorm Óvoda'!$A$1:$G$56</definedName>
  </definedNames>
  <calcPr calcId="125725"/>
</workbook>
</file>

<file path=xl/calcChain.xml><?xml version="1.0" encoding="utf-8"?>
<calcChain xmlns="http://schemas.openxmlformats.org/spreadsheetml/2006/main">
  <c r="D62" i="17"/>
  <c r="C62"/>
  <c r="D54"/>
  <c r="C54"/>
  <c r="D46"/>
  <c r="D63" s="1"/>
  <c r="C46"/>
  <c r="C63" s="1"/>
  <c r="D37"/>
  <c r="C37"/>
  <c r="D17"/>
  <c r="C17"/>
  <c r="D13"/>
  <c r="D21" s="1"/>
  <c r="C13"/>
  <c r="C21" s="1"/>
  <c r="G31" i="20"/>
  <c r="G27"/>
  <c r="F27"/>
  <c r="F31" s="1"/>
  <c r="E27"/>
  <c r="E31" s="1"/>
  <c r="E20"/>
  <c r="G14"/>
  <c r="F14"/>
  <c r="E14"/>
  <c r="G10"/>
  <c r="G20" s="1"/>
  <c r="F10"/>
  <c r="E10"/>
  <c r="G5"/>
  <c r="F5"/>
  <c r="F20" s="1"/>
  <c r="E5"/>
  <c r="F19" i="21"/>
  <c r="J44" i="22"/>
  <c r="J42"/>
  <c r="J38"/>
  <c r="J37"/>
  <c r="J32"/>
  <c r="J24"/>
  <c r="J20"/>
  <c r="J15"/>
  <c r="J11"/>
  <c r="J27" s="1"/>
  <c r="J39" s="1"/>
  <c r="J45" s="1"/>
  <c r="J8"/>
  <c r="G44"/>
  <c r="G42"/>
  <c r="G38"/>
  <c r="G37"/>
  <c r="G32"/>
  <c r="G24"/>
  <c r="G20"/>
  <c r="G15"/>
  <c r="G11"/>
  <c r="G27" s="1"/>
  <c r="G39" s="1"/>
  <c r="G45" s="1"/>
  <c r="G8"/>
  <c r="E44"/>
  <c r="E42"/>
  <c r="E38"/>
  <c r="E37"/>
  <c r="E32"/>
  <c r="E24"/>
  <c r="E20"/>
  <c r="E15"/>
  <c r="E11"/>
  <c r="E27" s="1"/>
  <c r="E39" s="1"/>
  <c r="E45" s="1"/>
  <c r="E8"/>
  <c r="I11" i="23"/>
  <c r="I8"/>
  <c r="F20"/>
  <c r="F12"/>
  <c r="F22" s="1"/>
  <c r="F11"/>
  <c r="F8"/>
  <c r="D11"/>
  <c r="D8"/>
  <c r="D12" s="1"/>
  <c r="D69" i="17" l="1"/>
  <c r="C69"/>
  <c r="D20" i="23"/>
  <c r="D22"/>
  <c r="G24" i="28" l="1"/>
  <c r="G23"/>
  <c r="G22"/>
  <c r="G21"/>
  <c r="G26" i="27"/>
  <c r="G25"/>
  <c r="G24"/>
  <c r="G23"/>
  <c r="G7"/>
  <c r="G13"/>
  <c r="G9"/>
  <c r="G13" i="26"/>
  <c r="G10"/>
  <c r="G55" i="27"/>
  <c r="G47" i="28"/>
  <c r="G46"/>
  <c r="G53"/>
  <c r="G42"/>
  <c r="G41"/>
  <c r="G31"/>
  <c r="G30"/>
  <c r="G29"/>
  <c r="G28"/>
  <c r="G33" i="27"/>
  <c r="G32"/>
  <c r="G31"/>
  <c r="G30"/>
  <c r="G56" i="26"/>
  <c r="G52"/>
  <c r="G51"/>
  <c r="G50"/>
  <c r="G49"/>
  <c r="G45"/>
  <c r="G44"/>
  <c r="G43"/>
  <c r="G40"/>
  <c r="G39"/>
  <c r="G38"/>
  <c r="G35"/>
  <c r="G34"/>
  <c r="G33"/>
  <c r="G32"/>
  <c r="G31"/>
  <c r="G25"/>
  <c r="G24"/>
  <c r="G27"/>
  <c r="G26"/>
  <c r="G23"/>
  <c r="G7"/>
  <c r="G66" i="29"/>
  <c r="G65"/>
  <c r="G64"/>
  <c r="G62"/>
  <c r="G61"/>
  <c r="G60"/>
  <c r="G59"/>
  <c r="G58"/>
  <c r="G57"/>
  <c r="G56"/>
  <c r="G55"/>
  <c r="G54"/>
  <c r="G53"/>
  <c r="G51"/>
  <c r="G50"/>
  <c r="G49"/>
  <c r="G48"/>
  <c r="G45"/>
  <c r="G44"/>
  <c r="G43"/>
  <c r="G42"/>
  <c r="G41"/>
  <c r="F68" i="25"/>
  <c r="G36" i="29"/>
  <c r="G37"/>
  <c r="G34"/>
  <c r="G25"/>
  <c r="G24"/>
  <c r="G23"/>
  <c r="G22"/>
  <c r="G19"/>
  <c r="G18"/>
  <c r="G17"/>
  <c r="G16"/>
  <c r="G15"/>
  <c r="G13"/>
  <c r="G12"/>
  <c r="G10"/>
  <c r="G9"/>
  <c r="G8"/>
  <c r="G7"/>
  <c r="F37"/>
  <c r="E30"/>
  <c r="E26"/>
  <c r="E24" s="1"/>
  <c r="E37" s="1"/>
  <c r="F88" i="25" l="1"/>
  <c r="F87"/>
  <c r="F85"/>
  <c r="F84"/>
  <c r="F83"/>
  <c r="F80"/>
  <c r="F79"/>
  <c r="F77"/>
  <c r="F76"/>
  <c r="F75"/>
  <c r="F74"/>
  <c r="F73"/>
  <c r="F72"/>
  <c r="F71"/>
  <c r="F66"/>
  <c r="F65"/>
  <c r="F64"/>
  <c r="F63"/>
  <c r="F62"/>
  <c r="F61"/>
  <c r="F60"/>
  <c r="F59"/>
  <c r="F58"/>
  <c r="F57"/>
  <c r="F52"/>
  <c r="F51"/>
  <c r="F48"/>
  <c r="F47"/>
  <c r="F40"/>
  <c r="F37"/>
  <c r="F36"/>
  <c r="F35"/>
  <c r="F34"/>
  <c r="F31"/>
  <c r="F30"/>
  <c r="F29"/>
  <c r="F28"/>
  <c r="F27"/>
  <c r="F25"/>
  <c r="F24"/>
  <c r="F22"/>
  <c r="F21"/>
  <c r="F20"/>
  <c r="F18"/>
  <c r="F17"/>
  <c r="F15"/>
  <c r="F14"/>
  <c r="F13"/>
  <c r="F82"/>
  <c r="F50"/>
  <c r="F46"/>
  <c r="F19"/>
  <c r="F11"/>
  <c r="F24" i="28"/>
  <c r="F21"/>
  <c r="E21"/>
  <c r="E22" i="10"/>
  <c r="G21"/>
  <c r="G20"/>
  <c r="G19"/>
  <c r="G18"/>
  <c r="G17"/>
  <c r="G16"/>
  <c r="G15"/>
  <c r="G12"/>
  <c r="E66" i="29"/>
  <c r="F34"/>
  <c r="E34"/>
  <c r="D34"/>
  <c r="F9" i="25"/>
  <c r="F8"/>
  <c r="F7"/>
  <c r="F5"/>
  <c r="F6"/>
  <c r="F4"/>
  <c r="E35"/>
  <c r="E37" l="1"/>
  <c r="D35" l="1"/>
  <c r="D31"/>
  <c r="L20" i="3"/>
  <c r="L17"/>
  <c r="L21" s="1"/>
  <c r="L13"/>
  <c r="L10"/>
  <c r="M20" i="9"/>
  <c r="M19"/>
  <c r="M16"/>
  <c r="M12"/>
  <c r="M9"/>
  <c r="L20" i="8"/>
  <c r="L19"/>
  <c r="L16"/>
  <c r="L12"/>
  <c r="L9"/>
  <c r="L21" i="7"/>
  <c r="L20"/>
  <c r="L19"/>
  <c r="L16"/>
  <c r="L13"/>
  <c r="L12"/>
  <c r="L9"/>
  <c r="F23" i="27"/>
  <c r="E23"/>
  <c r="D23"/>
  <c r="F61" i="29"/>
  <c r="F54" s="1"/>
  <c r="E61"/>
  <c r="D61"/>
  <c r="F55"/>
  <c r="E55"/>
  <c r="D55"/>
  <c r="D54" s="1"/>
  <c r="F50"/>
  <c r="E50"/>
  <c r="D50"/>
  <c r="F45"/>
  <c r="E45"/>
  <c r="D45"/>
  <c r="D41"/>
  <c r="D66" s="1"/>
  <c r="G30"/>
  <c r="F30"/>
  <c r="D30"/>
  <c r="D26" s="1"/>
  <c r="D24" s="1"/>
  <c r="G26"/>
  <c r="F26"/>
  <c r="F24"/>
  <c r="F19"/>
  <c r="E19"/>
  <c r="D19"/>
  <c r="F7"/>
  <c r="E7"/>
  <c r="D7"/>
  <c r="F48" i="28"/>
  <c r="E48"/>
  <c r="D48"/>
  <c r="F42"/>
  <c r="E42"/>
  <c r="D42"/>
  <c r="D41"/>
  <c r="D53" s="1"/>
  <c r="G37"/>
  <c r="F37"/>
  <c r="F28" s="1"/>
  <c r="E37"/>
  <c r="E28" s="1"/>
  <c r="D37"/>
  <c r="E32"/>
  <c r="D32"/>
  <c r="D28"/>
  <c r="D21"/>
  <c r="G17"/>
  <c r="F17"/>
  <c r="E17"/>
  <c r="D17"/>
  <c r="G7"/>
  <c r="F7"/>
  <c r="E7"/>
  <c r="E24" s="1"/>
  <c r="D7"/>
  <c r="D24" s="1"/>
  <c r="G50" i="27"/>
  <c r="F50"/>
  <c r="F43" s="1"/>
  <c r="F55" s="1"/>
  <c r="E50"/>
  <c r="E43" s="1"/>
  <c r="D50"/>
  <c r="G44"/>
  <c r="F44"/>
  <c r="E44"/>
  <c r="D44"/>
  <c r="G43"/>
  <c r="D43"/>
  <c r="D55" s="1"/>
  <c r="G39"/>
  <c r="F39"/>
  <c r="F30" s="1"/>
  <c r="E39"/>
  <c r="E30" s="1"/>
  <c r="D39"/>
  <c r="E34"/>
  <c r="D34"/>
  <c r="D30"/>
  <c r="G19"/>
  <c r="F19"/>
  <c r="E19"/>
  <c r="D19"/>
  <c r="F7"/>
  <c r="F26" s="1"/>
  <c r="E7"/>
  <c r="D7"/>
  <c r="D26" s="1"/>
  <c r="F51" i="26"/>
  <c r="E51"/>
  <c r="D51"/>
  <c r="F45"/>
  <c r="E45"/>
  <c r="D45"/>
  <c r="E44"/>
  <c r="E56" s="1"/>
  <c r="D44"/>
  <c r="D56" s="1"/>
  <c r="F40"/>
  <c r="E40"/>
  <c r="D40"/>
  <c r="F35"/>
  <c r="E35"/>
  <c r="D35"/>
  <c r="E31"/>
  <c r="D31"/>
  <c r="F23"/>
  <c r="E23"/>
  <c r="D23"/>
  <c r="G19"/>
  <c r="F19"/>
  <c r="E19"/>
  <c r="D19"/>
  <c r="F7"/>
  <c r="F27" s="1"/>
  <c r="E7"/>
  <c r="D7"/>
  <c r="D27" s="1"/>
  <c r="E87" i="25"/>
  <c r="D87"/>
  <c r="E83"/>
  <c r="D83"/>
  <c r="C83"/>
  <c r="D82"/>
  <c r="C82"/>
  <c r="E76"/>
  <c r="D76"/>
  <c r="C76"/>
  <c r="E70"/>
  <c r="D70"/>
  <c r="C70"/>
  <c r="C69"/>
  <c r="E65"/>
  <c r="D65"/>
  <c r="C65"/>
  <c r="C56" s="1"/>
  <c r="E60"/>
  <c r="D60"/>
  <c r="C60"/>
  <c r="D56"/>
  <c r="E50"/>
  <c r="D50"/>
  <c r="C50"/>
  <c r="E46"/>
  <c r="D46"/>
  <c r="C46"/>
  <c r="E41"/>
  <c r="D41"/>
  <c r="D37" s="1"/>
  <c r="C41"/>
  <c r="C37" s="1"/>
  <c r="C35" s="1"/>
  <c r="E31"/>
  <c r="C31"/>
  <c r="E19"/>
  <c r="D19"/>
  <c r="C19"/>
  <c r="E12"/>
  <c r="F12" s="1"/>
  <c r="D12"/>
  <c r="C12"/>
  <c r="E4"/>
  <c r="D4"/>
  <c r="C4"/>
  <c r="C3"/>
  <c r="C45" s="1"/>
  <c r="C53" s="1"/>
  <c r="E22" i="23"/>
  <c r="H22"/>
  <c r="E20"/>
  <c r="E12"/>
  <c r="E11"/>
  <c r="G11"/>
  <c r="H11"/>
  <c r="E8"/>
  <c r="G8"/>
  <c r="G12" s="1"/>
  <c r="G20" s="1"/>
  <c r="H8"/>
  <c r="H12" s="1"/>
  <c r="H20" s="1"/>
  <c r="I12"/>
  <c r="I20" s="1"/>
  <c r="F45" i="22"/>
  <c r="I45"/>
  <c r="F44"/>
  <c r="I44"/>
  <c r="F42"/>
  <c r="H42"/>
  <c r="H44" s="1"/>
  <c r="I42"/>
  <c r="F39"/>
  <c r="I39"/>
  <c r="F38"/>
  <c r="I38"/>
  <c r="F37"/>
  <c r="H37"/>
  <c r="I37"/>
  <c r="F32"/>
  <c r="H32"/>
  <c r="I32"/>
  <c r="F24"/>
  <c r="H24"/>
  <c r="I24"/>
  <c r="F20"/>
  <c r="H20"/>
  <c r="I20"/>
  <c r="F15"/>
  <c r="H15"/>
  <c r="I15"/>
  <c r="F11"/>
  <c r="H11"/>
  <c r="I11"/>
  <c r="F8"/>
  <c r="F27" s="1"/>
  <c r="H8"/>
  <c r="I8"/>
  <c r="I27" s="1"/>
  <c r="F36" i="21"/>
  <c r="G36"/>
  <c r="E36"/>
  <c r="F30"/>
  <c r="G30"/>
  <c r="G37" s="1"/>
  <c r="E30"/>
  <c r="G19"/>
  <c r="E19"/>
  <c r="F14"/>
  <c r="G14"/>
  <c r="E14"/>
  <c r="H27" i="20"/>
  <c r="H31" s="1"/>
  <c r="H14"/>
  <c r="J14"/>
  <c r="H5"/>
  <c r="I5"/>
  <c r="J5"/>
  <c r="I27"/>
  <c r="I31" s="1"/>
  <c r="J27"/>
  <c r="J31" s="1"/>
  <c r="I14"/>
  <c r="H10"/>
  <c r="I10"/>
  <c r="I20" s="1"/>
  <c r="J10"/>
  <c r="E16" i="19"/>
  <c r="D16"/>
  <c r="C16"/>
  <c r="E10"/>
  <c r="D10"/>
  <c r="C10"/>
  <c r="E21" i="11"/>
  <c r="D8" i="16"/>
  <c r="E8"/>
  <c r="F8"/>
  <c r="E18" i="14"/>
  <c r="E13"/>
  <c r="F11" i="12"/>
  <c r="G11"/>
  <c r="E11"/>
  <c r="I9"/>
  <c r="I10"/>
  <c r="I8"/>
  <c r="H9"/>
  <c r="H10"/>
  <c r="H8"/>
  <c r="F22" i="10"/>
  <c r="D22"/>
  <c r="G14"/>
  <c r="G13"/>
  <c r="G11"/>
  <c r="G10"/>
  <c r="G9"/>
  <c r="G8"/>
  <c r="G7"/>
  <c r="G6"/>
  <c r="G5"/>
  <c r="L14" i="3" l="1"/>
  <c r="J20" i="20"/>
  <c r="H20"/>
  <c r="F37" i="21"/>
  <c r="E37"/>
  <c r="G20"/>
  <c r="F20"/>
  <c r="E20"/>
  <c r="H38" i="22"/>
  <c r="H27"/>
  <c r="I22" i="23"/>
  <c r="G22"/>
  <c r="F70" i="25"/>
  <c r="H11" i="12"/>
  <c r="I11"/>
  <c r="E54" i="29"/>
  <c r="F41"/>
  <c r="F66" s="1"/>
  <c r="E41"/>
  <c r="E82" i="25"/>
  <c r="E69"/>
  <c r="E56"/>
  <c r="F56" s="1"/>
  <c r="D69"/>
  <c r="D3"/>
  <c r="D45" s="1"/>
  <c r="D53" s="1"/>
  <c r="M13" i="9"/>
  <c r="M21" s="1"/>
  <c r="L22" i="3"/>
  <c r="L13" i="8"/>
  <c r="L21" s="1"/>
  <c r="F41" i="28"/>
  <c r="F53" s="1"/>
  <c r="E41"/>
  <c r="E53" s="1"/>
  <c r="E55" i="27"/>
  <c r="E26"/>
  <c r="F44" i="26"/>
  <c r="F31"/>
  <c r="E27"/>
  <c r="E3" i="25"/>
  <c r="D37" i="29"/>
  <c r="C81" i="25"/>
  <c r="C90" s="1"/>
  <c r="C92" s="1"/>
  <c r="G22" i="10"/>
  <c r="H39" i="22" l="1"/>
  <c r="H45" s="1"/>
  <c r="E45" i="25"/>
  <c r="F3"/>
  <c r="D81"/>
  <c r="D90" s="1"/>
  <c r="D92" s="1"/>
  <c r="F69"/>
  <c r="E81"/>
  <c r="F56" i="26"/>
  <c r="E53" i="25" l="1"/>
  <c r="F53" s="1"/>
  <c r="F45"/>
  <c r="E90"/>
  <c r="F81"/>
  <c r="E92" l="1"/>
  <c r="F90"/>
</calcChain>
</file>

<file path=xl/sharedStrings.xml><?xml version="1.0" encoding="utf-8"?>
<sst xmlns="http://schemas.openxmlformats.org/spreadsheetml/2006/main" count="1728" uniqueCount="723">
  <si>
    <t>1.2.</t>
  </si>
  <si>
    <t>1.1.</t>
  </si>
  <si>
    <t>1.</t>
  </si>
  <si>
    <t>7.</t>
  </si>
  <si>
    <t>6.2.</t>
  </si>
  <si>
    <t>6.1.6.</t>
  </si>
  <si>
    <t>6.1.5.</t>
  </si>
  <si>
    <t>6.1.4.</t>
  </si>
  <si>
    <t>6.1.3.</t>
  </si>
  <si>
    <t>6.1.2.</t>
  </si>
  <si>
    <t>6.1.1.</t>
  </si>
  <si>
    <t>6.1.</t>
  </si>
  <si>
    <t>6.</t>
  </si>
  <si>
    <t>KÖLTSÉGVETÉSI KIADÁSOK ÖSSZESEN (1+2+3+4)</t>
  </si>
  <si>
    <t>5.</t>
  </si>
  <si>
    <t>4.2.</t>
  </si>
  <si>
    <t>4.1.</t>
  </si>
  <si>
    <t>4.</t>
  </si>
  <si>
    <t>3.</t>
  </si>
  <si>
    <t>2.11.</t>
  </si>
  <si>
    <t>2.10.</t>
  </si>
  <si>
    <t>2.9.</t>
  </si>
  <si>
    <t>2.8.</t>
  </si>
  <si>
    <t>2.7.</t>
  </si>
  <si>
    <t>2.6.</t>
  </si>
  <si>
    <t>2.5.</t>
  </si>
  <si>
    <t>2.4.</t>
  </si>
  <si>
    <t>2.3.</t>
  </si>
  <si>
    <t>Felújítások</t>
  </si>
  <si>
    <t>2.2.</t>
  </si>
  <si>
    <t>2.1.</t>
  </si>
  <si>
    <t>2.</t>
  </si>
  <si>
    <t>1.12.</t>
  </si>
  <si>
    <t>1.11.</t>
  </si>
  <si>
    <t>1.10.</t>
  </si>
  <si>
    <t>1.9.</t>
  </si>
  <si>
    <t>1.8.</t>
  </si>
  <si>
    <t>1.7.</t>
  </si>
  <si>
    <t>1.6.</t>
  </si>
  <si>
    <t>Egyéb működési célú kiadások</t>
  </si>
  <si>
    <t>1.5</t>
  </si>
  <si>
    <t>Ellátottak pénzbeli juttatásai (K4)</t>
  </si>
  <si>
    <t>1.4.</t>
  </si>
  <si>
    <t>Dologi  kiadások (K3)</t>
  </si>
  <si>
    <t>1.3.</t>
  </si>
  <si>
    <t>Munkaadókat terhelő járulékok és szociális hozzájárulási adó (K2)</t>
  </si>
  <si>
    <t>Kiadási jogcímek</t>
  </si>
  <si>
    <t>Sor-szám</t>
  </si>
  <si>
    <t>13.</t>
  </si>
  <si>
    <t>12.</t>
  </si>
  <si>
    <t>11.2.</t>
  </si>
  <si>
    <t>11.1.</t>
  </si>
  <si>
    <t>11.</t>
  </si>
  <si>
    <t>10.</t>
  </si>
  <si>
    <t>8.</t>
  </si>
  <si>
    <t>5.6</t>
  </si>
  <si>
    <t>5.5</t>
  </si>
  <si>
    <t>Települési önkormányzatok kulturális feladatainak támogatása (B114)</t>
  </si>
  <si>
    <t>5.4</t>
  </si>
  <si>
    <t>5.3</t>
  </si>
  <si>
    <t>Helyi önkormányzatok működésének általános támogatása (B111)</t>
  </si>
  <si>
    <t>5.1.</t>
  </si>
  <si>
    <t>Általános forgalmi adó visszatérítése (B407)</t>
  </si>
  <si>
    <t>Kiszámlázott általános forgalmi adó (B406)</t>
  </si>
  <si>
    <t>Szolgáltatások ellenértéke (B402)</t>
  </si>
  <si>
    <t>Bevételi jogcím</t>
  </si>
  <si>
    <t>Sor-
szám</t>
  </si>
  <si>
    <t>Közfoglalkoztatottak létszáma (fő)</t>
  </si>
  <si>
    <t>Felújítások (K7)</t>
  </si>
  <si>
    <t>Egyéb működési célú kiadások (K5)</t>
  </si>
  <si>
    <t>Központi, irányítószervi támogatás (B816)</t>
  </si>
  <si>
    <t>Közvetített szolgáltatások ellenértéke (B403)</t>
  </si>
  <si>
    <t>Tulajdonosi bevételek (B404)</t>
  </si>
  <si>
    <t>Beruházások (K6)</t>
  </si>
  <si>
    <t>Ellátottak pénzbeli juttatásai</t>
  </si>
  <si>
    <t>Kiadások</t>
  </si>
  <si>
    <t>1.5.</t>
  </si>
  <si>
    <t>Bevételek</t>
  </si>
  <si>
    <t>Előirányzat-csoport, kiemelt előirányzat megnevezése</t>
  </si>
  <si>
    <t>02</t>
  </si>
  <si>
    <t>Köznevelés</t>
  </si>
  <si>
    <t>Feladat megnevezése</t>
  </si>
  <si>
    <t>01</t>
  </si>
  <si>
    <t>MARADVÁNYKIMUTATÁS</t>
  </si>
  <si>
    <t>Összeg</t>
  </si>
  <si>
    <t xml:space="preserve">                                      Megnevezés</t>
  </si>
  <si>
    <t>01 Alaptevékenység költségvetési bevételei</t>
  </si>
  <si>
    <t>02 Alaptevékenység költségvetési kiadásai</t>
  </si>
  <si>
    <t>I. Alaptevékenyég költségvetési egyenlege (=01-02)</t>
  </si>
  <si>
    <t>03 Alaptevékenység finanszírozási bevételei</t>
  </si>
  <si>
    <t xml:space="preserve">04 Alaptevékenység finanszírozási kiadásai </t>
  </si>
  <si>
    <t>II. Alaptevékenység finanszírozási egyenlege (=03-04)</t>
  </si>
  <si>
    <t>A) Alaptevékenység maradványa (=I+II)</t>
  </si>
  <si>
    <t>05 Vállakozási tevékenység költségvetési bevételei</t>
  </si>
  <si>
    <t>06 Vállakozási tevékenység költségvetési kiadásai</t>
  </si>
  <si>
    <t>III. Vállakozási tevékenység költségvetési egyenlege (=05-06)</t>
  </si>
  <si>
    <t>07 Vállakozási tevékenység finanszírozási bevételei</t>
  </si>
  <si>
    <t xml:space="preserve">08 Vállakozási tevékenység finanszírozási kiadásai </t>
  </si>
  <si>
    <t>IV. Vállakozási tevékenység finanszírozási egyenlege (=07-08)</t>
  </si>
  <si>
    <t>B) Vállakozási tevékenység maradványa (=III-IV)</t>
  </si>
  <si>
    <t>C) Összes maradvány (=A+B)</t>
  </si>
  <si>
    <t>D) Alaptevékenység kötelezettségvállalással terhelt maradványa</t>
  </si>
  <si>
    <t>E) Alaptevékenység szabad maradványa (=A-D)</t>
  </si>
  <si>
    <t xml:space="preserve">F) Vállakozási tevékenységet terhelő bebizetési kötelezettség </t>
  </si>
  <si>
    <t>G) Vállakozási tevékenység felhasználható maradványa (=B-F)</t>
  </si>
  <si>
    <t>Kétegyháza Nagyközség Önkormányzata</t>
  </si>
  <si>
    <t>Kétegyházi Polgármesteri Hivatal</t>
  </si>
  <si>
    <t>Kétegyházi Önkormányzati Óvoda</t>
  </si>
  <si>
    <t>Táncsics Mihály Művelődési Ház és Könyvtár</t>
  </si>
  <si>
    <t>Támogatott szervezet neve</t>
  </si>
  <si>
    <t>Támogatás célja</t>
  </si>
  <si>
    <t>Bursa Hungarica január 31.</t>
  </si>
  <si>
    <t>9.</t>
  </si>
  <si>
    <t>14.</t>
  </si>
  <si>
    <t>15.</t>
  </si>
  <si>
    <t>16.</t>
  </si>
  <si>
    <t>17.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</si>
  <si>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</si>
  <si>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</si>
  <si>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</si>
  <si>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</si>
  <si>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</si>
  <si>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</si>
  <si>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</si>
  <si>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</si>
  <si>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</si>
  <si>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</si>
  <si>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</si>
  <si>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</si>
  <si>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</si>
  <si>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A</t>
  </si>
  <si>
    <t>A.</t>
  </si>
  <si>
    <t>B.</t>
  </si>
  <si>
    <t>C.</t>
  </si>
  <si>
    <t>D.</t>
  </si>
  <si>
    <t>E.</t>
  </si>
  <si>
    <t>F.</t>
  </si>
  <si>
    <t>G.</t>
  </si>
  <si>
    <t>Intézmény megnvezezése</t>
  </si>
  <si>
    <t>Eredeti előirányzat</t>
  </si>
  <si>
    <t>Módosított előirányzat</t>
  </si>
  <si>
    <t>Teljesítés</t>
  </si>
  <si>
    <t>Polgármesteri Hivatal</t>
  </si>
  <si>
    <t>Költségvetési támogatás</t>
  </si>
  <si>
    <t>Eltérés: módosított ei.-teljesítés</t>
  </si>
  <si>
    <t>Önkormányzati Óvoda</t>
  </si>
  <si>
    <t>Index (telj./módosított ei.)</t>
  </si>
  <si>
    <t>Összesen</t>
  </si>
  <si>
    <t>Mérleg</t>
  </si>
  <si>
    <t>Megnevezés</t>
  </si>
  <si>
    <t>Előző időszak</t>
  </si>
  <si>
    <t>Tárgyi időszak</t>
  </si>
  <si>
    <t>ESZKÖZÖK</t>
  </si>
  <si>
    <t>A/I/1 Vagyoni értékű jogok</t>
  </si>
  <si>
    <t>A/I/2 Szellemi termékek</t>
  </si>
  <si>
    <t>A/I/3 Immateriális javak értékhelyesbítése</t>
  </si>
  <si>
    <t>A/I Immateriális javak</t>
  </si>
  <si>
    <t>A/II/1 Ingatlanok és kapcs.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</si>
  <si>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</si>
  <si>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</si>
  <si>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</si>
  <si>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</si>
  <si>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</t>
  </si>
  <si>
    <t>1 821 332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</si>
  <si>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</si>
  <si>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</si>
  <si>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</si>
  <si>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</t>
  </si>
  <si>
    <t>A/IV/1 Koncesszióba, vagyonkezelésbe adott eszközök</t>
  </si>
  <si>
    <t>A/IV/2 Koncesszióba, vagyonkezelésbe adott eszközök értékhelyesbítése</t>
  </si>
  <si>
    <t>A/IV Koncesszióba, vagyonkezelésbe adott eszközök</t>
  </si>
  <si>
    <t>1 855 836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</si>
  <si>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</si>
  <si>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</si>
  <si>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</si>
  <si>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</si>
  <si>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</si>
  <si>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</t>
  </si>
  <si>
    <t>B/II/1 Nem tartós részesedések</t>
  </si>
  <si>
    <t>B/II/2 Forgatási célú hitelviszonyt megtestesítő értékpapírok</t>
  </si>
  <si>
    <t>B/II Értékpapírok</t>
  </si>
  <si>
    <t>C/I Hosszú lejáratú betétek</t>
  </si>
  <si>
    <t>C/II Pénztárak, csekkek, betétkönyvek</t>
  </si>
  <si>
    <t>C/III Forintszámlák</t>
  </si>
  <si>
    <t>C/IV Devizaszámlák</t>
  </si>
  <si>
    <t>C/V Idegen pénzeszközök</t>
  </si>
  <si>
    <t>D/I/1 Költségvetési évben esedékes köv.műk.c.tám.bev.re ÁH belülről</t>
  </si>
  <si>
    <t>D/I/2 Költségvetési évben esedékes köv.felhalm.c.bev.re ÁH belülről</t>
  </si>
  <si>
    <t>D/I/3 Költségvetési évben esedékes követelések közhatalmi bev.re</t>
  </si>
  <si>
    <t>D/I/4 Költségvetési évben esedékes követelések működési bev.re</t>
  </si>
  <si>
    <t>D/I/5 Költségvetési évben esedékes követelések felhalm.bev.re</t>
  </si>
  <si>
    <t>D/I/6 Költségvetési évben esedékes követelések műk.c.átvett p.eszk.re</t>
  </si>
  <si>
    <t>D/I/7 Költségvetési évben esedékes köv. felhalm.c.átvett p.eszk.re</t>
  </si>
  <si>
    <t>D/I/8 Költségvetési évben esedékes követelések finanszírozási bev.re</t>
  </si>
  <si>
    <t>D/I Költségvetési évben esedékes követelések</t>
  </si>
  <si>
    <t>D/II/1 Ktg.vetési évet köv.esedékes köv.műk.c.tám.bev.re ÁH belülről</t>
  </si>
  <si>
    <t>D/II/2 Ktg.vetési évet köv.esedékes köv.felh.c.tám.bev.re ÁH belülről</t>
  </si>
  <si>
    <t>D/II/3 Ktg.vetési évet köv.esedékes köv.közhatalmi bevételre</t>
  </si>
  <si>
    <t>D/II/4 Ktg.vetési évet köv.esedékes köv. működési bevételre</t>
  </si>
  <si>
    <t>D/II/5 Ktg.vetési évet köv.esedékes köv. felhalmozási bevételre</t>
  </si>
  <si>
    <t>D/II/6 Ktg.vetési évet köv.esedékes köv.műk.c.átvett pénzeszközre</t>
  </si>
  <si>
    <t>D/II/7 Ktg.vetési évet köv.esedékes köv.felhalm.c.átvett pénzeszközre</t>
  </si>
  <si>
    <t>D/II Költségvetési évet követően esedékes követelések</t>
  </si>
  <si>
    <t>D/III/1 Adott előlegek</t>
  </si>
  <si>
    <t>D/III/2 Továbbadási célból folyósított támogatások elszámolása</t>
  </si>
  <si>
    <t>D/III/3 Más által beszedett bevételek elszámolása</t>
  </si>
  <si>
    <t>D/III/4 Forgótőke elszámolása</t>
  </si>
  <si>
    <t>D/III/5 Vagyonkezelésbe adott eszk.kapcs.köv.elszámolása</t>
  </si>
  <si>
    <t>D/III/6 Nem TB pénzügyi alapjait terhelő kifiz.ellátások elsz.</t>
  </si>
  <si>
    <t>D/III/7 Folyósított, megelőlegezett TB ellátások elszámolása</t>
  </si>
  <si>
    <t>D/III Követelés jellegű sajátos elszámolások</t>
  </si>
  <si>
    <t>F/1 Eredményszemléletű bevételek aktív időbeli elhatárolása</t>
  </si>
  <si>
    <t>F/2 Költségek, ráfordítások aktív időbeli elhatárolása</t>
  </si>
  <si>
    <t>F/3 Halasztott ráfordítások</t>
  </si>
  <si>
    <t>ESZKÖZÖK ÖSSZESEN</t>
  </si>
  <si>
    <t>2 004 804</t>
  </si>
  <si>
    <t>FORRÁSOK</t>
  </si>
  <si>
    <t>G/I Nemzeti vagyon induláskori értéke</t>
  </si>
  <si>
    <t>1 964 907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</si>
  <si>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</si>
  <si>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</si>
  <si>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</si>
  <si>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</si>
  <si>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</si>
  <si>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1 911 699</t>
  </si>
  <si>
    <t>H/I/1 Költségvetési évben esedékes kötelezettségek szem.juttatásokra</t>
  </si>
  <si>
    <t>H/I/2 Költségvetési évben esedékes kötelezettségek járulékokra</t>
  </si>
  <si>
    <t>H/I/3 Költségvetési évben esedékes kötelezettségek dologi kiadásokra</t>
  </si>
  <si>
    <t>H/I/4 Költségvetési évben esedékes köt. ellátottak pénzbeli juttatásaira</t>
  </si>
  <si>
    <t>H/I/5 Költségvetési évben esedékes köt. egyéb műk.c.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</si>
  <si>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</si>
  <si>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</si>
  <si>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köt. egyéb felhalm. kiadásokra</t>
  </si>
  <si>
    <t>H/I/9 Költségvetési évben esedékes köt. finanszírozási kiadásokra</t>
  </si>
  <si>
    <t>H/I Költségvetési évben esedékes kötelezettségek</t>
  </si>
  <si>
    <t>H/II/1 Ktg.vetési évet követően esedékes köt. személyi juttatásokra</t>
  </si>
  <si>
    <t>H/II/2 Ktg.vetési évet követően esedékes köt. járulékokra</t>
  </si>
  <si>
    <t>H/II/3 Ktg.vetési évet követően esedékes köt. dologi kiadásokra</t>
  </si>
  <si>
    <t>H/II/4 Ktg.vetési évet követően esedékes köt. ellátottak pénzb.jutt.ra</t>
  </si>
  <si>
    <t>H/II/5 Ktg.vetési évet követően esedékes köt. egyéb műk.c.kiadásokra</t>
  </si>
  <si>
    <t>H/II/6 Ktg.vetési évet követően esedékes köt. beruházásokra</t>
  </si>
  <si>
    <t>H/II/7 Ktg.vetési évet követően esedékes köt. felújításokra</t>
  </si>
  <si>
    <t>H/II/8 Ktg.vetési évet követően esedékes köt.egyéb felh. kiadásokra</t>
  </si>
  <si>
    <t>H/II/9 Ktg.vetési évet követően esedékes köt. finansz. kiadásokra</t>
  </si>
  <si>
    <t>H/II Költségvetési évet követően esedékes kötelezettségek</t>
  </si>
  <si>
    <t>H/III/1 Kapott előlegek</t>
  </si>
  <si>
    <t>H/III/2 Továbbadási célból folyósított támogatások elszámolása</t>
  </si>
  <si>
    <t>H/III/3 Más szervezetet megillető bevételek elszámolása</t>
  </si>
  <si>
    <t>H/III/4 Forgótőke elszámolás (Kincstár)</t>
  </si>
  <si>
    <t>H/III/5 Vagyonkezelésbe vett eszközökkel kapcs.köt. elszámolása</t>
  </si>
  <si>
    <t>H/III/6 Nem TB pénzügyi alapjait terhelő kifiz.ellátás elszámolása</t>
  </si>
  <si>
    <t>H/III/7 Munkáltató korengedményes nyugdíjhoz megfiz.hozz.elsz.</t>
  </si>
  <si>
    <t>H/III Kötelezettség jellegű sajátos elszámolások</t>
  </si>
  <si>
    <t>K/1 Eredményszemléletű bevételek passzív időbeli elhatárolása</t>
  </si>
  <si>
    <t>K/2 Költségek, ráfordítások passzív időbeli elhatárolása</t>
  </si>
  <si>
    <t>K/3 Halasztott eredményszemléletű bevételek</t>
  </si>
  <si>
    <t>FORRÁSOK ÖSSZESEN</t>
  </si>
  <si>
    <t>A) NEMZETI VAGYONBA TARTOZÓ BEFEKTETETT ESZKÖZÖK</t>
  </si>
  <si>
    <t>B) NEMZETI VAGYONBA TARTOZÓ FORGÓESZKÖZÖK</t>
  </si>
  <si>
    <t>C) PÉNZESZKÖZÖK</t>
  </si>
  <si>
    <t>D) KÖVETELÉSEK</t>
  </si>
  <si>
    <t>E) EGYÉB SAJÁTOS ESZKÖZOLDALI ELSZÁMOLÁSOK</t>
  </si>
  <si>
    <t>F) AKTÍV IDŐBELI ELHATÁROLÁSOK</t>
  </si>
  <si>
    <t>G) SAJÁT TŐKE</t>
  </si>
  <si>
    <t>H) KÖTELEZETTSÉGEK</t>
  </si>
  <si>
    <t>I) EGYÉB SAJÁTOS FORRÁSOLDALI ELSZÁMOLÁSOK</t>
  </si>
  <si>
    <t>J) KINCSTÁRI SZÁMLAVEZETÉSSEL KAPCSOLATOS ELSZÁMOLÁSOK</t>
  </si>
  <si>
    <t>K) PASSZÍV IDŐBELI ELHATÁROLÁSOK</t>
  </si>
  <si>
    <t>B</t>
  </si>
  <si>
    <t>C</t>
  </si>
  <si>
    <t>Sorszám</t>
  </si>
  <si>
    <t>adatok e Ft-ban</t>
  </si>
  <si>
    <t xml:space="preserve">Pénzkészlet tárgyidőszak elején </t>
  </si>
  <si>
    <t>Forintban vezetett költségvetési pénzforglami számlák egyenlege (Előirányzat-felhasználás keretszámlák egyenlege)</t>
  </si>
  <si>
    <t>Devizabetét számlák egyenlege</t>
  </si>
  <si>
    <t>Forintpénztárak egyenlege</t>
  </si>
  <si>
    <t>Pénzkészlet összesen (01+02+03)</t>
  </si>
  <si>
    <t xml:space="preserve">Pénzkészlet a tárgyidőszak végén </t>
  </si>
  <si>
    <t>Pénzkészlet összesen (05+06+07)</t>
  </si>
  <si>
    <t xml:space="preserve">                </t>
  </si>
  <si>
    <t>KÖTELEZETTSÉGEK ÖSSZESEN</t>
  </si>
  <si>
    <t>Önkormányzatunk belföldi irányú kötelezettségei és készfizető kezességvállalásai</t>
  </si>
  <si>
    <t>Vagyonkimutatás</t>
  </si>
  <si>
    <t>Nettó érték</t>
  </si>
  <si>
    <t>I. Nemzeti vagyon indulásokri értéke</t>
  </si>
  <si>
    <t>II. Nemzeti vagyon változásai</t>
  </si>
  <si>
    <t>III. Egyéb eszközök induláskori értéke és változásai</t>
  </si>
  <si>
    <t>IV. Felhalmozási eredmény</t>
  </si>
  <si>
    <t>V. Eszközök értékhelyesbítésének forrása</t>
  </si>
  <si>
    <t>VI. Mérleg szerinti eredmény</t>
  </si>
  <si>
    <t xml:space="preserve">I. Költségvetési évben esedékes kötelezettségek </t>
  </si>
  <si>
    <t xml:space="preserve">II. Ktg.vetési évet köv.en  esedékes kötelezettségek </t>
  </si>
  <si>
    <t>III. Kötelezettség jellegű sajátos elszámolások</t>
  </si>
  <si>
    <t>I) EGYÉB SAJÁTOS FORRÁSOLDALI ELSZ.</t>
  </si>
  <si>
    <t>J) KINCSTÁRI SZLAVEZETÉSSEL KAPCS. ELSZ.</t>
  </si>
  <si>
    <t xml:space="preserve">VAGYONKIMUTATÁS </t>
  </si>
  <si>
    <t>a könyvviteli mérlegben értékkel szereplő forrásokról</t>
  </si>
  <si>
    <t>Finanszírozási műveletek</t>
  </si>
  <si>
    <t xml:space="preserve">Támogatások </t>
  </si>
  <si>
    <t>I.</t>
  </si>
  <si>
    <t>Méltányosságból elengedett helyi adó</t>
  </si>
  <si>
    <t>Ebből:</t>
  </si>
  <si>
    <t>Magánszemélyek kommunális adója</t>
  </si>
  <si>
    <t>Vállalkozók kommunális adója</t>
  </si>
  <si>
    <t>Gépjárműadó</t>
  </si>
  <si>
    <t>Iparűzési adó</t>
  </si>
  <si>
    <t>Késedelmi pótlék</t>
  </si>
  <si>
    <t>Bírság</t>
  </si>
  <si>
    <t>II.</t>
  </si>
  <si>
    <t>Adómentesség, kedvezmény összege</t>
  </si>
  <si>
    <t>(A helyi adókról szóló 1900. évi C. törvény, valamint Kétegyháza Nagyközség Önkormányzata Képviselő-testületének 20/2007. (XII.21.) egységes szerkezetű rendelete alapján)</t>
  </si>
  <si>
    <t>Közvetett Támogatások</t>
  </si>
  <si>
    <t>11/C - A mutatószámok, feladatmutatók alapján járó támogatások elszámolása</t>
  </si>
  <si>
    <t>"</t>
  </si>
  <si>
    <t>Költségvetési törvény alapján feladatátvétellel /feladat át-átadással korrigált támogatás</t>
  </si>
  <si>
    <t>Támogatás évközi változás Június 1.</t>
  </si>
  <si>
    <t>Támogatás évközi változás Október 15.</t>
  </si>
  <si>
    <t>Tényleges támogatás</t>
  </si>
  <si>
    <t>Évvégi eltérés  (+,-) mutatószám szerint támogatás (=6(3+4+5))</t>
  </si>
  <si>
    <t xml:space="preserve">Az önkormányzat által az adott célra december 31-ig ténylegesen felhasznált összeg </t>
  </si>
  <si>
    <t>Eltérés (támogatásban és felhasználás szerint) (=7-(6-8)</t>
  </si>
  <si>
    <t>I.I.-III.2. A települési önkormányzatok működésének támogatása, hozzájárulás a pénzbeli szociális ellátásokhoz, beszámítás (00 09 01 03 02)</t>
  </si>
  <si>
    <t>I.2. Nem közművel Összegyűjtött háztartási szennyvíz ártalmatlanítása (00 09 01 01 05 01)</t>
  </si>
  <si>
    <t>03</t>
  </si>
  <si>
    <t>I.3. Megyei önkormányzatok működésének támogatása (00 09 01 01 07 01)</t>
  </si>
  <si>
    <t>04</t>
  </si>
  <si>
    <t>II. Köznevelési feladatok összesen (00 09 01 02 00 00)</t>
  </si>
  <si>
    <t>05</t>
  </si>
  <si>
    <t>III.3. Egyes szociális és gyermekjóléti feladatok támogatása (00 09 01 02 00 00 )</t>
  </si>
  <si>
    <t>06</t>
  </si>
  <si>
    <t>07</t>
  </si>
  <si>
    <t>III.5. Gyermekétkeztetés támogatása (00 09 01 03 06 00)</t>
  </si>
  <si>
    <t>08</t>
  </si>
  <si>
    <t>Összesen (9999999)</t>
  </si>
  <si>
    <t>S.sz.</t>
  </si>
  <si>
    <t>MEGNEVEZÉS</t>
  </si>
  <si>
    <t>Eredeti ei.</t>
  </si>
  <si>
    <t>Mód.ei.</t>
  </si>
  <si>
    <t>Telj.%-ban</t>
  </si>
  <si>
    <t>II. FELHALMOZÁSI BEVÉTELEK ÉS KIADÁSOK</t>
  </si>
  <si>
    <t>Felhalmozási és tőke jellegű bevétel</t>
  </si>
  <si>
    <t xml:space="preserve">Felhalmozás célú, támogatás értékű bevétel, egyéb támog. </t>
  </si>
  <si>
    <t>ÁHT. Kívülről végleges felhalm. peszk átvétel</t>
  </si>
  <si>
    <t>Felhamozási célú bevételek összesen</t>
  </si>
  <si>
    <t>Felhamozási kiadások (Áfa-val együtt)</t>
  </si>
  <si>
    <t>Felújítási kiadások (áfa-val együtt)</t>
  </si>
  <si>
    <t>Közműfejlesztési hozzájárulás</t>
  </si>
  <si>
    <t>Pályázati lap</t>
  </si>
  <si>
    <t>Felhalmozási kiadások összesen</t>
  </si>
  <si>
    <t>H</t>
  </si>
  <si>
    <t>18.</t>
  </si>
  <si>
    <t>19.</t>
  </si>
  <si>
    <t>20.</t>
  </si>
  <si>
    <t>21.</t>
  </si>
  <si>
    <t>Eszközök</t>
  </si>
  <si>
    <t>Előző évi költségvetési beszámoló záró adata</t>
  </si>
  <si>
    <t>Auditálási eltérések (+,-)</t>
  </si>
  <si>
    <t>Előző év auditált egyszerűsített beszámoló záró adatai</t>
  </si>
  <si>
    <t>Tárgyévi költségvetési beszámoló adatai</t>
  </si>
  <si>
    <t>Tárgyév auditált egyszerűsített beszámoló záró adatai</t>
  </si>
  <si>
    <t>A./ Nemzeti vagyonba tartozó befektetett eszközök összesen</t>
  </si>
  <si>
    <t>I. Immateriális javak</t>
  </si>
  <si>
    <t>II. Tárgyi eszközök</t>
  </si>
  <si>
    <t>III. Befektetett eszközök</t>
  </si>
  <si>
    <t>IV. Köncesszióba, vagyonkezelésbe adott eszközök</t>
  </si>
  <si>
    <t>B./ Nemzeti vagyonba tartozó forgószeközök összesen</t>
  </si>
  <si>
    <t>I. Készletek</t>
  </si>
  <si>
    <t>II. Értékpapírok</t>
  </si>
  <si>
    <t>C.) Pénzeszközök</t>
  </si>
  <si>
    <t>D.) Követelések</t>
  </si>
  <si>
    <t>I. Költségvetési évben esedékes követelés</t>
  </si>
  <si>
    <t>II. Költségvetési évet követően esedékes követelés</t>
  </si>
  <si>
    <t>III. Követetlés jellegű sasjátos elszámolás</t>
  </si>
  <si>
    <t>E.) Egyéb sajátos eszközoldali elszámolások</t>
  </si>
  <si>
    <t>F.) Aktív időbeli elhatárolások</t>
  </si>
  <si>
    <t>ESZKÖZÖK ÖSSZESEN (A+B+C+D+E+F)</t>
  </si>
  <si>
    <t>Források</t>
  </si>
  <si>
    <t>G.) Saját tőke</t>
  </si>
  <si>
    <t>I. Költségvetési évben esedékes kötelezettség</t>
  </si>
  <si>
    <t>II. Költségvetési évet követően esedékes kötelezettség</t>
  </si>
  <si>
    <t>III. Kötelezettség jellegű sajátos elszámolás</t>
  </si>
  <si>
    <t>H.) Kötelezettségek</t>
  </si>
  <si>
    <t>I.) Egyéb sajátos forrásoldali eslzámolások</t>
  </si>
  <si>
    <t>J.) Kincstári számlavezetéssel kapcsolatos elszámolások</t>
  </si>
  <si>
    <t>K.) Passzív időbeli elhatárolások</t>
  </si>
  <si>
    <t>FORRÁSOK ÖSSZSESEN (G+H+I+J+K)</t>
  </si>
  <si>
    <t>Személyi juttatások összesen (K1)</t>
  </si>
  <si>
    <t>Dologi kiadások (K3)</t>
  </si>
  <si>
    <t>Ellátottak pénzbeli juttatátásai (K4)</t>
  </si>
  <si>
    <t>Egyéb felhalmozási célú kiadások (K8)</t>
  </si>
  <si>
    <t>Költségvetési kiadások (K1-K8)</t>
  </si>
  <si>
    <t>Hitel-, kölcsöntörlesztés államháztartáson kívülre (K911)</t>
  </si>
  <si>
    <t>Belföldi értékpípírok kiadásai (K912)</t>
  </si>
  <si>
    <t>Belföldi finanszírozás kiadásai (K91)</t>
  </si>
  <si>
    <t>Külföldi finanszírozás kiadásai (K92)</t>
  </si>
  <si>
    <t>Finanszírozási kiadások (K9)</t>
  </si>
  <si>
    <t xml:space="preserve">KIADÁSOK ÖSSZSEN </t>
  </si>
  <si>
    <t>Működési célú támogatások államháztartáson belülről (B1)</t>
  </si>
  <si>
    <t>Felhalmozási célú támogatások államháztartáson belülről (B2)</t>
  </si>
  <si>
    <t>Termékek és szolgáltatások adói (B35)</t>
  </si>
  <si>
    <t>Közhatalmi bevételek (B3)</t>
  </si>
  <si>
    <t>Működési bevételek (B4)</t>
  </si>
  <si>
    <t>Felhalmozási bevételek (B5)</t>
  </si>
  <si>
    <t>Működési célú átvett pénzeszközök (B6)</t>
  </si>
  <si>
    <t>Felhalmozási célú átvett pénzeszközök (B7)</t>
  </si>
  <si>
    <t>Költségvetési bevételek (B1-B7)</t>
  </si>
  <si>
    <t>34.</t>
  </si>
  <si>
    <t>Hitel-, kölcsönfelvétel államháztartáson kívülről (B811)</t>
  </si>
  <si>
    <t>Belföldi értékpapírok bevételei (B812)</t>
  </si>
  <si>
    <t>Maradvány igénybevétele (B813)</t>
  </si>
  <si>
    <t>Belföldi finanszírozási bevételek (B81)</t>
  </si>
  <si>
    <t>Külföldi finanszírozási bevételek (B82)</t>
  </si>
  <si>
    <t>Finanszírozási bevételek (B8)</t>
  </si>
  <si>
    <t xml:space="preserve">BEVÉTELEK ÖSSZESEN </t>
  </si>
  <si>
    <t>01 Közhatalmi eredményszemléletű bevételek</t>
  </si>
  <si>
    <t>02 Eszközök és szolgáltatások értékesítésésnek nettó eredményszemléletű bevételei</t>
  </si>
  <si>
    <t>Előző évi</t>
  </si>
  <si>
    <t>Auditálási</t>
  </si>
  <si>
    <t>Előző év auditált</t>
  </si>
  <si>
    <t>Tárgyévi</t>
  </si>
  <si>
    <t>Tárgyévi auditált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</si>
  <si>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</si>
  <si>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</si>
  <si>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</si>
  <si>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</si>
  <si>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(=04+05)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</si>
  <si>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</si>
  <si>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</si>
  <si>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</si>
  <si>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>III Egyéb eredményszemléletű bevételek (=06+07+08)</t>
  </si>
  <si>
    <t>09 Anyagköltség</t>
  </si>
  <si>
    <t>10 Igénybe vett szolgáltatások értéke</t>
  </si>
  <si>
    <t>11. Eladott áruk beszerzési értéke</t>
  </si>
  <si>
    <t xml:space="preserve">12. Eladott (közvetített) szolgáltatások értéke </t>
  </si>
  <si>
    <t>13. Bérköltség</t>
  </si>
  <si>
    <t>14. Személyi jellegű egyéb kifizetések</t>
  </si>
  <si>
    <t>15. Bérjárulékok</t>
  </si>
  <si>
    <t>IV Anyagjellegű ráfordítások (=09+10+11+12)</t>
  </si>
  <si>
    <t>V Személyi jellegű ráfordítások (=13+14+15)</t>
  </si>
  <si>
    <t>VI Értékcsökkenési leírás</t>
  </si>
  <si>
    <t>VII Egyéb ráfordítások</t>
  </si>
  <si>
    <t>A) TEVÉKENYSÉGEK EREDMÉNYE (=I+II+II-IV-V-VI-VII)</t>
  </si>
  <si>
    <t>16. Kapott (járó) osztalék és részesedés</t>
  </si>
  <si>
    <t>17. Kapott (járó) kamatok és kamatjellegű eredményszemléletű bevételek</t>
  </si>
  <si>
    <t>18. Pénzügyi műveletek egyéb eredményszemléletű bevételei</t>
  </si>
  <si>
    <t>18a. -ebből árfolyamnyereség</t>
  </si>
  <si>
    <t>H.</t>
  </si>
  <si>
    <t>VIII Pénzügyi műveletek eredményszemléletű bevételei (=16+17+18)</t>
  </si>
  <si>
    <t>35.</t>
  </si>
  <si>
    <t>19. Fizetendő kamatok és kamatjellegű ráfordítások</t>
  </si>
  <si>
    <t>20. Részesedések, értékpapírok, pénzeszközök értékvesztése</t>
  </si>
  <si>
    <t>21. Pénzügyi műveletek egyéb ráfordításai</t>
  </si>
  <si>
    <t>21a. -ebből árfolyamveszteség</t>
  </si>
  <si>
    <t>IX Pénzügyi műveletek ráfordításai</t>
  </si>
  <si>
    <t>36.</t>
  </si>
  <si>
    <t>37.</t>
  </si>
  <si>
    <t>38.</t>
  </si>
  <si>
    <t>39.</t>
  </si>
  <si>
    <t>B) PÉNZÜGYI MŰVELETEK EREDMÉNYE (=VIII-IX)</t>
  </si>
  <si>
    <t>C) SZOKÁSOS EREDMÉNY (A+B)</t>
  </si>
  <si>
    <t>22. Felhalmozási célú támogatások eredményszemléletű bevételei</t>
  </si>
  <si>
    <t>23. Különféle rendkívüli eredményszemléletű bevételek</t>
  </si>
  <si>
    <t>X Rendkívüli eredményszemléleti bevételek (=22+23)</t>
  </si>
  <si>
    <t>J.</t>
  </si>
  <si>
    <t>XI Rendkívüli ráfordítások</t>
  </si>
  <si>
    <t>40.</t>
  </si>
  <si>
    <t>41.</t>
  </si>
  <si>
    <t>42.</t>
  </si>
  <si>
    <t>K.</t>
  </si>
  <si>
    <t>43.</t>
  </si>
  <si>
    <t>D) RENDKÍVÜLI EREDMÉNY (=X-XI)</t>
  </si>
  <si>
    <t>E) MÉRLEG SZERINTI EREDMÉNY (=C+D)</t>
  </si>
  <si>
    <t>01  Alaptevékenység költségvetési bevételei</t>
  </si>
  <si>
    <t>02  Alaptevékenység költségvetési kiadásai</t>
  </si>
  <si>
    <t>I. Alaptevékenység költségvetési egyenlege (=01-02)</t>
  </si>
  <si>
    <t>Előző évi költségvetési beszámoló záró adatai</t>
  </si>
  <si>
    <t>Tárgyévi auditált egyszerűsített beszámoló záró adatai</t>
  </si>
  <si>
    <t>03  Alaptevékenység finanszírozási bevételei</t>
  </si>
  <si>
    <t>05 Vállalkozási tevékenység költségvetési bevételei</t>
  </si>
  <si>
    <t>06 Vállalkozási tevékenység költségvetési bevételei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</si>
  <si>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</si>
  <si>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</si>
  <si>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</si>
  <si>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(=07+08)</t>
  </si>
  <si>
    <t>II  Alaptevékenység finanszírozási egyenlege (=03-04)</t>
  </si>
  <si>
    <t>B) Vállakozási tevékenység maradványa (=III+IV)</t>
  </si>
  <si>
    <t>F) Vállalkozási tevékenységet terhelő befizetési kötelezettség (=B*0,1)</t>
  </si>
  <si>
    <t>04  Alaptevékenység finanszírozási kiadások</t>
  </si>
  <si>
    <r>
      <t>Közművagyon/</t>
    </r>
    <r>
      <rPr>
        <sz val="8"/>
        <color theme="1"/>
        <rFont val="Garamond"/>
        <family val="1"/>
        <charset val="238"/>
      </rPr>
      <t>Alföldvíz Regionális Víziközmű-szolgáltató Zrt.</t>
    </r>
  </si>
  <si>
    <t xml:space="preserve"> </t>
  </si>
  <si>
    <t>Tulajdoni hányad %-os aránya</t>
  </si>
  <si>
    <t>Részesedés összege 2014. január 1.</t>
  </si>
  <si>
    <t>Részesedés összege 2014. december  31.</t>
  </si>
  <si>
    <t xml:space="preserve">Támogatás összege </t>
  </si>
  <si>
    <t xml:space="preserve">Támogatás módosított összege </t>
  </si>
  <si>
    <t>Felhalmozási bevételek és kiadások</t>
  </si>
  <si>
    <t>2015. évi előirányzat</t>
  </si>
  <si>
    <t>2015. évi módosított előirányzat</t>
  </si>
  <si>
    <t>2015. évi teljesítés</t>
  </si>
  <si>
    <t>2015. évi teljesítés %</t>
  </si>
  <si>
    <t xml:space="preserve"> Önkormányzat működési bevételei </t>
  </si>
  <si>
    <t>Önkormányzat működési támogatásai</t>
  </si>
  <si>
    <t>Települési önkormányzatok egyes köznevellési feladatainak támogatása (B112)</t>
  </si>
  <si>
    <t>Települési önkormányzatok szociális gyermekjóléti és gyermekétkeztetési feladatainak támogatása (B113)</t>
  </si>
  <si>
    <t>Működési célú költségvetési támogatások és kiegészítő támogatások (B115)</t>
  </si>
  <si>
    <t>Kiegészítő támogatás</t>
  </si>
  <si>
    <t>Egyéb működési célú támogatások bevételei államháztartáson belülről (B16)</t>
  </si>
  <si>
    <t>Közhatalmi bevételek</t>
  </si>
  <si>
    <t>Vagyoni típusú adók / Magánszemélyek kommunális adója (B34)</t>
  </si>
  <si>
    <t>Értékesítési és forgalmi adók /Állandó jelleggel végzett iparűzési adó (B351)</t>
  </si>
  <si>
    <t>4.3.</t>
  </si>
  <si>
    <t>Gépjárműadók (B354)</t>
  </si>
  <si>
    <t>4.4.</t>
  </si>
  <si>
    <t>Igazgatási szolgáltatási díjak bevételei (B36-03)</t>
  </si>
  <si>
    <t>4.5.</t>
  </si>
  <si>
    <t>Szabálysértés önkormányzatott megillető része (B36-11)</t>
  </si>
  <si>
    <t>4.6.</t>
  </si>
  <si>
    <t>Egyéb bírságok bevételei (B36-12)</t>
  </si>
  <si>
    <t xml:space="preserve"> Intézményi működési bevételek </t>
  </si>
  <si>
    <t>Készletértékesítés ellenértéke (B401)</t>
  </si>
  <si>
    <t>5.2</t>
  </si>
  <si>
    <t>Ellátási díjak (B405)</t>
  </si>
  <si>
    <t>5.7</t>
  </si>
  <si>
    <t>5.8</t>
  </si>
  <si>
    <t>Biztosító által fizetett kártérítés (B410)</t>
  </si>
  <si>
    <t>5.9</t>
  </si>
  <si>
    <t>Egyéb működési bevételek (B411)</t>
  </si>
  <si>
    <t>Műk.célú garanc és kezess megtér ÁH kívül</t>
  </si>
  <si>
    <t>Műk. célú kölcsön megtérülése háztartástól (B64-04)</t>
  </si>
  <si>
    <t>6.3.</t>
  </si>
  <si>
    <t>Egyéb működési célú átvett pénzeszközök (B65)</t>
  </si>
  <si>
    <t>9.1.</t>
  </si>
  <si>
    <t>Immateriális javak értékesítése</t>
  </si>
  <si>
    <t>9.2.</t>
  </si>
  <si>
    <t>Ingatlanok értékesítése</t>
  </si>
  <si>
    <t>9.3.</t>
  </si>
  <si>
    <t>Egyéb tárgyi eszközök értékedítése (B53)</t>
  </si>
  <si>
    <t>9.4</t>
  </si>
  <si>
    <t xml:space="preserve">Felhalmozási célú átvett pénzeszközök (B75) </t>
  </si>
  <si>
    <t>9.4.1.</t>
  </si>
  <si>
    <t>Felh..célú garancia és kezesség megtérülés ÁH kívül</t>
  </si>
  <si>
    <t>9.4.2.</t>
  </si>
  <si>
    <t xml:space="preserve">Felh. célú visszatérítendő támogatás ÁH kívül </t>
  </si>
  <si>
    <t>9.4.3.</t>
  </si>
  <si>
    <t>Egyéb felh.. átvett pénzeszközök (B75)</t>
  </si>
  <si>
    <t xml:space="preserve">KÖLTSÉGVETÉSI BEVÉTELEK ÖSSZESEN: </t>
  </si>
  <si>
    <t>III.</t>
  </si>
  <si>
    <t>Finanszírozási bevételek</t>
  </si>
  <si>
    <t>10.1.</t>
  </si>
  <si>
    <t>10.2.</t>
  </si>
  <si>
    <t>10.3.</t>
  </si>
  <si>
    <t>Rövid lej.hitel, kölcsön B81</t>
  </si>
  <si>
    <t>IV.</t>
  </si>
  <si>
    <t>Előző év költségvetési maradványának igénybevétele (B8131)</t>
  </si>
  <si>
    <t>Előző év költségvetési maradványának igénybevétele ( felhalmozási)</t>
  </si>
  <si>
    <t>V.</t>
  </si>
  <si>
    <t xml:space="preserve">BEVÉTELEK ÖSSZESEN: 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</si>
  <si>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</si>
  <si>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Foglalkoztatottak személyi juttatásai (K1)</t>
  </si>
  <si>
    <t>Családi támogatások(óvodáztatási, GYV tám.)</t>
  </si>
  <si>
    <t>Foglalkoztatással, munkanélküliséggel kapcsolatos ellátások</t>
  </si>
  <si>
    <t>Lakhatással kapcsolatos ellátások (K46)</t>
  </si>
  <si>
    <t>Egyéb nem intézményi ellátások (K48)</t>
  </si>
  <si>
    <t>Elvonások és befizetések (K502)</t>
  </si>
  <si>
    <t>Egyéb működési támogatások államháztartáson belülre (K506)</t>
  </si>
  <si>
    <t>Egyéb működési támogatások államháztartáson kívülre(K512)</t>
  </si>
  <si>
    <t xml:space="preserve">II. Felhalmozási költségvetés kiadásai </t>
  </si>
  <si>
    <t>Immateriális javak beszerzése, létesítése</t>
  </si>
  <si>
    <t>Ingatlanok beszerzése, létesítése (K62)</t>
  </si>
  <si>
    <t>Informatikai eszközök beszerzése, létesítése (K64)</t>
  </si>
  <si>
    <t>Egyéb tárgyi eszközök beszerzése, létesítése(K64)</t>
  </si>
  <si>
    <t>Beruházási célú előzetesen felszámított általános forgalmi adó (K67)</t>
  </si>
  <si>
    <t>Ingatlanok felújítása (K71)</t>
  </si>
  <si>
    <t>Egyéb tárgyi eszközök felújítása (K73)</t>
  </si>
  <si>
    <t>Felújítás célú előzetesen felszámított általános forgalmi adó (K74)</t>
  </si>
  <si>
    <t>Rövid lejáratú hitelek, kölcsönök törlesztésepénzügyi vállalkozásnak (K9113)</t>
  </si>
  <si>
    <t>Rövid lejáratú hitelek törlesztése K911</t>
  </si>
  <si>
    <t>Belföldi finanszírozás kiadásai</t>
  </si>
  <si>
    <t>Pénzügyi lízing kiadásai</t>
  </si>
  <si>
    <t xml:space="preserve"> KIADÁSOK ÖSSZESEN:</t>
  </si>
  <si>
    <t>TÁRGYÉVI KÖLTSÉGVETÉSI BEVÉTELEK ÉS KIADÁSOK EGYENLEGE</t>
  </si>
  <si>
    <t>Költségvetési hiány, többlet ( költségvetési bevételek VI. - költségvetési kiadások V. (+/-)</t>
  </si>
  <si>
    <t>Költségvetési szerv megnevezése</t>
  </si>
  <si>
    <t>Igazgatási fedatok</t>
  </si>
  <si>
    <t>Ezer forintban !</t>
  </si>
  <si>
    <t xml:space="preserve"> Működési bevételek (B4)</t>
  </si>
  <si>
    <t>Készletértékesítés (B401)</t>
  </si>
  <si>
    <t>Kiszámlázott ÁFA (B406)</t>
  </si>
  <si>
    <t>ÁFA visszatérülés (B407)</t>
  </si>
  <si>
    <t>Kamatbevételek</t>
  </si>
  <si>
    <t>Működési célú átvett pénzeszköz</t>
  </si>
  <si>
    <t>Műk.célú garancia és kezességvállalás megtérülése államháztartáson kívülről</t>
  </si>
  <si>
    <t>Műk.célú visszatérítendő támogatások államháztartáson kívülről</t>
  </si>
  <si>
    <t>Egyéb működési célú átvett pénzeszköz</t>
  </si>
  <si>
    <t>3.1</t>
  </si>
  <si>
    <t>3.2</t>
  </si>
  <si>
    <t>Előző évi maradvány</t>
  </si>
  <si>
    <t>Felhalmozási bevételek</t>
  </si>
  <si>
    <t>Foglalkoztatottak személyi juttatásai (K11)</t>
  </si>
  <si>
    <t>1.4.1</t>
  </si>
  <si>
    <t>Családi támogatások (óvodáztatási, GYV tám.) (K42)</t>
  </si>
  <si>
    <t>Foglalkoztatással, munkanélküliséggel kapcsolatos ellátások (K45)</t>
  </si>
  <si>
    <t>1.4.2</t>
  </si>
  <si>
    <t>1.4.3</t>
  </si>
  <si>
    <t>1.5.1</t>
  </si>
  <si>
    <t>Elvonások és befizetések</t>
  </si>
  <si>
    <t>1.5.2</t>
  </si>
  <si>
    <t>Egyéb működési támogatások ÁH. belülre</t>
  </si>
  <si>
    <t>1.5.3</t>
  </si>
  <si>
    <t>Egyéb működési támogatások ÁH. Kívülre</t>
  </si>
  <si>
    <t>Beruházások</t>
  </si>
  <si>
    <t>2.1.2</t>
  </si>
  <si>
    <t>2.1.3.</t>
  </si>
  <si>
    <t>Ingatlanok beszerzése, létesítése</t>
  </si>
  <si>
    <t>2.1.4</t>
  </si>
  <si>
    <t>Informatikai eszközök beszerzése, létesítése</t>
  </si>
  <si>
    <t>2.1.5</t>
  </si>
  <si>
    <t>Egyéb tárgyi eszközök beszerzése, létesítése</t>
  </si>
  <si>
    <t>2.1.6</t>
  </si>
  <si>
    <t>Beruházás ÁFA-ja</t>
  </si>
  <si>
    <t>2.2.1</t>
  </si>
  <si>
    <t>Ingatlanok felújítása</t>
  </si>
  <si>
    <t>2.2.2</t>
  </si>
  <si>
    <t>Informatikai eszközök felújítása</t>
  </si>
  <si>
    <t>2.2.3.</t>
  </si>
  <si>
    <t>Egyéb tárgyi eszközök felújítása</t>
  </si>
  <si>
    <t>2.2.4.</t>
  </si>
  <si>
    <t>Felújítás célú előzetesen felszámított ÁFA</t>
  </si>
  <si>
    <t>Éves engedélyezett létszám előirányzat  köztisztviselő (fő)</t>
  </si>
  <si>
    <t>Éves engedélyezett létszám előirányzat  egyéb jogviszony (fő)</t>
  </si>
  <si>
    <t>Nyílvános könyvtári és közművelődési feladatok</t>
  </si>
  <si>
    <t>Közvetített szolgáltatás (B403)</t>
  </si>
  <si>
    <t>Egyéb működési bevétlek</t>
  </si>
  <si>
    <t>Működési célú átvett pénzeszközök</t>
  </si>
  <si>
    <t>Műk.célú garancia és kezességvállalás megtérülése ÁH kívülről</t>
  </si>
  <si>
    <t xml:space="preserve">Műk.célú visszatérítendő tám ÁH kívül </t>
  </si>
  <si>
    <t>Központi, irányító szervi támogatás (B816)</t>
  </si>
  <si>
    <r>
      <t xml:space="preserve">I. Működési költségvetés kiadásai </t>
    </r>
    <r>
      <rPr>
        <sz val="8"/>
        <rFont val="Times New Roman CE"/>
        <charset val="238"/>
      </rPr>
      <t xml:space="preserve">(1.1+…+1.5.) </t>
    </r>
  </si>
  <si>
    <t>Családi támogatások (óvodáztatási, GYV tám.)</t>
  </si>
  <si>
    <t>Lakhatással kapcsolatos ellátások</t>
  </si>
  <si>
    <t xml:space="preserve">Egyéb nem intézményi ellátások </t>
  </si>
  <si>
    <t>Informatikai eszközök mfelújítása</t>
  </si>
  <si>
    <t>Éves engedélyezett közalkalmazotti létszám előirányzat (fő)</t>
  </si>
  <si>
    <t>Műk.célú visszatérítendő támogatás ÁH kívülről</t>
  </si>
  <si>
    <t>Önkormányzat</t>
  </si>
  <si>
    <t>Kormányzati funkción ellátott önkormányzati feladatok</t>
  </si>
  <si>
    <t>Műk.célú visszatérítendő támogatás államháztartáson kívülről (belvíz) (B64-04)</t>
  </si>
  <si>
    <t xml:space="preserve"> Önkormányzat felhalmozási bevételei</t>
  </si>
  <si>
    <t>Felh..célú garanc és kezess megtér ÁH kívül</t>
  </si>
  <si>
    <t xml:space="preserve">Felh. C visszatérítendő tám ÁH kívül </t>
  </si>
  <si>
    <t>Egyéb felhalmozási célú átvett pénzeszközök (B75)</t>
  </si>
  <si>
    <t>Egyéb működési támogatások államháztartáson kívülre (K512)</t>
  </si>
  <si>
    <t xml:space="preserve">Immateriális javak beszerzése, létesítése </t>
  </si>
  <si>
    <t>Egyéb tárgyi eszközök beszerzése, létesítése (K64)</t>
  </si>
  <si>
    <t>Beruházás ÁFA-ja (K67)</t>
  </si>
  <si>
    <t>Felújítás célú előzetesen felszámított ÁFA (K74)</t>
  </si>
  <si>
    <t>Önkormányzati képviselők</t>
  </si>
  <si>
    <t>Polgármesteri Hivatal 2015.évi költségvetésnek előirányzata és teljesítése</t>
  </si>
  <si>
    <t>Napsugár Óvoda 2015.évi költségvetésnek előirányzata és teljesítése</t>
  </si>
  <si>
    <t>Táncsics Mihály Művelődési Ház és Könyvtár 2015.évi költségvetésnek előirányzata és teljesítése</t>
  </si>
  <si>
    <t>Pénzkészlet alakulása 2015.</t>
  </si>
  <si>
    <t>5.10</t>
  </si>
  <si>
    <t>5.11</t>
  </si>
  <si>
    <t>Felhalmozási célú támogatások ÁH belül (B25)</t>
  </si>
  <si>
    <t xml:space="preserve"> Önkormányzat felhalmozási bevételei </t>
  </si>
  <si>
    <t>Rövid lej.hitel, kölcsön B811</t>
  </si>
  <si>
    <t>ÁH belüli megelőlegezés (B 814)</t>
  </si>
  <si>
    <t>Informatikai eszközök felújítása (K72)</t>
  </si>
  <si>
    <t>ÁH belüli megelőlegezés (K 914)</t>
  </si>
  <si>
    <t>Likviditási hitelek törlesztése(k9112)</t>
  </si>
  <si>
    <t>Hitel-, kölcsöntörlesztés államháztartáson kívülre (K9111)</t>
  </si>
  <si>
    <t>Egyéb tárgyi eszközök értékesítése (B53)</t>
  </si>
  <si>
    <t>Immateriális javak értékesítése  (B51)</t>
  </si>
  <si>
    <t>Ingatlanok értékesítése  (B52)</t>
  </si>
  <si>
    <t>VI.</t>
  </si>
  <si>
    <t>6.1</t>
  </si>
  <si>
    <t>6.2</t>
  </si>
  <si>
    <t>6.3</t>
  </si>
  <si>
    <t>6.4</t>
  </si>
  <si>
    <t>6.5</t>
  </si>
  <si>
    <t>6.6</t>
  </si>
  <si>
    <t>6.7</t>
  </si>
  <si>
    <t>VII.</t>
  </si>
  <si>
    <t>7.1</t>
  </si>
  <si>
    <t>7.2</t>
  </si>
  <si>
    <t>VIII.</t>
  </si>
  <si>
    <t>Előző évi maradvány8B813)</t>
  </si>
  <si>
    <t xml:space="preserve">Támogatás2015.évi teljesítése </t>
  </si>
  <si>
    <t>Támogatás 2015. évi teljesítés %-a</t>
  </si>
  <si>
    <t>Bursa Hungarica augusztus 31.</t>
  </si>
  <si>
    <t>Kistérség/  Társulási tagdíj</t>
  </si>
  <si>
    <t>Gond közp Műk tám.</t>
  </si>
  <si>
    <t>Sport egyesület</t>
  </si>
  <si>
    <t>Békés-Manifszt szemétszállítás</t>
  </si>
  <si>
    <t>DAREH tagdíj</t>
  </si>
  <si>
    <t>Egyesületek támogatása</t>
  </si>
  <si>
    <t>Támogatások államháztartáson kivülre</t>
  </si>
  <si>
    <t>Felsőoktatásban résztvevők támogatása</t>
  </si>
  <si>
    <t>Működés támogatása</t>
  </si>
  <si>
    <t>Gond.közp.működési támogatása</t>
  </si>
  <si>
    <t>Pályázati önrészhez támogatás</t>
  </si>
  <si>
    <t>2014.évi elmaradt hozzájárulás</t>
  </si>
  <si>
    <t>2015.évi hozzájárulás</t>
  </si>
  <si>
    <t>2015 évi hozzájárulás</t>
  </si>
  <si>
    <t>Támogatások elszámolásai</t>
  </si>
  <si>
    <t xml:space="preserve">Arany János ösztöndíj,továbbképzés </t>
  </si>
  <si>
    <t>Víziközmű Társulat</t>
  </si>
  <si>
    <t>Ívóvízminőség jav program</t>
  </si>
  <si>
    <t>Egyházak támogatása</t>
  </si>
  <si>
    <t>Vízgazdálkodási Társulat</t>
  </si>
  <si>
    <t>Önkéntes hozzájárulás</t>
  </si>
  <si>
    <t xml:space="preserve">Települési önkormányzatok </t>
  </si>
  <si>
    <t>Tagdíj</t>
  </si>
  <si>
    <t>MVH</t>
  </si>
  <si>
    <t>kárenyhítési kovkázat közösség</t>
  </si>
  <si>
    <t>Kamatbevételek(B408)</t>
  </si>
  <si>
    <t>Árfolyam különbözet (B409)</t>
  </si>
  <si>
    <t>Vagyoni tipusó adók(B34)</t>
  </si>
  <si>
    <t>Felhalmozási célú pénzeszk. Átad. Államházt. Kívülre</t>
  </si>
  <si>
    <t>Szennyvíz Társulati kölcsön   III.ütem</t>
  </si>
  <si>
    <t>Szennyvíz Társulati kölcsön  II.ütem</t>
  </si>
  <si>
    <t>II.5 Kiegészítő támogatásóvodapedagógusokminősítéséből adódó többletfeledatokhoz 09 01 02 05 00</t>
  </si>
  <si>
    <t>Iparűzési adó KATA adóalanyok (18 fő)</t>
  </si>
</sst>
</file>

<file path=xl/styles.xml><?xml version="1.0" encoding="utf-8"?>
<styleSheet xmlns="http://schemas.openxmlformats.org/spreadsheetml/2006/main">
  <numFmts count="4">
    <numFmt numFmtId="164" formatCode="#,###"/>
    <numFmt numFmtId="165" formatCode="#,##0\ _F_t"/>
    <numFmt numFmtId="166" formatCode="00"/>
    <numFmt numFmtId="167" formatCode="0.0000%"/>
  </numFmts>
  <fonts count="84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b/>
      <u/>
      <sz val="11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sz val="10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9"/>
      <name val="Garamond"/>
      <family val="1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color theme="1"/>
      <name val="Garamond"/>
      <family val="1"/>
      <charset val="238"/>
    </font>
    <font>
      <sz val="14"/>
      <color theme="1"/>
      <name val="Calibri"/>
      <family val="2"/>
      <charset val="238"/>
      <scheme val="minor"/>
    </font>
    <font>
      <sz val="7"/>
      <color theme="1"/>
      <name val="Garamond"/>
      <family val="1"/>
      <charset val="238"/>
    </font>
    <font>
      <sz val="7"/>
      <color theme="1"/>
      <name val="Calibri"/>
      <family val="2"/>
      <charset val="238"/>
      <scheme val="minor"/>
    </font>
    <font>
      <u/>
      <sz val="11"/>
      <color theme="1"/>
      <name val="Garamond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Garamond"/>
      <family val="1"/>
      <charset val="238"/>
    </font>
    <font>
      <b/>
      <sz val="7"/>
      <color theme="1"/>
      <name val="Garamond"/>
      <family val="1"/>
      <charset val="238"/>
    </font>
    <font>
      <b/>
      <sz val="7.5"/>
      <color theme="1"/>
      <name val="Garamond"/>
      <family val="1"/>
      <charset val="238"/>
    </font>
    <font>
      <b/>
      <i/>
      <sz val="10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i/>
      <sz val="9"/>
      <color theme="1"/>
      <name val="Garamond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"/>
      <family val="1"/>
      <charset val="238"/>
    </font>
    <font>
      <i/>
      <sz val="12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i/>
      <sz val="10"/>
      <color rgb="FFFF0000"/>
      <name val="Times New Roman CE"/>
      <charset val="238"/>
    </font>
    <font>
      <b/>
      <sz val="11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darkHorizontal"/>
    </fill>
  </fills>
  <borders count="1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7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4" applyNumberFormat="0" applyAlignment="0" applyProtection="0"/>
    <xf numFmtId="0" fontId="7" fillId="17" borderId="15" applyNumberFormat="0" applyAlignment="0" applyProtection="0"/>
    <xf numFmtId="0" fontId="8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8" borderId="14" applyNumberFormat="0" applyAlignment="0" applyProtection="0"/>
    <xf numFmtId="0" fontId="15" fillId="0" borderId="19" applyNumberFormat="0" applyFill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8" borderId="0" applyNumberFormat="0" applyBorder="0" applyAlignment="0" applyProtection="0"/>
    <xf numFmtId="0" fontId="18" fillId="5" borderId="20" applyNumberFormat="0" applyFont="0" applyAlignment="0" applyProtection="0"/>
    <xf numFmtId="0" fontId="19" fillId="16" borderId="21" applyNumberFormat="0" applyAlignment="0" applyProtection="0"/>
    <xf numFmtId="0" fontId="20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2" fillId="0" borderId="0" applyNumberFormat="0" applyFill="0" applyBorder="0" applyAlignment="0" applyProtection="0"/>
    <xf numFmtId="0" fontId="18" fillId="0" borderId="0"/>
    <xf numFmtId="0" fontId="77" fillId="0" borderId="0"/>
  </cellStyleXfs>
  <cellXfs count="765">
    <xf numFmtId="0" fontId="0" fillId="0" borderId="0" xfId="0"/>
    <xf numFmtId="0" fontId="24" fillId="0" borderId="0" xfId="45" applyFont="1" applyFill="1" applyAlignment="1">
      <alignment vertical="center" wrapText="1"/>
    </xf>
    <xf numFmtId="0" fontId="23" fillId="0" borderId="0" xfId="45" applyFont="1" applyFill="1" applyAlignment="1">
      <alignment vertical="center"/>
    </xf>
    <xf numFmtId="0" fontId="25" fillId="0" borderId="0" xfId="0" applyFont="1"/>
    <xf numFmtId="0" fontId="25" fillId="0" borderId="4" xfId="0" applyFont="1" applyBorder="1"/>
    <xf numFmtId="0" fontId="25" fillId="0" borderId="3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5" xfId="0" applyFont="1" applyBorder="1"/>
    <xf numFmtId="0" fontId="26" fillId="0" borderId="55" xfId="0" applyFont="1" applyBorder="1"/>
    <xf numFmtId="0" fontId="29" fillId="0" borderId="55" xfId="0" applyFont="1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30" fillId="0" borderId="55" xfId="0" applyFont="1" applyBorder="1" applyAlignment="1">
      <alignment horizontal="center" vertical="center" wrapText="1"/>
    </xf>
    <xf numFmtId="0" fontId="28" fillId="0" borderId="11" xfId="0" applyFont="1" applyBorder="1"/>
    <xf numFmtId="0" fontId="28" fillId="0" borderId="54" xfId="0" applyFont="1" applyBorder="1"/>
    <xf numFmtId="3" fontId="25" fillId="0" borderId="55" xfId="0" applyNumberFormat="1" applyFont="1" applyBorder="1"/>
    <xf numFmtId="0" fontId="30" fillId="0" borderId="56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/>
    </xf>
    <xf numFmtId="10" fontId="25" fillId="0" borderId="56" xfId="0" applyNumberFormat="1" applyFont="1" applyBorder="1"/>
    <xf numFmtId="0" fontId="26" fillId="0" borderId="58" xfId="0" applyFont="1" applyBorder="1"/>
    <xf numFmtId="3" fontId="26" fillId="0" borderId="58" xfId="0" applyNumberFormat="1" applyFont="1" applyBorder="1"/>
    <xf numFmtId="0" fontId="29" fillId="0" borderId="58" xfId="0" applyFont="1" applyBorder="1" applyAlignment="1">
      <alignment horizontal="center"/>
    </xf>
    <xf numFmtId="10" fontId="26" fillId="0" borderId="59" xfId="0" applyNumberFormat="1" applyFont="1" applyBorder="1"/>
    <xf numFmtId="0" fontId="31" fillId="0" borderId="0" xfId="0" applyFont="1" applyAlignment="1">
      <alignment horizontal="justify"/>
    </xf>
    <xf numFmtId="0" fontId="25" fillId="0" borderId="39" xfId="0" applyFont="1" applyBorder="1" applyAlignment="1">
      <alignment horizontal="justify" vertical="top" wrapText="1"/>
    </xf>
    <xf numFmtId="0" fontId="25" fillId="0" borderId="53" xfId="0" applyFont="1" applyBorder="1" applyAlignment="1">
      <alignment horizontal="right" wrapText="1"/>
    </xf>
    <xf numFmtId="3" fontId="25" fillId="0" borderId="53" xfId="0" applyNumberFormat="1" applyFont="1" applyBorder="1" applyAlignment="1">
      <alignment horizontal="right" wrapText="1"/>
    </xf>
    <xf numFmtId="3" fontId="26" fillId="0" borderId="53" xfId="0" applyNumberFormat="1" applyFont="1" applyBorder="1" applyAlignment="1">
      <alignment horizontal="right" wrapText="1"/>
    </xf>
    <xf numFmtId="0" fontId="26" fillId="0" borderId="53" xfId="0" applyFont="1" applyBorder="1" applyAlignment="1">
      <alignment horizontal="right" wrapText="1"/>
    </xf>
    <xf numFmtId="0" fontId="31" fillId="0" borderId="39" xfId="0" applyFont="1" applyBorder="1" applyAlignment="1">
      <alignment horizontal="justify" vertical="top" wrapText="1"/>
    </xf>
    <xf numFmtId="0" fontId="30" fillId="0" borderId="39" xfId="0" applyFont="1" applyBorder="1" applyAlignment="1">
      <alignment horizontal="justify" vertical="top" wrapText="1"/>
    </xf>
    <xf numFmtId="0" fontId="31" fillId="0" borderId="0" xfId="0" applyFont="1" applyAlignment="1">
      <alignment horizontal="right"/>
    </xf>
    <xf numFmtId="0" fontId="28" fillId="0" borderId="53" xfId="0" applyFont="1" applyBorder="1" applyAlignment="1">
      <alignment horizontal="justify" vertical="top" wrapText="1"/>
    </xf>
    <xf numFmtId="0" fontId="29" fillId="0" borderId="53" xfId="0" applyFont="1" applyBorder="1" applyAlignment="1">
      <alignment horizontal="justify" vertical="top" wrapText="1"/>
    </xf>
    <xf numFmtId="0" fontId="25" fillId="0" borderId="72" xfId="0" applyFont="1" applyBorder="1"/>
    <xf numFmtId="0" fontId="25" fillId="0" borderId="75" xfId="0" applyFont="1" applyBorder="1"/>
    <xf numFmtId="0" fontId="25" fillId="0" borderId="76" xfId="0" applyFont="1" applyBorder="1"/>
    <xf numFmtId="0" fontId="25" fillId="0" borderId="77" xfId="0" applyFont="1" applyBorder="1"/>
    <xf numFmtId="0" fontId="25" fillId="0" borderId="78" xfId="0" applyFont="1" applyBorder="1"/>
    <xf numFmtId="0" fontId="28" fillId="0" borderId="75" xfId="0" applyFont="1" applyBorder="1"/>
    <xf numFmtId="0" fontId="25" fillId="0" borderId="0" xfId="0" applyFont="1" applyAlignment="1">
      <alignment horizontal="right"/>
    </xf>
    <xf numFmtId="3" fontId="25" fillId="0" borderId="76" xfId="0" applyNumberFormat="1" applyFont="1" applyBorder="1"/>
    <xf numFmtId="166" fontId="31" fillId="0" borderId="5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Border="1" applyAlignment="1">
      <alignment horizontal="justify" vertical="top" wrapText="1"/>
    </xf>
    <xf numFmtId="0" fontId="29" fillId="0" borderId="0" xfId="0" applyFont="1" applyBorder="1" applyAlignment="1">
      <alignment horizontal="justify" vertical="top" wrapText="1"/>
    </xf>
    <xf numFmtId="0" fontId="26" fillId="0" borderId="0" xfId="0" applyFont="1" applyBorder="1" applyAlignment="1">
      <alignment horizontal="right" wrapText="1"/>
    </xf>
    <xf numFmtId="0" fontId="31" fillId="0" borderId="54" xfId="0" applyFont="1" applyBorder="1"/>
    <xf numFmtId="0" fontId="30" fillId="0" borderId="54" xfId="0" applyFont="1" applyBorder="1"/>
    <xf numFmtId="0" fontId="30" fillId="0" borderId="57" xfId="0" applyFont="1" applyBorder="1"/>
    <xf numFmtId="0" fontId="25" fillId="0" borderId="0" xfId="0" applyFont="1" applyAlignment="1">
      <alignment horizontal="center"/>
    </xf>
    <xf numFmtId="0" fontId="30" fillId="2" borderId="39" xfId="0" applyFont="1" applyFill="1" applyBorder="1" applyAlignment="1">
      <alignment horizontal="justify" vertical="top" wrapText="1"/>
    </xf>
    <xf numFmtId="0" fontId="26" fillId="2" borderId="53" xfId="0" applyFont="1" applyFill="1" applyBorder="1" applyAlignment="1">
      <alignment horizontal="justify" vertical="top" wrapText="1"/>
    </xf>
    <xf numFmtId="0" fontId="26" fillId="2" borderId="53" xfId="0" applyFont="1" applyFill="1" applyBorder="1" applyAlignment="1">
      <alignment horizontal="right" wrapText="1"/>
    </xf>
    <xf numFmtId="0" fontId="25" fillId="2" borderId="39" xfId="0" applyFont="1" applyFill="1" applyBorder="1" applyAlignment="1">
      <alignment horizontal="justify" vertical="top" wrapText="1"/>
    </xf>
    <xf numFmtId="0" fontId="30" fillId="2" borderId="53" xfId="0" applyFont="1" applyFill="1" applyBorder="1" applyAlignment="1">
      <alignment horizontal="justify" vertical="top" wrapText="1"/>
    </xf>
    <xf numFmtId="0" fontId="25" fillId="2" borderId="53" xfId="0" applyFont="1" applyFill="1" applyBorder="1" applyAlignment="1">
      <alignment horizontal="justify" vertical="top" wrapText="1"/>
    </xf>
    <xf numFmtId="0" fontId="29" fillId="2" borderId="53" xfId="0" applyFont="1" applyFill="1" applyBorder="1" applyAlignment="1">
      <alignment horizontal="justify" vertical="top" wrapText="1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9" fillId="0" borderId="57" xfId="0" applyFont="1" applyBorder="1"/>
    <xf numFmtId="0" fontId="40" fillId="0" borderId="69" xfId="0" applyFont="1" applyBorder="1" applyAlignment="1" applyProtection="1">
      <alignment horizontal="center" vertical="center" wrapText="1"/>
    </xf>
    <xf numFmtId="0" fontId="40" fillId="0" borderId="36" xfId="0" applyFont="1" applyBorder="1" applyAlignment="1" applyProtection="1">
      <alignment horizontal="center" vertical="center"/>
    </xf>
    <xf numFmtId="0" fontId="40" fillId="0" borderId="36" xfId="0" applyFont="1" applyBorder="1" applyAlignment="1" applyProtection="1">
      <alignment horizontal="center" vertical="center" wrapText="1"/>
    </xf>
    <xf numFmtId="0" fontId="40" fillId="0" borderId="35" xfId="0" applyFont="1" applyBorder="1" applyAlignment="1" applyProtection="1">
      <alignment horizontal="center" vertical="center" wrapText="1"/>
    </xf>
    <xf numFmtId="0" fontId="41" fillId="0" borderId="43" xfId="0" applyFont="1" applyBorder="1" applyAlignment="1" applyProtection="1">
      <alignment horizontal="right" vertical="center" indent="1"/>
    </xf>
    <xf numFmtId="0" fontId="41" fillId="0" borderId="30" xfId="0" applyFont="1" applyBorder="1" applyAlignment="1" applyProtection="1">
      <alignment horizontal="right" vertical="center" indent="1"/>
    </xf>
    <xf numFmtId="0" fontId="41" fillId="0" borderId="40" xfId="0" applyFont="1" applyBorder="1" applyAlignment="1" applyProtection="1">
      <alignment horizontal="right" vertical="center" indent="1"/>
    </xf>
    <xf numFmtId="164" fontId="36" fillId="19" borderId="71" xfId="0" applyNumberFormat="1" applyFont="1" applyFill="1" applyBorder="1" applyAlignment="1" applyProtection="1">
      <alignment horizontal="left" vertical="center" wrapText="1" indent="2"/>
    </xf>
    <xf numFmtId="0" fontId="34" fillId="0" borderId="0" xfId="0" applyFont="1"/>
    <xf numFmtId="0" fontId="25" fillId="0" borderId="72" xfId="0" applyFont="1" applyBorder="1" applyAlignment="1">
      <alignment horizontal="center"/>
    </xf>
    <xf numFmtId="0" fontId="25" fillId="0" borderId="73" xfId="0" applyFont="1" applyBorder="1" applyAlignment="1">
      <alignment horizontal="center"/>
    </xf>
    <xf numFmtId="0" fontId="25" fillId="0" borderId="74" xfId="0" applyFont="1" applyBorder="1" applyAlignment="1">
      <alignment horizontal="center"/>
    </xf>
    <xf numFmtId="0" fontId="25" fillId="0" borderId="76" xfId="0" applyFont="1" applyBorder="1" applyAlignment="1"/>
    <xf numFmtId="0" fontId="37" fillId="0" borderId="55" xfId="0" applyFont="1" applyBorder="1"/>
    <xf numFmtId="0" fontId="27" fillId="0" borderId="0" xfId="0" applyFont="1" applyAlignment="1">
      <alignment wrapText="1"/>
    </xf>
    <xf numFmtId="0" fontId="34" fillId="0" borderId="78" xfId="0" applyFont="1" applyBorder="1"/>
    <xf numFmtId="3" fontId="34" fillId="0" borderId="79" xfId="0" applyNumberFormat="1" applyFont="1" applyBorder="1"/>
    <xf numFmtId="0" fontId="45" fillId="0" borderId="0" xfId="0" applyFont="1"/>
    <xf numFmtId="0" fontId="47" fillId="0" borderId="0" xfId="0" applyFont="1"/>
    <xf numFmtId="0" fontId="47" fillId="0" borderId="0" xfId="0" applyFont="1" applyFill="1" applyAlignment="1">
      <alignment horizontal="center" vertic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34" fillId="0" borderId="5" xfId="0" applyFont="1" applyBorder="1"/>
    <xf numFmtId="0" fontId="34" fillId="0" borderId="5" xfId="0" applyFont="1" applyBorder="1" applyAlignment="1">
      <alignment horizontal="center"/>
    </xf>
    <xf numFmtId="0" fontId="34" fillId="0" borderId="32" xfId="0" applyFont="1" applyBorder="1"/>
    <xf numFmtId="0" fontId="34" fillId="0" borderId="1" xfId="0" applyFont="1" applyBorder="1"/>
    <xf numFmtId="0" fontId="34" fillId="0" borderId="45" xfId="0" applyFont="1" applyBorder="1"/>
    <xf numFmtId="3" fontId="34" fillId="0" borderId="5" xfId="0" applyNumberFormat="1" applyFont="1" applyBorder="1"/>
    <xf numFmtId="0" fontId="31" fillId="0" borderId="55" xfId="0" applyFont="1" applyBorder="1"/>
    <xf numFmtId="0" fontId="29" fillId="0" borderId="55" xfId="0" applyFont="1" applyBorder="1"/>
    <xf numFmtId="3" fontId="28" fillId="0" borderId="55" xfId="0" applyNumberFormat="1" applyFont="1" applyBorder="1"/>
    <xf numFmtId="0" fontId="31" fillId="0" borderId="0" xfId="0" applyFont="1"/>
    <xf numFmtId="0" fontId="50" fillId="0" borderId="0" xfId="0" applyFont="1"/>
    <xf numFmtId="0" fontId="29" fillId="0" borderId="83" xfId="0" applyFont="1" applyBorder="1"/>
    <xf numFmtId="3" fontId="29" fillId="0" borderId="83" xfId="0" applyNumberFormat="1" applyFont="1" applyBorder="1"/>
    <xf numFmtId="0" fontId="29" fillId="0" borderId="84" xfId="0" applyFont="1" applyBorder="1"/>
    <xf numFmtId="3" fontId="29" fillId="0" borderId="84" xfId="0" applyNumberFormat="1" applyFont="1" applyBorder="1"/>
    <xf numFmtId="0" fontId="28" fillId="0" borderId="86" xfId="0" applyFont="1" applyBorder="1"/>
    <xf numFmtId="0" fontId="28" fillId="0" borderId="85" xfId="0" applyFont="1" applyBorder="1"/>
    <xf numFmtId="0" fontId="31" fillId="0" borderId="86" xfId="0" applyFont="1" applyBorder="1"/>
    <xf numFmtId="0" fontId="31" fillId="0" borderId="86" xfId="0" applyFont="1" applyBorder="1" applyAlignment="1">
      <alignment horizontal="center"/>
    </xf>
    <xf numFmtId="0" fontId="30" fillId="0" borderId="86" xfId="0" applyFont="1" applyBorder="1"/>
    <xf numFmtId="0" fontId="30" fillId="0" borderId="86" xfId="0" applyFont="1" applyBorder="1" applyAlignment="1">
      <alignment horizontal="center"/>
    </xf>
    <xf numFmtId="0" fontId="30" fillId="0" borderId="87" xfId="0" applyFont="1" applyBorder="1" applyAlignment="1">
      <alignment horizontal="center"/>
    </xf>
    <xf numFmtId="0" fontId="29" fillId="0" borderId="86" xfId="0" applyFont="1" applyBorder="1" applyAlignment="1">
      <alignment horizontal="center"/>
    </xf>
    <xf numFmtId="0" fontId="29" fillId="0" borderId="87" xfId="0" applyFont="1" applyBorder="1" applyAlignment="1">
      <alignment horizontal="center"/>
    </xf>
    <xf numFmtId="0" fontId="29" fillId="0" borderId="86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right"/>
    </xf>
    <xf numFmtId="0" fontId="27" fillId="0" borderId="86" xfId="0" applyFont="1" applyBorder="1" applyAlignment="1">
      <alignment horizontal="center"/>
    </xf>
    <xf numFmtId="0" fontId="31" fillId="0" borderId="89" xfId="0" applyFont="1" applyBorder="1"/>
    <xf numFmtId="0" fontId="29" fillId="0" borderId="86" xfId="0" applyFont="1" applyBorder="1"/>
    <xf numFmtId="0" fontId="28" fillId="0" borderId="87" xfId="0" applyFont="1" applyBorder="1"/>
    <xf numFmtId="0" fontId="29" fillId="0" borderId="87" xfId="0" applyFont="1" applyBorder="1"/>
    <xf numFmtId="0" fontId="51" fillId="0" borderId="86" xfId="0" applyFont="1" applyBorder="1" applyAlignment="1">
      <alignment horizontal="center"/>
    </xf>
    <xf numFmtId="0" fontId="28" fillId="0" borderId="83" xfId="0" applyFont="1" applyBorder="1"/>
    <xf numFmtId="0" fontId="29" fillId="0" borderId="89" xfId="0" applyFont="1" applyBorder="1"/>
    <xf numFmtId="3" fontId="28" fillId="0" borderId="86" xfId="0" applyNumberFormat="1" applyFont="1" applyBorder="1"/>
    <xf numFmtId="3" fontId="28" fillId="0" borderId="87" xfId="0" applyNumberFormat="1" applyFont="1" applyBorder="1"/>
    <xf numFmtId="165" fontId="29" fillId="0" borderId="86" xfId="0" applyNumberFormat="1" applyFont="1" applyBorder="1" applyAlignment="1">
      <alignment horizontal="right" vertical="justify"/>
    </xf>
    <xf numFmtId="3" fontId="28" fillId="0" borderId="83" xfId="0" applyNumberFormat="1" applyFont="1" applyBorder="1"/>
    <xf numFmtId="3" fontId="28" fillId="0" borderId="84" xfId="0" applyNumberFormat="1" applyFont="1" applyBorder="1"/>
    <xf numFmtId="165" fontId="29" fillId="0" borderId="83" xfId="0" applyNumberFormat="1" applyFont="1" applyBorder="1" applyAlignment="1">
      <alignment vertical="justify"/>
    </xf>
    <xf numFmtId="165" fontId="29" fillId="0" borderId="89" xfId="0" applyNumberFormat="1" applyFont="1" applyBorder="1" applyAlignment="1">
      <alignment vertical="justify"/>
    </xf>
    <xf numFmtId="0" fontId="31" fillId="0" borderId="72" xfId="0" applyFont="1" applyBorder="1"/>
    <xf numFmtId="0" fontId="31" fillId="0" borderId="73" xfId="0" applyFont="1" applyBorder="1"/>
    <xf numFmtId="0" fontId="31" fillId="0" borderId="85" xfId="0" applyFont="1" applyBorder="1"/>
    <xf numFmtId="0" fontId="31" fillId="0" borderId="88" xfId="0" applyFont="1" applyBorder="1"/>
    <xf numFmtId="0" fontId="31" fillId="0" borderId="73" xfId="0" applyFont="1" applyBorder="1" applyAlignment="1">
      <alignment horizontal="center"/>
    </xf>
    <xf numFmtId="0" fontId="31" fillId="0" borderId="74" xfId="0" applyFont="1" applyBorder="1" applyAlignment="1">
      <alignment horizontal="center"/>
    </xf>
    <xf numFmtId="0" fontId="26" fillId="0" borderId="86" xfId="0" applyFont="1" applyBorder="1" applyAlignment="1">
      <alignment horizontal="center" vertical="center"/>
    </xf>
    <xf numFmtId="0" fontId="30" fillId="0" borderId="83" xfId="0" applyFont="1" applyBorder="1"/>
    <xf numFmtId="0" fontId="31" fillId="0" borderId="83" xfId="0" applyFont="1" applyBorder="1"/>
    <xf numFmtId="0" fontId="30" fillId="0" borderId="89" xfId="0" applyFont="1" applyBorder="1"/>
    <xf numFmtId="165" fontId="29" fillId="0" borderId="86" xfId="0" applyNumberFormat="1" applyFont="1" applyBorder="1" applyAlignment="1">
      <alignment vertical="justify"/>
    </xf>
    <xf numFmtId="3" fontId="29" fillId="0" borderId="86" xfId="0" applyNumberFormat="1" applyFont="1" applyBorder="1"/>
    <xf numFmtId="3" fontId="29" fillId="0" borderId="87" xfId="0" applyNumberFormat="1" applyFont="1" applyBorder="1"/>
    <xf numFmtId="165" fontId="29" fillId="0" borderId="87" xfId="0" applyNumberFormat="1" applyFont="1" applyBorder="1" applyAlignment="1">
      <alignment horizontal="right" vertical="justify"/>
    </xf>
    <xf numFmtId="0" fontId="30" fillId="0" borderId="86" xfId="0" applyFont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165" fontId="28" fillId="0" borderId="86" xfId="0" applyNumberFormat="1" applyFont="1" applyBorder="1" applyAlignment="1">
      <alignment horizontal="right" vertical="justify"/>
    </xf>
    <xf numFmtId="165" fontId="28" fillId="0" borderId="87" xfId="0" applyNumberFormat="1" applyFont="1" applyBorder="1" applyAlignment="1">
      <alignment horizontal="right" vertical="justify"/>
    </xf>
    <xf numFmtId="0" fontId="54" fillId="0" borderId="86" xfId="0" applyFont="1" applyBorder="1"/>
    <xf numFmtId="0" fontId="55" fillId="0" borderId="86" xfId="0" applyFont="1" applyBorder="1"/>
    <xf numFmtId="0" fontId="30" fillId="0" borderId="89" xfId="0" applyFont="1" applyBorder="1" applyAlignment="1">
      <alignment horizontal="center"/>
    </xf>
    <xf numFmtId="3" fontId="29" fillId="0" borderId="89" xfId="0" applyNumberFormat="1" applyFont="1" applyBorder="1"/>
    <xf numFmtId="3" fontId="29" fillId="0" borderId="90" xfId="0" applyNumberFormat="1" applyFont="1" applyBorder="1"/>
    <xf numFmtId="3" fontId="56" fillId="0" borderId="86" xfId="0" applyNumberFormat="1" applyFont="1" applyBorder="1"/>
    <xf numFmtId="165" fontId="56" fillId="0" borderId="86" xfId="0" applyNumberFormat="1" applyFont="1" applyBorder="1" applyAlignment="1">
      <alignment vertical="justify"/>
    </xf>
    <xf numFmtId="3" fontId="56" fillId="0" borderId="87" xfId="0" applyNumberFormat="1" applyFont="1" applyBorder="1"/>
    <xf numFmtId="165" fontId="56" fillId="0" borderId="87" xfId="0" applyNumberFormat="1" applyFont="1" applyBorder="1" applyAlignment="1">
      <alignment vertical="justify"/>
    </xf>
    <xf numFmtId="0" fontId="56" fillId="0" borderId="86" xfId="0" applyFont="1" applyBorder="1"/>
    <xf numFmtId="0" fontId="56" fillId="0" borderId="87" xfId="0" applyFont="1" applyBorder="1"/>
    <xf numFmtId="0" fontId="51" fillId="0" borderId="89" xfId="0" applyFont="1" applyBorder="1" applyAlignment="1">
      <alignment horizontal="center"/>
    </xf>
    <xf numFmtId="0" fontId="28" fillId="0" borderId="88" xfId="0" applyFont="1" applyBorder="1"/>
    <xf numFmtId="165" fontId="29" fillId="0" borderId="84" xfId="0" applyNumberFormat="1" applyFont="1" applyBorder="1" applyAlignment="1">
      <alignment vertical="justify"/>
    </xf>
    <xf numFmtId="0" fontId="30" fillId="2" borderId="89" xfId="0" applyFont="1" applyFill="1" applyBorder="1"/>
    <xf numFmtId="0" fontId="51" fillId="0" borderId="87" xfId="0" applyFont="1" applyBorder="1" applyAlignment="1">
      <alignment horizontal="center" vertical="center" wrapText="1"/>
    </xf>
    <xf numFmtId="3" fontId="30" fillId="2" borderId="87" xfId="0" applyNumberFormat="1" applyFont="1" applyFill="1" applyBorder="1"/>
    <xf numFmtId="3" fontId="30" fillId="2" borderId="90" xfId="0" applyNumberFormat="1" applyFont="1" applyFill="1" applyBorder="1"/>
    <xf numFmtId="0" fontId="25" fillId="0" borderId="86" xfId="0" applyFont="1" applyBorder="1"/>
    <xf numFmtId="0" fontId="25" fillId="0" borderId="87" xfId="0" applyFont="1" applyBorder="1"/>
    <xf numFmtId="0" fontId="25" fillId="0" borderId="89" xfId="0" applyFont="1" applyBorder="1"/>
    <xf numFmtId="0" fontId="25" fillId="0" borderId="90" xfId="0" applyFont="1" applyBorder="1"/>
    <xf numFmtId="0" fontId="27" fillId="0" borderId="85" xfId="0" applyFont="1" applyBorder="1"/>
    <xf numFmtId="0" fontId="51" fillId="0" borderId="87" xfId="0" applyFont="1" applyBorder="1" applyAlignment="1">
      <alignment horizontal="center"/>
    </xf>
    <xf numFmtId="0" fontId="27" fillId="0" borderId="86" xfId="0" applyFont="1" applyBorder="1"/>
    <xf numFmtId="3" fontId="25" fillId="0" borderId="86" xfId="0" applyNumberFormat="1" applyFont="1" applyBorder="1"/>
    <xf numFmtId="0" fontId="25" fillId="0" borderId="86" xfId="0" applyFont="1" applyBorder="1" applyAlignment="1">
      <alignment wrapText="1"/>
    </xf>
    <xf numFmtId="0" fontId="25" fillId="0" borderId="0" xfId="0" applyFont="1" applyAlignment="1">
      <alignment vertical="center"/>
    </xf>
    <xf numFmtId="167" fontId="25" fillId="0" borderId="86" xfId="0" applyNumberFormat="1" applyFont="1" applyBorder="1"/>
    <xf numFmtId="3" fontId="25" fillId="0" borderId="87" xfId="0" applyNumberFormat="1" applyFont="1" applyBorder="1"/>
    <xf numFmtId="0" fontId="0" fillId="0" borderId="0" xfId="0" applyAlignment="1">
      <alignment horizontal="right"/>
    </xf>
    <xf numFmtId="2" fontId="36" fillId="0" borderId="34" xfId="0" applyNumberFormat="1" applyFont="1" applyBorder="1" applyAlignment="1">
      <alignment horizontal="right" vertical="center"/>
    </xf>
    <xf numFmtId="3" fontId="42" fillId="0" borderId="71" xfId="0" applyNumberFormat="1" applyFont="1" applyFill="1" applyBorder="1" applyAlignment="1" applyProtection="1">
      <alignment horizontal="right" vertical="center"/>
    </xf>
    <xf numFmtId="2" fontId="31" fillId="0" borderId="23" xfId="0" applyNumberFormat="1" applyFont="1" applyBorder="1" applyAlignment="1">
      <alignment horizontal="right" vertical="center"/>
    </xf>
    <xf numFmtId="0" fontId="26" fillId="0" borderId="53" xfId="0" applyFont="1" applyBorder="1" applyAlignment="1">
      <alignment horizontal="center" vertical="top" wrapText="1"/>
    </xf>
    <xf numFmtId="0" fontId="30" fillId="0" borderId="53" xfId="0" applyFont="1" applyBorder="1" applyAlignment="1">
      <alignment horizontal="center" vertical="top" wrapText="1"/>
    </xf>
    <xf numFmtId="0" fontId="29" fillId="0" borderId="53" xfId="0" applyFont="1" applyBorder="1" applyAlignment="1">
      <alignment horizontal="justify" vertical="center" wrapText="1"/>
    </xf>
    <xf numFmtId="0" fontId="30" fillId="0" borderId="53" xfId="0" applyFont="1" applyBorder="1" applyAlignment="1">
      <alignment horizontal="justify" vertical="center" wrapText="1"/>
    </xf>
    <xf numFmtId="0" fontId="28" fillId="0" borderId="53" xfId="0" applyFont="1" applyBorder="1" applyAlignment="1">
      <alignment horizontal="justify" vertical="center" wrapText="1"/>
    </xf>
    <xf numFmtId="0" fontId="26" fillId="0" borderId="53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9" fillId="0" borderId="58" xfId="0" applyFont="1" applyBorder="1"/>
    <xf numFmtId="0" fontId="27" fillId="0" borderId="88" xfId="0" applyFont="1" applyBorder="1"/>
    <xf numFmtId="0" fontId="27" fillId="0" borderId="89" xfId="0" applyFont="1" applyBorder="1"/>
    <xf numFmtId="0" fontId="57" fillId="0" borderId="69" xfId="1" applyFont="1" applyFill="1" applyBorder="1" applyAlignment="1" applyProtection="1">
      <alignment horizontal="center" vertical="center" wrapText="1"/>
    </xf>
    <xf numFmtId="0" fontId="57" fillId="0" borderId="36" xfId="1" applyFont="1" applyFill="1" applyBorder="1" applyAlignment="1" applyProtection="1">
      <alignment horizontal="center" vertical="center" wrapText="1"/>
    </xf>
    <xf numFmtId="0" fontId="57" fillId="0" borderId="35" xfId="1" applyFont="1" applyFill="1" applyBorder="1" applyAlignment="1" applyProtection="1">
      <alignment horizontal="center" vertical="center" wrapText="1"/>
    </xf>
    <xf numFmtId="0" fontId="1" fillId="0" borderId="0" xfId="1" applyFill="1"/>
    <xf numFmtId="0" fontId="58" fillId="0" borderId="28" xfId="1" applyFont="1" applyFill="1" applyBorder="1" applyAlignment="1" applyProtection="1">
      <alignment horizontal="center" vertical="center" wrapText="1"/>
    </xf>
    <xf numFmtId="0" fontId="58" fillId="0" borderId="5" xfId="1" applyFont="1" applyFill="1" applyBorder="1" applyAlignment="1" applyProtection="1">
      <alignment horizontal="center" vertical="center" wrapText="1"/>
    </xf>
    <xf numFmtId="0" fontId="58" fillId="0" borderId="9" xfId="1" applyFont="1" applyFill="1" applyBorder="1" applyAlignment="1" applyProtection="1">
      <alignment horizontal="center" vertical="center" wrapText="1"/>
    </xf>
    <xf numFmtId="0" fontId="59" fillId="0" borderId="0" xfId="1" applyFont="1" applyFill="1"/>
    <xf numFmtId="0" fontId="58" fillId="0" borderId="91" xfId="1" applyFont="1" applyFill="1" applyBorder="1" applyAlignment="1" applyProtection="1">
      <alignment horizontal="left" vertical="center" wrapText="1" indent="1"/>
    </xf>
    <xf numFmtId="0" fontId="58" fillId="0" borderId="42" xfId="1" applyFont="1" applyFill="1" applyBorder="1" applyAlignment="1" applyProtection="1">
      <alignment horizontal="left" vertical="center" wrapText="1" indent="1"/>
    </xf>
    <xf numFmtId="164" fontId="60" fillId="0" borderId="42" xfId="1" applyNumberFormat="1" applyFont="1" applyFill="1" applyBorder="1" applyAlignment="1" applyProtection="1">
      <alignment horizontal="right" vertical="center" wrapText="1"/>
    </xf>
    <xf numFmtId="0" fontId="2" fillId="0" borderId="0" xfId="1" applyFont="1" applyFill="1"/>
    <xf numFmtId="0" fontId="58" fillId="0" borderId="28" xfId="1" applyFont="1" applyFill="1" applyBorder="1" applyAlignment="1" applyProtection="1">
      <alignment horizontal="left" vertical="center" wrapText="1" indent="1"/>
    </xf>
    <xf numFmtId="0" fontId="58" fillId="0" borderId="5" xfId="1" applyFont="1" applyFill="1" applyBorder="1" applyAlignment="1" applyProtection="1">
      <alignment horizontal="left" vertical="center" wrapText="1" indent="1"/>
    </xf>
    <xf numFmtId="164" fontId="60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59" fillId="0" borderId="32" xfId="1" applyFont="1" applyFill="1" applyBorder="1" applyAlignment="1" applyProtection="1">
      <alignment horizontal="left" vertical="center" wrapText="1" indent="1"/>
    </xf>
    <xf numFmtId="0" fontId="59" fillId="0" borderId="1" xfId="1" applyFont="1" applyFill="1" applyBorder="1" applyAlignment="1" applyProtection="1">
      <alignment horizontal="left" vertical="center" wrapText="1" indent="1"/>
    </xf>
    <xf numFmtId="49" fontId="64" fillId="0" borderId="28" xfId="1" applyNumberFormat="1" applyFont="1" applyFill="1" applyBorder="1" applyAlignment="1" applyProtection="1">
      <alignment horizontal="left" vertical="center" wrapText="1" indent="1"/>
    </xf>
    <xf numFmtId="0" fontId="64" fillId="0" borderId="5" xfId="1" applyFont="1" applyFill="1" applyBorder="1" applyAlignment="1" applyProtection="1">
      <alignment horizontal="left" vertical="center" wrapText="1" indent="1"/>
    </xf>
    <xf numFmtId="49" fontId="59" fillId="0" borderId="43" xfId="1" applyNumberFormat="1" applyFont="1" applyFill="1" applyBorder="1" applyAlignment="1" applyProtection="1">
      <alignment horizontal="left" vertical="center" wrapText="1" indent="1"/>
    </xf>
    <xf numFmtId="164" fontId="6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61" fillId="0" borderId="34" xfId="1" applyNumberFormat="1" applyFont="1" applyFill="1" applyBorder="1" applyAlignment="1" applyProtection="1">
      <alignment horizontal="right" vertical="center" wrapText="1"/>
      <protection locked="0"/>
    </xf>
    <xf numFmtId="164" fontId="61" fillId="0" borderId="27" xfId="1" applyNumberFormat="1" applyFont="1" applyFill="1" applyBorder="1" applyAlignment="1" applyProtection="1">
      <alignment horizontal="right" vertical="center" wrapText="1"/>
      <protection locked="0"/>
    </xf>
    <xf numFmtId="164" fontId="60" fillId="0" borderId="5" xfId="1" applyNumberFormat="1" applyFont="1" applyFill="1" applyBorder="1" applyAlignment="1" applyProtection="1">
      <alignment horizontal="right" vertical="center" wrapText="1"/>
    </xf>
    <xf numFmtId="49" fontId="59" fillId="0" borderId="33" xfId="1" applyNumberFormat="1" applyFont="1" applyFill="1" applyBorder="1" applyAlignment="1" applyProtection="1">
      <alignment horizontal="left" vertical="center" wrapText="1" indent="1"/>
    </xf>
    <xf numFmtId="164" fontId="6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59" fillId="0" borderId="12" xfId="1" applyFont="1" applyFill="1" applyBorder="1" applyAlignment="1" applyProtection="1">
      <alignment horizontal="left" vertical="center" wrapText="1" indent="1"/>
    </xf>
    <xf numFmtId="0" fontId="65" fillId="0" borderId="5" xfId="1" applyFont="1" applyFill="1" applyBorder="1" applyAlignment="1" applyProtection="1">
      <alignment horizontal="left" vertical="center" wrapText="1" indent="1"/>
    </xf>
    <xf numFmtId="0" fontId="66" fillId="0" borderId="32" xfId="45" applyFont="1" applyFill="1" applyBorder="1" applyAlignment="1">
      <alignment horizontal="left" vertical="distributed" wrapText="1" indent="1"/>
    </xf>
    <xf numFmtId="0" fontId="66" fillId="0" borderId="1" xfId="45" applyFont="1" applyFill="1" applyBorder="1" applyAlignment="1">
      <alignment horizontal="left" vertical="distributed" wrapText="1" indent="1"/>
    </xf>
    <xf numFmtId="164" fontId="67" fillId="0" borderId="5" xfId="1" applyNumberFormat="1" applyFont="1" applyFill="1" applyBorder="1" applyAlignment="1" applyProtection="1">
      <alignment horizontal="right" vertical="center" wrapText="1"/>
    </xf>
    <xf numFmtId="0" fontId="68" fillId="0" borderId="13" xfId="1" applyFont="1" applyFill="1" applyBorder="1" applyAlignment="1" applyProtection="1">
      <alignment horizontal="left" vertical="center" wrapText="1" indent="1"/>
    </xf>
    <xf numFmtId="0" fontId="71" fillId="0" borderId="5" xfId="1" applyFont="1" applyFill="1" applyBorder="1" applyAlignment="1" applyProtection="1">
      <alignment horizontal="left" vertical="center" wrapText="1" indent="1"/>
    </xf>
    <xf numFmtId="49" fontId="58" fillId="0" borderId="28" xfId="1" applyNumberFormat="1" applyFont="1" applyFill="1" applyBorder="1" applyAlignment="1" applyProtection="1">
      <alignment horizontal="left" vertical="center" wrapText="1" indent="1"/>
    </xf>
    <xf numFmtId="0" fontId="65" fillId="0" borderId="5" xfId="45" applyFont="1" applyFill="1" applyBorder="1" applyAlignment="1">
      <alignment horizontal="left" vertical="distributed" wrapText="1" indent="1"/>
    </xf>
    <xf numFmtId="49" fontId="68" fillId="0" borderId="33" xfId="1" applyNumberFormat="1" applyFont="1" applyFill="1" applyBorder="1" applyAlignment="1" applyProtection="1">
      <alignment horizontal="left" vertical="center" wrapText="1" indent="1"/>
    </xf>
    <xf numFmtId="0" fontId="68" fillId="0" borderId="32" xfId="1" applyFont="1" applyFill="1" applyBorder="1" applyAlignment="1" applyProtection="1">
      <alignment horizontal="left" vertical="center" wrapText="1" indent="1"/>
    </xf>
    <xf numFmtId="49" fontId="68" fillId="0" borderId="47" xfId="1" applyNumberFormat="1" applyFont="1" applyFill="1" applyBorder="1" applyAlignment="1" applyProtection="1">
      <alignment horizontal="left" vertical="center" wrapText="1" indent="1"/>
    </xf>
    <xf numFmtId="0" fontId="68" fillId="0" borderId="27" xfId="1" applyFont="1" applyFill="1" applyBorder="1" applyAlignment="1" applyProtection="1">
      <alignment horizontal="left" vertical="center" wrapText="1" indent="1"/>
    </xf>
    <xf numFmtId="0" fontId="58" fillId="0" borderId="92" xfId="1" applyFont="1" applyFill="1" applyBorder="1" applyAlignment="1" applyProtection="1">
      <alignment horizontal="left" vertical="center" wrapText="1" indent="1"/>
    </xf>
    <xf numFmtId="0" fontId="57" fillId="0" borderId="93" xfId="1" applyFont="1" applyFill="1" applyBorder="1" applyAlignment="1" applyProtection="1">
      <alignment horizontal="left" vertical="center" wrapText="1" indent="1"/>
    </xf>
    <xf numFmtId="164" fontId="60" fillId="0" borderId="93" xfId="1" applyNumberFormat="1" applyFont="1" applyFill="1" applyBorder="1" applyAlignment="1" applyProtection="1">
      <alignment horizontal="right" vertical="center" wrapText="1"/>
      <protection locked="0"/>
    </xf>
    <xf numFmtId="0" fontId="59" fillId="0" borderId="13" xfId="1" applyFont="1" applyFill="1" applyBorder="1" applyAlignment="1" applyProtection="1">
      <alignment horizontal="left" vertical="center" wrapText="1" indent="1"/>
    </xf>
    <xf numFmtId="0" fontId="72" fillId="0" borderId="1" xfId="1" applyFont="1" applyFill="1" applyBorder="1" applyAlignment="1" applyProtection="1">
      <alignment horizontal="left" vertical="center" wrapText="1" indent="2"/>
    </xf>
    <xf numFmtId="0" fontId="72" fillId="0" borderId="1" xfId="1" applyFont="1" applyFill="1" applyBorder="1" applyAlignment="1" applyProtection="1">
      <alignment horizontal="left" indent="2"/>
    </xf>
    <xf numFmtId="49" fontId="59" fillId="0" borderId="47" xfId="1" applyNumberFormat="1" applyFont="1" applyFill="1" applyBorder="1" applyAlignment="1" applyProtection="1">
      <alignment horizontal="left" vertical="center" wrapText="1" indent="1"/>
    </xf>
    <xf numFmtId="0" fontId="58" fillId="0" borderId="5" xfId="1" applyFont="1" applyFill="1" applyBorder="1" applyAlignment="1" applyProtection="1">
      <alignment vertical="center" wrapText="1"/>
    </xf>
    <xf numFmtId="164" fontId="60" fillId="0" borderId="5" xfId="1" applyNumberFormat="1" applyFont="1" applyFill="1" applyBorder="1" applyAlignment="1" applyProtection="1">
      <alignment vertical="center" wrapText="1"/>
    </xf>
    <xf numFmtId="164" fontId="60" fillId="0" borderId="9" xfId="1" applyNumberFormat="1" applyFont="1" applyFill="1" applyBorder="1" applyAlignment="1" applyProtection="1">
      <alignment vertical="center" wrapText="1"/>
    </xf>
    <xf numFmtId="164" fontId="73" fillId="0" borderId="32" xfId="1" applyNumberFormat="1" applyFont="1" applyFill="1" applyBorder="1" applyAlignment="1" applyProtection="1">
      <alignment vertical="center" wrapText="1"/>
      <protection locked="0"/>
    </xf>
    <xf numFmtId="164" fontId="73" fillId="0" borderId="31" xfId="1" applyNumberFormat="1" applyFont="1" applyFill="1" applyBorder="1" applyAlignment="1" applyProtection="1">
      <alignment vertical="center" wrapText="1"/>
      <protection locked="0"/>
    </xf>
    <xf numFmtId="0" fontId="74" fillId="0" borderId="5" xfId="1" applyFont="1" applyFill="1" applyBorder="1" applyAlignment="1" applyProtection="1">
      <alignment horizontal="left" vertical="center" wrapText="1" indent="1"/>
    </xf>
    <xf numFmtId="0" fontId="72" fillId="0" borderId="32" xfId="1" applyFont="1" applyFill="1" applyBorder="1" applyAlignment="1" applyProtection="1">
      <alignment horizontal="left" vertical="center" wrapText="1" indent="2"/>
    </xf>
    <xf numFmtId="0" fontId="58" fillId="0" borderId="37" xfId="1" applyFont="1" applyFill="1" applyBorder="1" applyAlignment="1" applyProtection="1">
      <alignment horizontal="left" vertical="center" wrapText="1" indent="1"/>
    </xf>
    <xf numFmtId="0" fontId="57" fillId="0" borderId="24" xfId="1" applyFont="1" applyFill="1" applyBorder="1" applyAlignment="1" applyProtection="1">
      <alignment vertical="center" wrapText="1"/>
    </xf>
    <xf numFmtId="164" fontId="60" fillId="0" borderId="24" xfId="1" applyNumberFormat="1" applyFont="1" applyFill="1" applyBorder="1" applyAlignment="1" applyProtection="1">
      <alignment vertical="center" wrapText="1"/>
    </xf>
    <xf numFmtId="164" fontId="60" fillId="0" borderId="23" xfId="1" applyNumberFormat="1" applyFont="1" applyFill="1" applyBorder="1" applyAlignment="1" applyProtection="1">
      <alignment vertical="center" wrapText="1"/>
    </xf>
    <xf numFmtId="0" fontId="76" fillId="0" borderId="95" xfId="1" applyFont="1" applyFill="1" applyBorder="1"/>
    <xf numFmtId="0" fontId="76" fillId="0" borderId="0" xfId="1" applyFont="1" applyFill="1"/>
    <xf numFmtId="0" fontId="58" fillId="0" borderId="93" xfId="1" applyFont="1" applyFill="1" applyBorder="1" applyAlignment="1" applyProtection="1">
      <alignment vertical="center" wrapText="1"/>
    </xf>
    <xf numFmtId="164" fontId="58" fillId="0" borderId="93" xfId="1" applyNumberFormat="1" applyFont="1" applyFill="1" applyBorder="1" applyAlignment="1" applyProtection="1">
      <alignment horizontal="right" vertical="center" wrapText="1"/>
    </xf>
    <xf numFmtId="164" fontId="58" fillId="0" borderId="94" xfId="1" applyNumberFormat="1" applyFont="1" applyFill="1" applyBorder="1" applyAlignment="1" applyProtection="1">
      <alignment horizontal="right" vertical="center" wrapText="1"/>
    </xf>
    <xf numFmtId="0" fontId="60" fillId="0" borderId="0" xfId="45" applyFont="1" applyFill="1" applyAlignment="1">
      <alignment vertical="center"/>
    </xf>
    <xf numFmtId="0" fontId="57" fillId="0" borderId="40" xfId="45" applyFont="1" applyFill="1" applyBorder="1" applyAlignment="1" applyProtection="1">
      <alignment vertical="center"/>
    </xf>
    <xf numFmtId="0" fontId="57" fillId="0" borderId="12" xfId="45" applyFont="1" applyFill="1" applyBorder="1" applyAlignment="1" applyProtection="1">
      <alignment vertical="center"/>
    </xf>
    <xf numFmtId="0" fontId="57" fillId="0" borderId="12" xfId="45" applyFont="1" applyFill="1" applyBorder="1" applyAlignment="1" applyProtection="1">
      <alignment horizontal="center" vertical="center"/>
      <protection locked="0"/>
    </xf>
    <xf numFmtId="0" fontId="57" fillId="0" borderId="47" xfId="45" applyFont="1" applyFill="1" applyBorder="1" applyAlignment="1" applyProtection="1">
      <alignment vertical="center"/>
    </xf>
    <xf numFmtId="0" fontId="57" fillId="0" borderId="27" xfId="45" applyFont="1" applyFill="1" applyBorder="1" applyAlignment="1" applyProtection="1">
      <alignment vertical="center"/>
    </xf>
    <xf numFmtId="0" fontId="78" fillId="0" borderId="48" xfId="45" applyFont="1" applyFill="1" applyBorder="1" applyAlignment="1" applyProtection="1">
      <alignment horizontal="right"/>
    </xf>
    <xf numFmtId="0" fontId="57" fillId="0" borderId="42" xfId="45" applyFont="1" applyFill="1" applyBorder="1" applyAlignment="1" applyProtection="1">
      <alignment horizontal="center" vertical="center" wrapText="1"/>
    </xf>
    <xf numFmtId="0" fontId="18" fillId="0" borderId="0" xfId="45" applyFill="1" applyAlignment="1">
      <alignment vertical="center" wrapText="1"/>
    </xf>
    <xf numFmtId="0" fontId="58" fillId="0" borderId="28" xfId="45" applyFont="1" applyFill="1" applyBorder="1" applyAlignment="1" applyProtection="1">
      <alignment horizontal="center" vertical="center" wrapText="1"/>
    </xf>
    <xf numFmtId="0" fontId="58" fillId="0" borderId="5" xfId="45" applyFont="1" applyFill="1" applyBorder="1" applyAlignment="1" applyProtection="1">
      <alignment horizontal="center" vertical="center" wrapText="1"/>
    </xf>
    <xf numFmtId="0" fontId="58" fillId="0" borderId="9" xfId="45" applyFont="1" applyFill="1" applyBorder="1" applyAlignment="1" applyProtection="1">
      <alignment horizontal="center" vertical="center" wrapText="1"/>
    </xf>
    <xf numFmtId="0" fontId="60" fillId="0" borderId="0" xfId="45" applyFont="1" applyFill="1" applyAlignment="1">
      <alignment horizontal="center" vertical="center" wrapText="1"/>
    </xf>
    <xf numFmtId="0" fontId="57" fillId="0" borderId="46" xfId="45" applyFont="1" applyFill="1" applyBorder="1" applyAlignment="1" applyProtection="1">
      <alignment horizontal="center" vertical="center" wrapText="1"/>
    </xf>
    <xf numFmtId="0" fontId="57" fillId="0" borderId="45" xfId="45" applyFont="1" applyFill="1" applyBorder="1" applyAlignment="1" applyProtection="1">
      <alignment horizontal="center" vertical="center" wrapText="1"/>
    </xf>
    <xf numFmtId="164" fontId="57" fillId="0" borderId="44" xfId="45" applyNumberFormat="1" applyFont="1" applyFill="1" applyBorder="1" applyAlignment="1" applyProtection="1">
      <alignment horizontal="center" vertical="center" wrapText="1"/>
    </xf>
    <xf numFmtId="0" fontId="58" fillId="0" borderId="69" xfId="45" applyFont="1" applyFill="1" applyBorder="1" applyAlignment="1" applyProtection="1">
      <alignment horizontal="center" vertical="center" wrapText="1"/>
    </xf>
    <xf numFmtId="0" fontId="58" fillId="0" borderId="36" xfId="1" applyFont="1" applyFill="1" applyBorder="1" applyAlignment="1" applyProtection="1">
      <alignment horizontal="left" vertical="center" wrapText="1" indent="1"/>
    </xf>
    <xf numFmtId="164" fontId="23" fillId="0" borderId="35" xfId="1" applyNumberFormat="1" applyFont="1" applyFill="1" applyBorder="1" applyAlignment="1" applyProtection="1">
      <alignment horizontal="right" vertical="center" wrapText="1"/>
    </xf>
    <xf numFmtId="0" fontId="79" fillId="0" borderId="0" xfId="45" applyFont="1" applyFill="1" applyAlignment="1">
      <alignment vertical="center" wrapText="1"/>
    </xf>
    <xf numFmtId="0" fontId="58" fillId="0" borderId="43" xfId="45" applyFont="1" applyFill="1" applyBorder="1" applyAlignment="1" applyProtection="1">
      <alignment horizontal="center" vertical="center" wrapText="1"/>
    </xf>
    <xf numFmtId="49" fontId="59" fillId="0" borderId="32" xfId="1" applyNumberFormat="1" applyFont="1" applyFill="1" applyBorder="1" applyAlignment="1" applyProtection="1">
      <alignment horizontal="left" vertical="center" wrapText="1" indent="1"/>
    </xf>
    <xf numFmtId="164" fontId="2" fillId="0" borderId="34" xfId="1" applyNumberFormat="1" applyFont="1" applyFill="1" applyBorder="1" applyAlignment="1" applyProtection="1">
      <alignment horizontal="right" vertical="center" wrapText="1"/>
      <protection locked="0"/>
    </xf>
    <xf numFmtId="0" fontId="58" fillId="0" borderId="30" xfId="45" applyFont="1" applyFill="1" applyBorder="1" applyAlignment="1" applyProtection="1">
      <alignment horizontal="center" vertical="center" wrapText="1"/>
    </xf>
    <xf numFmtId="164" fontId="2" fillId="0" borderId="29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29" xfId="1" applyNumberFormat="1" applyFont="1" applyFill="1" applyBorder="1" applyAlignment="1" applyProtection="1">
      <alignment horizontal="right" vertical="center" wrapText="1"/>
    </xf>
    <xf numFmtId="0" fontId="58" fillId="0" borderId="47" xfId="45" applyFont="1" applyFill="1" applyBorder="1" applyAlignment="1" applyProtection="1">
      <alignment horizontal="center" vertical="center" wrapText="1"/>
    </xf>
    <xf numFmtId="0" fontId="80" fillId="0" borderId="0" xfId="45" applyFont="1" applyFill="1" applyAlignment="1">
      <alignment vertical="center" wrapText="1"/>
    </xf>
    <xf numFmtId="0" fontId="58" fillId="0" borderId="46" xfId="45" applyFont="1" applyFill="1" applyBorder="1" applyAlignment="1" applyProtection="1">
      <alignment horizontal="center" vertical="center" wrapText="1"/>
    </xf>
    <xf numFmtId="164" fontId="2" fillId="0" borderId="38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9" xfId="1" applyNumberFormat="1" applyFont="1" applyFill="1" applyBorder="1" applyAlignment="1" applyProtection="1">
      <alignment horizontal="right" vertical="center" wrapText="1"/>
    </xf>
    <xf numFmtId="164" fontId="2" fillId="0" borderId="31" xfId="1" applyNumberFormat="1" applyFont="1" applyFill="1" applyBorder="1" applyAlignment="1" applyProtection="1">
      <alignment horizontal="right" vertical="center" wrapText="1"/>
      <protection locked="0"/>
    </xf>
    <xf numFmtId="49" fontId="59" fillId="0" borderId="1" xfId="1" applyNumberFormat="1" applyFont="1" applyFill="1" applyBorder="1" applyAlignment="1" applyProtection="1">
      <alignment horizontal="left" vertical="center" wrapText="1" indent="1"/>
    </xf>
    <xf numFmtId="49" fontId="59" fillId="0" borderId="45" xfId="1" applyNumberFormat="1" applyFont="1" applyFill="1" applyBorder="1" applyAlignment="1" applyProtection="1">
      <alignment horizontal="left" vertical="center" wrapText="1" indent="1"/>
    </xf>
    <xf numFmtId="0" fontId="66" fillId="0" borderId="45" xfId="45" applyFont="1" applyFill="1" applyBorder="1" applyAlignment="1">
      <alignment horizontal="left" vertical="distributed" wrapText="1" indent="1"/>
    </xf>
    <xf numFmtId="164" fontId="78" fillId="0" borderId="44" xfId="1" applyNumberFormat="1" applyFont="1" applyFill="1" applyBorder="1" applyAlignment="1" applyProtection="1">
      <alignment horizontal="right" vertical="center" wrapText="1"/>
      <protection locked="0"/>
    </xf>
    <xf numFmtId="164" fontId="78" fillId="0" borderId="9" xfId="1" applyNumberFormat="1" applyFont="1" applyFill="1" applyBorder="1" applyAlignment="1" applyProtection="1">
      <alignment horizontal="right" vertical="center" wrapText="1"/>
    </xf>
    <xf numFmtId="0" fontId="64" fillId="0" borderId="43" xfId="45" applyFont="1" applyFill="1" applyBorder="1" applyAlignment="1" applyProtection="1">
      <alignment horizontal="center" vertical="center" wrapText="1"/>
    </xf>
    <xf numFmtId="49" fontId="59" fillId="0" borderId="13" xfId="1" applyNumberFormat="1" applyFont="1" applyFill="1" applyBorder="1" applyAlignment="1" applyProtection="1">
      <alignment horizontal="left" vertical="center" wrapText="1" indent="1"/>
    </xf>
    <xf numFmtId="0" fontId="64" fillId="0" borderId="98" xfId="45" applyFont="1" applyFill="1" applyBorder="1" applyAlignment="1" applyProtection="1">
      <alignment horizontal="center" vertical="center" wrapText="1"/>
    </xf>
    <xf numFmtId="49" fontId="59" fillId="0" borderId="99" xfId="1" applyNumberFormat="1" applyFont="1" applyFill="1" applyBorder="1" applyAlignment="1" applyProtection="1">
      <alignment horizontal="left" vertical="center" wrapText="1" indent="1"/>
    </xf>
    <xf numFmtId="0" fontId="59" fillId="0" borderId="99" xfId="1" applyFont="1" applyFill="1" applyBorder="1" applyAlignment="1" applyProtection="1">
      <alignment horizontal="left" vertical="center" wrapText="1" indent="1"/>
    </xf>
    <xf numFmtId="0" fontId="64" fillId="0" borderId="69" xfId="45" applyFont="1" applyFill="1" applyBorder="1" applyAlignment="1" applyProtection="1">
      <alignment horizontal="center" vertical="center" wrapText="1"/>
    </xf>
    <xf numFmtId="49" fontId="59" fillId="0" borderId="36" xfId="1" applyNumberFormat="1" applyFont="1" applyFill="1" applyBorder="1" applyAlignment="1" applyProtection="1">
      <alignment horizontal="left" vertical="center" wrapText="1" indent="1"/>
    </xf>
    <xf numFmtId="0" fontId="59" fillId="0" borderId="36" xfId="1" applyFont="1" applyFill="1" applyBorder="1" applyAlignment="1" applyProtection="1">
      <alignment horizontal="left" vertical="center" wrapText="1" indent="1"/>
    </xf>
    <xf numFmtId="0" fontId="65" fillId="0" borderId="37" xfId="45" applyFont="1" applyFill="1" applyBorder="1" applyAlignment="1" applyProtection="1">
      <alignment horizontal="center" vertical="center" wrapText="1"/>
    </xf>
    <xf numFmtId="0" fontId="58" fillId="0" borderId="24" xfId="1" applyFont="1" applyFill="1" applyBorder="1" applyAlignment="1" applyProtection="1">
      <alignment horizontal="left" vertical="center" wrapText="1" indent="1"/>
    </xf>
    <xf numFmtId="0" fontId="71" fillId="0" borderId="24" xfId="1" applyFont="1" applyFill="1" applyBorder="1" applyAlignment="1" applyProtection="1">
      <alignment horizontal="left" vertical="center" wrapText="1" indent="1"/>
    </xf>
    <xf numFmtId="0" fontId="59" fillId="0" borderId="0" xfId="45" applyFont="1" applyFill="1" applyBorder="1" applyAlignment="1" applyProtection="1">
      <alignment horizontal="center" vertical="center" wrapText="1"/>
    </xf>
    <xf numFmtId="0" fontId="57" fillId="0" borderId="0" xfId="45" applyFont="1" applyFill="1" applyBorder="1" applyAlignment="1" applyProtection="1">
      <alignment horizontal="left" vertical="center" wrapText="1" indent="1"/>
    </xf>
    <xf numFmtId="164" fontId="58" fillId="0" borderId="0" xfId="45" applyNumberFormat="1" applyFont="1" applyFill="1" applyBorder="1" applyAlignment="1" applyProtection="1">
      <alignment vertical="center" wrapText="1"/>
    </xf>
    <xf numFmtId="0" fontId="59" fillId="0" borderId="0" xfId="45" applyFont="1" applyFill="1" applyAlignment="1" applyProtection="1">
      <alignment horizontal="left" vertical="center" wrapText="1"/>
    </xf>
    <xf numFmtId="0" fontId="59" fillId="0" borderId="0" xfId="45" applyFont="1" applyFill="1" applyAlignment="1" applyProtection="1">
      <alignment vertical="center" wrapText="1"/>
    </xf>
    <xf numFmtId="0" fontId="58" fillId="0" borderId="36" xfId="45" applyFont="1" applyFill="1" applyBorder="1" applyAlignment="1" applyProtection="1">
      <alignment horizontal="center" vertical="center" wrapText="1"/>
    </xf>
    <xf numFmtId="164" fontId="58" fillId="0" borderId="35" xfId="45" applyNumberFormat="1" applyFont="1" applyFill="1" applyBorder="1" applyAlignment="1" applyProtection="1">
      <alignment horizontal="center" vertical="center" wrapText="1"/>
    </xf>
    <xf numFmtId="0" fontId="64" fillId="0" borderId="28" xfId="45" applyFont="1" applyFill="1" applyBorder="1" applyAlignment="1" applyProtection="1">
      <alignment horizontal="center" vertical="center" wrapText="1"/>
    </xf>
    <xf numFmtId="164" fontId="2" fillId="0" borderId="34" xfId="1" applyNumberFormat="1" applyFont="1" applyFill="1" applyBorder="1" applyAlignment="1" applyProtection="1">
      <alignment vertical="center" wrapText="1"/>
      <protection locked="0"/>
    </xf>
    <xf numFmtId="0" fontId="64" fillId="0" borderId="30" xfId="45" applyFont="1" applyFill="1" applyBorder="1" applyAlignment="1" applyProtection="1">
      <alignment horizontal="center" vertical="center" wrapText="1"/>
    </xf>
    <xf numFmtId="164" fontId="2" fillId="0" borderId="29" xfId="1" applyNumberFormat="1" applyFont="1" applyFill="1" applyBorder="1" applyAlignment="1" applyProtection="1">
      <alignment vertical="center" wrapText="1"/>
      <protection locked="0"/>
    </xf>
    <xf numFmtId="164" fontId="23" fillId="0" borderId="29" xfId="1" applyNumberFormat="1" applyFont="1" applyFill="1" applyBorder="1" applyAlignment="1" applyProtection="1">
      <alignment vertical="center" wrapText="1"/>
    </xf>
    <xf numFmtId="164" fontId="2" fillId="0" borderId="29" xfId="1" applyNumberFormat="1" applyFont="1" applyFill="1" applyBorder="1" applyAlignment="1" applyProtection="1">
      <alignment vertical="center" wrapText="1"/>
    </xf>
    <xf numFmtId="0" fontId="64" fillId="0" borderId="40" xfId="45" applyFont="1" applyFill="1" applyBorder="1" applyAlignment="1" applyProtection="1">
      <alignment horizontal="center" vertical="center" wrapText="1"/>
    </xf>
    <xf numFmtId="49" fontId="59" fillId="0" borderId="12" xfId="1" applyNumberFormat="1" applyFont="1" applyFill="1" applyBorder="1" applyAlignment="1" applyProtection="1">
      <alignment horizontal="left" vertical="center" wrapText="1" indent="1"/>
    </xf>
    <xf numFmtId="0" fontId="72" fillId="0" borderId="12" xfId="1" applyFont="1" applyFill="1" applyBorder="1" applyAlignment="1" applyProtection="1">
      <alignment horizontal="left" vertical="center" wrapText="1" indent="2"/>
    </xf>
    <xf numFmtId="164" fontId="2" fillId="0" borderId="38" xfId="1" applyNumberFormat="1" applyFont="1" applyFill="1" applyBorder="1" applyAlignment="1" applyProtection="1">
      <alignment vertical="center" wrapText="1"/>
      <protection locked="0"/>
    </xf>
    <xf numFmtId="164" fontId="23" fillId="0" borderId="9" xfId="1" applyNumberFormat="1" applyFont="1" applyFill="1" applyBorder="1" applyAlignment="1" applyProtection="1">
      <alignment vertical="center" wrapText="1"/>
    </xf>
    <xf numFmtId="49" fontId="59" fillId="0" borderId="39" xfId="1" applyNumberFormat="1" applyFont="1" applyFill="1" applyBorder="1" applyAlignment="1" applyProtection="1">
      <alignment horizontal="left" vertical="center" wrapText="1" indent="1"/>
    </xf>
    <xf numFmtId="164" fontId="2" fillId="0" borderId="100" xfId="1" applyNumberFormat="1" applyFont="1" applyFill="1" applyBorder="1" applyAlignment="1" applyProtection="1">
      <alignment vertical="center" wrapText="1"/>
      <protection locked="0"/>
    </xf>
    <xf numFmtId="0" fontId="72" fillId="0" borderId="13" xfId="1" applyFont="1" applyFill="1" applyBorder="1" applyAlignment="1" applyProtection="1">
      <alignment horizontal="left" vertical="center" wrapText="1" indent="2"/>
    </xf>
    <xf numFmtId="0" fontId="64" fillId="0" borderId="46" xfId="45" applyFont="1" applyFill="1" applyBorder="1" applyAlignment="1" applyProtection="1">
      <alignment horizontal="center" vertical="center" wrapText="1"/>
    </xf>
    <xf numFmtId="0" fontId="72" fillId="0" borderId="45" xfId="1" applyFont="1" applyFill="1" applyBorder="1" applyAlignment="1" applyProtection="1">
      <alignment horizontal="left" vertical="center" wrapText="1" indent="2"/>
    </xf>
    <xf numFmtId="164" fontId="2" fillId="0" borderId="44" xfId="1" applyNumberFormat="1" applyFont="1" applyFill="1" applyBorder="1" applyAlignment="1" applyProtection="1">
      <alignment vertical="center" wrapText="1"/>
      <protection locked="0"/>
    </xf>
    <xf numFmtId="49" fontId="59" fillId="0" borderId="5" xfId="1" applyNumberFormat="1" applyFont="1" applyFill="1" applyBorder="1" applyAlignment="1" applyProtection="1">
      <alignment horizontal="left" vertical="center" wrapText="1" indent="1"/>
    </xf>
    <xf numFmtId="0" fontId="59" fillId="0" borderId="5" xfId="1" applyFont="1" applyFill="1" applyBorder="1" applyAlignment="1" applyProtection="1">
      <alignment horizontal="left" vertical="center" wrapText="1" indent="1"/>
    </xf>
    <xf numFmtId="164" fontId="2" fillId="0" borderId="9" xfId="1" applyNumberFormat="1" applyFont="1" applyFill="1" applyBorder="1" applyAlignment="1" applyProtection="1">
      <alignment vertical="center" wrapText="1"/>
      <protection locked="0"/>
    </xf>
    <xf numFmtId="0" fontId="64" fillId="0" borderId="33" xfId="45" applyFont="1" applyFill="1" applyBorder="1" applyAlignment="1" applyProtection="1">
      <alignment horizontal="center" vertical="center" wrapText="1"/>
    </xf>
    <xf numFmtId="164" fontId="2" fillId="0" borderId="31" xfId="1" applyNumberFormat="1" applyFont="1" applyFill="1" applyBorder="1" applyAlignment="1" applyProtection="1">
      <alignment vertical="center" wrapText="1"/>
      <protection locked="0"/>
    </xf>
    <xf numFmtId="0" fontId="72" fillId="0" borderId="12" xfId="1" applyFont="1" applyFill="1" applyBorder="1" applyAlignment="1" applyProtection="1">
      <alignment horizontal="left" indent="2"/>
    </xf>
    <xf numFmtId="0" fontId="64" fillId="0" borderId="37" xfId="45" applyFont="1" applyFill="1" applyBorder="1" applyAlignment="1" applyProtection="1">
      <alignment horizontal="center" vertical="center" wrapText="1"/>
    </xf>
    <xf numFmtId="0" fontId="74" fillId="0" borderId="24" xfId="1" applyFont="1" applyFill="1" applyBorder="1" applyAlignment="1" applyProtection="1">
      <alignment horizontal="left" vertical="center" wrapText="1" indent="1"/>
    </xf>
    <xf numFmtId="164" fontId="23" fillId="0" borderId="23" xfId="1" applyNumberFormat="1" applyFont="1" applyFill="1" applyBorder="1" applyAlignment="1" applyProtection="1">
      <alignment vertical="center" wrapText="1"/>
    </xf>
    <xf numFmtId="0" fontId="18" fillId="0" borderId="47" xfId="45" applyFill="1" applyBorder="1" applyAlignment="1" applyProtection="1">
      <alignment horizontal="left" vertical="center" wrapText="1"/>
    </xf>
    <xf numFmtId="0" fontId="18" fillId="0" borderId="27" xfId="45" applyFill="1" applyBorder="1" applyAlignment="1" applyProtection="1">
      <alignment vertical="center" wrapText="1"/>
    </xf>
    <xf numFmtId="0" fontId="18" fillId="0" borderId="48" xfId="45" applyFill="1" applyBorder="1" applyAlignment="1" applyProtection="1">
      <alignment vertical="center" wrapText="1"/>
    </xf>
    <xf numFmtId="0" fontId="23" fillId="0" borderId="28" xfId="45" applyFont="1" applyFill="1" applyBorder="1" applyAlignment="1" applyProtection="1">
      <alignment horizontal="left" vertical="center"/>
    </xf>
    <xf numFmtId="0" fontId="2" fillId="0" borderId="5" xfId="45" applyFont="1" applyFill="1" applyBorder="1" applyAlignment="1" applyProtection="1">
      <alignment vertical="center" wrapText="1"/>
    </xf>
    <xf numFmtId="0" fontId="23" fillId="0" borderId="5" xfId="45" applyFont="1" applyFill="1" applyBorder="1" applyAlignment="1" applyProtection="1">
      <alignment vertical="center" wrapText="1"/>
    </xf>
    <xf numFmtId="4" fontId="23" fillId="0" borderId="9" xfId="4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45" applyFill="1" applyAlignment="1">
      <alignment horizontal="left" vertical="center" wrapText="1"/>
    </xf>
    <xf numFmtId="0" fontId="57" fillId="0" borderId="101" xfId="45" applyFont="1" applyFill="1" applyBorder="1" applyAlignment="1" applyProtection="1">
      <alignment vertical="center"/>
    </xf>
    <xf numFmtId="0" fontId="57" fillId="0" borderId="63" xfId="45" applyFont="1" applyFill="1" applyBorder="1" applyAlignment="1" applyProtection="1">
      <alignment vertical="center"/>
    </xf>
    <xf numFmtId="0" fontId="57" fillId="0" borderId="58" xfId="45" applyFont="1" applyFill="1" applyBorder="1" applyAlignment="1" applyProtection="1">
      <alignment horizontal="center" vertical="center"/>
      <protection locked="0"/>
    </xf>
    <xf numFmtId="0" fontId="57" fillId="0" borderId="0" xfId="45" applyFont="1" applyFill="1" applyAlignment="1" applyProtection="1">
      <alignment vertical="center"/>
    </xf>
    <xf numFmtId="0" fontId="78" fillId="0" borderId="0" xfId="45" applyFont="1" applyFill="1" applyAlignment="1" applyProtection="1">
      <alignment horizontal="right"/>
    </xf>
    <xf numFmtId="0" fontId="57" fillId="0" borderId="102" xfId="45" applyFont="1" applyFill="1" applyBorder="1" applyAlignment="1" applyProtection="1">
      <alignment horizontal="center" vertical="center" wrapText="1"/>
    </xf>
    <xf numFmtId="0" fontId="18" fillId="0" borderId="0" xfId="45" applyFill="1" applyAlignment="1" applyProtection="1">
      <alignment horizontal="left" vertical="center" wrapText="1"/>
    </xf>
    <xf numFmtId="0" fontId="18" fillId="0" borderId="0" xfId="45" applyFill="1" applyAlignment="1" applyProtection="1">
      <alignment vertical="center" wrapText="1"/>
    </xf>
    <xf numFmtId="0" fontId="23" fillId="0" borderId="7" xfId="45" applyFont="1" applyFill="1" applyBorder="1" applyAlignment="1" applyProtection="1">
      <alignment horizontal="left" vertical="center"/>
    </xf>
    <xf numFmtId="0" fontId="2" fillId="0" borderId="26" xfId="45" applyFont="1" applyFill="1" applyBorder="1" applyAlignment="1" applyProtection="1">
      <alignment vertical="center" wrapText="1"/>
    </xf>
    <xf numFmtId="0" fontId="23" fillId="0" borderId="50" xfId="45" applyFont="1" applyFill="1" applyBorder="1" applyAlignment="1" applyProtection="1">
      <alignment vertical="center" wrapText="1"/>
    </xf>
    <xf numFmtId="4" fontId="23" fillId="0" borderId="6" xfId="4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37" xfId="45" applyFont="1" applyFill="1" applyBorder="1" applyAlignment="1" applyProtection="1">
      <alignment horizontal="left" vertical="center"/>
    </xf>
    <xf numFmtId="0" fontId="2" fillId="0" borderId="24" xfId="45" applyFont="1" applyFill="1" applyBorder="1" applyAlignment="1" applyProtection="1">
      <alignment vertical="center" wrapText="1"/>
    </xf>
    <xf numFmtId="0" fontId="23" fillId="0" borderId="24" xfId="45" applyFont="1" applyFill="1" applyBorder="1" applyAlignment="1" applyProtection="1">
      <alignment vertical="center" wrapText="1"/>
    </xf>
    <xf numFmtId="4" fontId="23" fillId="0" borderId="23" xfId="45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27" xfId="45" applyFont="1" applyFill="1" applyBorder="1" applyAlignment="1" applyProtection="1">
      <alignment horizontal="right"/>
    </xf>
    <xf numFmtId="164" fontId="23" fillId="0" borderId="36" xfId="1" applyNumberFormat="1" applyFont="1" applyFill="1" applyBorder="1" applyAlignment="1" applyProtection="1">
      <alignment horizontal="right" vertical="center" wrapText="1"/>
    </xf>
    <xf numFmtId="164" fontId="2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1" applyNumberFormat="1" applyFont="1" applyFill="1" applyBorder="1" applyAlignment="1" applyProtection="1">
      <alignment horizontal="right" vertical="center" wrapText="1"/>
    </xf>
    <xf numFmtId="164" fontId="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5" xfId="1" applyNumberFormat="1" applyFont="1" applyFill="1" applyBorder="1" applyAlignment="1" applyProtection="1">
      <alignment horizontal="right" vertical="center" wrapText="1"/>
    </xf>
    <xf numFmtId="164" fontId="2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8" fillId="0" borderId="5" xfId="1" applyNumberFormat="1" applyFont="1" applyFill="1" applyBorder="1" applyAlignment="1" applyProtection="1">
      <alignment horizontal="right" vertical="center" wrapText="1"/>
    </xf>
    <xf numFmtId="164" fontId="75" fillId="0" borderId="5" xfId="1" applyNumberFormat="1" applyFont="1" applyFill="1" applyBorder="1" applyAlignment="1" applyProtection="1">
      <alignment horizontal="right" vertical="center" wrapText="1"/>
    </xf>
    <xf numFmtId="164" fontId="23" fillId="0" borderId="24" xfId="1" applyNumberFormat="1" applyFont="1" applyFill="1" applyBorder="1" applyAlignment="1" applyProtection="1">
      <alignment horizontal="right" vertical="center" wrapText="1"/>
      <protection locked="0"/>
    </xf>
    <xf numFmtId="3" fontId="75" fillId="0" borderId="0" xfId="45" applyNumberFormat="1" applyFont="1" applyFill="1" applyAlignment="1">
      <alignment horizontal="center" vertical="center" wrapText="1"/>
    </xf>
    <xf numFmtId="3" fontId="75" fillId="0" borderId="0" xfId="45" applyNumberFormat="1" applyFont="1" applyFill="1" applyAlignment="1">
      <alignment vertical="center" wrapText="1"/>
    </xf>
    <xf numFmtId="3" fontId="18" fillId="0" borderId="0" xfId="45" applyNumberFormat="1" applyFill="1" applyAlignment="1">
      <alignment vertical="center" wrapText="1"/>
    </xf>
    <xf numFmtId="3" fontId="18" fillId="0" borderId="0" xfId="45" applyNumberFormat="1" applyFont="1" applyFill="1" applyAlignment="1">
      <alignment vertical="center" wrapText="1"/>
    </xf>
    <xf numFmtId="164" fontId="75" fillId="0" borderId="100" xfId="1" applyNumberFormat="1" applyFont="1" applyFill="1" applyBorder="1" applyAlignment="1" applyProtection="1">
      <alignment vertical="center" wrapText="1"/>
      <protection locked="0"/>
    </xf>
    <xf numFmtId="164" fontId="75" fillId="0" borderId="9" xfId="1" applyNumberFormat="1" applyFont="1" applyFill="1" applyBorder="1" applyAlignment="1" applyProtection="1">
      <alignment vertical="center" wrapText="1"/>
      <protection locked="0"/>
    </xf>
    <xf numFmtId="3" fontId="83" fillId="0" borderId="0" xfId="45" applyNumberFormat="1" applyFont="1" applyFill="1" applyAlignment="1">
      <alignment vertical="center" wrapText="1"/>
    </xf>
    <xf numFmtId="0" fontId="23" fillId="0" borderId="5" xfId="45" applyFont="1" applyFill="1" applyBorder="1" applyAlignment="1" applyProtection="1">
      <alignment horizontal="left" vertical="center"/>
    </xf>
    <xf numFmtId="0" fontId="18" fillId="0" borderId="5" xfId="45" applyFill="1" applyBorder="1" applyAlignment="1" applyProtection="1">
      <alignment vertical="center" wrapText="1"/>
    </xf>
    <xf numFmtId="4" fontId="75" fillId="0" borderId="5" xfId="45" applyNumberFormat="1" applyFont="1" applyFill="1" applyBorder="1" applyAlignment="1" applyProtection="1">
      <alignment horizontal="right" vertical="center" wrapText="1"/>
      <protection locked="0"/>
    </xf>
    <xf numFmtId="4" fontId="75" fillId="0" borderId="5" xfId="45" applyNumberFormat="1" applyFont="1" applyFill="1" applyBorder="1" applyAlignment="1">
      <alignment horizontal="right" vertical="center" wrapText="1"/>
    </xf>
    <xf numFmtId="4" fontId="18" fillId="0" borderId="0" xfId="45" applyNumberFormat="1" applyFill="1" applyAlignment="1">
      <alignment vertical="center" wrapText="1"/>
    </xf>
    <xf numFmtId="0" fontId="57" fillId="0" borderId="97" xfId="45" applyFont="1" applyFill="1" applyBorder="1" applyAlignment="1" applyProtection="1">
      <alignment horizontal="center" vertical="center" wrapText="1"/>
      <protection locked="0"/>
    </xf>
    <xf numFmtId="0" fontId="57" fillId="0" borderId="3" xfId="45" applyFont="1" applyFill="1" applyBorder="1" applyAlignment="1" applyProtection="1">
      <alignment horizontal="center" vertical="center" wrapText="1"/>
      <protection locked="0"/>
    </xf>
    <xf numFmtId="0" fontId="57" fillId="0" borderId="36" xfId="45" applyFont="1" applyFill="1" applyBorder="1" applyAlignment="1" applyProtection="1">
      <alignment horizontal="center" vertical="center" wrapText="1"/>
    </xf>
    <xf numFmtId="0" fontId="58" fillId="0" borderId="24" xfId="1" applyFont="1" applyFill="1" applyBorder="1" applyAlignment="1" applyProtection="1">
      <alignment vertical="center" wrapText="1"/>
    </xf>
    <xf numFmtId="164" fontId="58" fillId="0" borderId="36" xfId="45" applyNumberFormat="1" applyFont="1" applyFill="1" applyBorder="1" applyAlignment="1" applyProtection="1">
      <alignment horizontal="center" vertical="center" wrapText="1"/>
    </xf>
    <xf numFmtId="164" fontId="23" fillId="0" borderId="24" xfId="1" applyNumberFormat="1" applyFont="1" applyFill="1" applyBorder="1" applyAlignment="1" applyProtection="1">
      <alignment vertical="center" wrapText="1"/>
    </xf>
    <xf numFmtId="164" fontId="2" fillId="0" borderId="32" xfId="1" applyNumberFormat="1" applyFont="1" applyFill="1" applyBorder="1" applyAlignment="1" applyProtection="1">
      <alignment vertical="center" wrapText="1"/>
      <protection locked="0"/>
    </xf>
    <xf numFmtId="164" fontId="81" fillId="0" borderId="32" xfId="1" applyNumberFormat="1" applyFont="1" applyFill="1" applyBorder="1" applyAlignment="1" applyProtection="1">
      <alignment vertical="center" wrapText="1"/>
      <protection locked="0"/>
    </xf>
    <xf numFmtId="164" fontId="23" fillId="0" borderId="31" xfId="1" applyNumberFormat="1" applyFont="1" applyFill="1" applyBorder="1" applyAlignment="1" applyProtection="1">
      <alignment horizontal="right" vertical="center" wrapText="1"/>
    </xf>
    <xf numFmtId="164" fontId="2" fillId="0" borderId="1" xfId="1" applyNumberFormat="1" applyFont="1" applyFill="1" applyBorder="1" applyAlignment="1" applyProtection="1">
      <alignment vertical="center" wrapText="1"/>
      <protection locked="0"/>
    </xf>
    <xf numFmtId="164" fontId="23" fillId="0" borderId="1" xfId="1" applyNumberFormat="1" applyFont="1" applyFill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  <protection locked="0"/>
    </xf>
    <xf numFmtId="164" fontId="23" fillId="0" borderId="5" xfId="1" applyNumberFormat="1" applyFont="1" applyFill="1" applyBorder="1" applyAlignment="1" applyProtection="1">
      <alignment vertical="center" wrapText="1"/>
    </xf>
    <xf numFmtId="164" fontId="2" fillId="0" borderId="39" xfId="1" applyNumberFormat="1" applyFont="1" applyFill="1" applyBorder="1" applyAlignment="1" applyProtection="1">
      <alignment vertical="center" wrapText="1"/>
      <protection locked="0"/>
    </xf>
    <xf numFmtId="164" fontId="2" fillId="0" borderId="13" xfId="1" applyNumberFormat="1" applyFont="1" applyFill="1" applyBorder="1" applyAlignment="1" applyProtection="1">
      <alignment vertical="center" wrapText="1"/>
      <protection locked="0"/>
    </xf>
    <xf numFmtId="164" fontId="2" fillId="0" borderId="45" xfId="1" applyNumberFormat="1" applyFont="1" applyFill="1" applyBorder="1" applyAlignment="1" applyProtection="1">
      <alignment vertical="center" wrapText="1"/>
      <protection locked="0"/>
    </xf>
    <xf numFmtId="164" fontId="2" fillId="0" borderId="5" xfId="1" applyNumberFormat="1" applyFont="1" applyFill="1" applyBorder="1" applyAlignment="1" applyProtection="1">
      <alignment vertical="center" wrapText="1"/>
      <protection locked="0"/>
    </xf>
    <xf numFmtId="4" fontId="23" fillId="0" borderId="5" xfId="45" applyNumberFormat="1" applyFont="1" applyFill="1" applyBorder="1" applyAlignment="1" applyProtection="1">
      <alignment horizontal="right" vertical="center" wrapText="1" indent="1"/>
      <protection locked="0"/>
    </xf>
    <xf numFmtId="0" fontId="57" fillId="0" borderId="91" xfId="45" applyFont="1" applyFill="1" applyBorder="1" applyAlignment="1" applyProtection="1">
      <alignment vertical="center"/>
    </xf>
    <xf numFmtId="0" fontId="57" fillId="0" borderId="42" xfId="45" applyFont="1" applyFill="1" applyBorder="1" applyAlignment="1" applyProtection="1">
      <alignment vertical="center"/>
    </xf>
    <xf numFmtId="0" fontId="78" fillId="0" borderId="42" xfId="45" applyFont="1" applyFill="1" applyBorder="1" applyAlignment="1" applyProtection="1">
      <alignment horizontal="right"/>
    </xf>
    <xf numFmtId="0" fontId="78" fillId="0" borderId="41" xfId="45" applyFont="1" applyFill="1" applyBorder="1" applyAlignment="1" applyProtection="1">
      <alignment horizontal="right"/>
    </xf>
    <xf numFmtId="164" fontId="57" fillId="0" borderId="45" xfId="45" applyNumberFormat="1" applyFont="1" applyFill="1" applyBorder="1" applyAlignment="1" applyProtection="1">
      <alignment horizontal="center" vertical="center" wrapText="1"/>
    </xf>
    <xf numFmtId="164" fontId="78" fillId="0" borderId="45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99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36" xfId="1" applyNumberFormat="1" applyFont="1" applyFill="1" applyBorder="1" applyAlignment="1" applyProtection="1">
      <alignment horizontal="right" vertical="center" wrapText="1"/>
      <protection locked="0"/>
    </xf>
    <xf numFmtId="4" fontId="23" fillId="0" borderId="24" xfId="45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8" xfId="0" applyFont="1" applyBorder="1"/>
    <xf numFmtId="0" fontId="25" fillId="0" borderId="33" xfId="0" applyFont="1" applyBorder="1" applyAlignment="1">
      <alignment horizontal="center"/>
    </xf>
    <xf numFmtId="0" fontId="25" fillId="0" borderId="112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91" xfId="0" applyFont="1" applyBorder="1" applyAlignment="1">
      <alignment horizontal="center"/>
    </xf>
    <xf numFmtId="0" fontId="26" fillId="0" borderId="9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114" xfId="0" applyFont="1" applyBorder="1" applyAlignment="1">
      <alignment horizontal="center"/>
    </xf>
    <xf numFmtId="0" fontId="26" fillId="0" borderId="116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5" fillId="0" borderId="119" xfId="0" applyFont="1" applyBorder="1"/>
    <xf numFmtId="0" fontId="26" fillId="0" borderId="120" xfId="0" applyFont="1" applyBorder="1" applyAlignment="1">
      <alignment horizontal="center"/>
    </xf>
    <xf numFmtId="0" fontId="26" fillId="0" borderId="121" xfId="0" applyFont="1" applyBorder="1" applyAlignment="1">
      <alignment horizontal="center"/>
    </xf>
    <xf numFmtId="0" fontId="28" fillId="0" borderId="122" xfId="0" applyFont="1" applyBorder="1"/>
    <xf numFmtId="0" fontId="28" fillId="0" borderId="124" xfId="0" applyFont="1" applyBorder="1"/>
    <xf numFmtId="0" fontId="26" fillId="0" borderId="125" xfId="0" applyFont="1" applyBorder="1"/>
    <xf numFmtId="0" fontId="26" fillId="0" borderId="125" xfId="0" applyFont="1" applyBorder="1" applyAlignment="1">
      <alignment horizontal="center"/>
    </xf>
    <xf numFmtId="0" fontId="26" fillId="0" borderId="126" xfId="0" applyFont="1" applyBorder="1" applyAlignment="1">
      <alignment horizontal="center"/>
    </xf>
    <xf numFmtId="0" fontId="30" fillId="0" borderId="125" xfId="0" applyFont="1" applyBorder="1" applyAlignment="1">
      <alignment horizontal="center"/>
    </xf>
    <xf numFmtId="0" fontId="30" fillId="0" borderId="126" xfId="0" applyFont="1" applyBorder="1" applyAlignment="1">
      <alignment horizontal="center"/>
    </xf>
    <xf numFmtId="166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wrapText="1"/>
    </xf>
    <xf numFmtId="3" fontId="25" fillId="0" borderId="123" xfId="0" applyNumberFormat="1" applyFont="1" applyBorder="1"/>
    <xf numFmtId="0" fontId="25" fillId="0" borderId="125" xfId="0" applyFont="1" applyBorder="1"/>
    <xf numFmtId="0" fontId="25" fillId="0" borderId="126" xfId="0" applyFont="1" applyBorder="1"/>
    <xf numFmtId="0" fontId="28" fillId="0" borderId="127" xfId="0" applyFont="1" applyBorder="1"/>
    <xf numFmtId="166" fontId="31" fillId="0" borderId="83" xfId="0" applyNumberFormat="1" applyFont="1" applyBorder="1" applyAlignment="1">
      <alignment horizontal="center"/>
    </xf>
    <xf numFmtId="0" fontId="25" fillId="0" borderId="83" xfId="0" applyFont="1" applyBorder="1"/>
    <xf numFmtId="166" fontId="30" fillId="0" borderId="125" xfId="0" applyNumberFormat="1" applyFont="1" applyBorder="1" applyAlignment="1">
      <alignment horizontal="center"/>
    </xf>
    <xf numFmtId="3" fontId="26" fillId="0" borderId="126" xfId="0" applyNumberFormat="1" applyFont="1" applyBorder="1"/>
    <xf numFmtId="0" fontId="25" fillId="0" borderId="125" xfId="0" applyFont="1" applyBorder="1" applyAlignment="1">
      <alignment horizontal="center"/>
    </xf>
    <xf numFmtId="0" fontId="28" fillId="0" borderId="128" xfId="0" applyFont="1" applyBorder="1"/>
    <xf numFmtId="166" fontId="30" fillId="0" borderId="129" xfId="0" applyNumberFormat="1" applyFont="1" applyBorder="1" applyAlignment="1">
      <alignment horizontal="center"/>
    </xf>
    <xf numFmtId="0" fontId="26" fillId="0" borderId="129" xfId="0" applyFont="1" applyBorder="1"/>
    <xf numFmtId="3" fontId="26" fillId="0" borderId="130" xfId="0" applyNumberFormat="1" applyFont="1" applyBorder="1"/>
    <xf numFmtId="0" fontId="30" fillId="0" borderId="92" xfId="0" applyFont="1" applyFill="1" applyBorder="1" applyAlignment="1">
      <alignment horizontal="center" vertical="center" wrapText="1"/>
    </xf>
    <xf numFmtId="165" fontId="34" fillId="0" borderId="93" xfId="0" applyNumberFormat="1" applyFont="1" applyBorder="1" applyAlignment="1">
      <alignment horizontal="right"/>
    </xf>
    <xf numFmtId="165" fontId="34" fillId="0" borderId="94" xfId="0" applyNumberFormat="1" applyFont="1" applyBorder="1" applyAlignment="1">
      <alignment horizontal="right"/>
    </xf>
    <xf numFmtId="0" fontId="34" fillId="0" borderId="92" xfId="0" applyFont="1" applyBorder="1" applyAlignment="1">
      <alignment horizontal="center" vertical="top" wrapText="1"/>
    </xf>
    <xf numFmtId="0" fontId="34" fillId="0" borderId="93" xfId="0" applyFont="1" applyBorder="1" applyAlignment="1">
      <alignment horizontal="center" vertical="top" wrapText="1"/>
    </xf>
    <xf numFmtId="0" fontId="34" fillId="0" borderId="94" xfId="0" applyFont="1" applyBorder="1" applyAlignment="1">
      <alignment horizontal="center" vertical="top" wrapText="1"/>
    </xf>
    <xf numFmtId="0" fontId="31" fillId="0" borderId="96" xfId="0" applyFont="1" applyBorder="1" applyAlignment="1">
      <alignment horizontal="left" wrapText="1"/>
    </xf>
    <xf numFmtId="0" fontId="31" fillId="0" borderId="116" xfId="0" applyFont="1" applyBorder="1" applyAlignment="1">
      <alignment horizontal="left" wrapText="1"/>
    </xf>
    <xf numFmtId="3" fontId="25" fillId="0" borderId="117" xfId="0" applyNumberFormat="1" applyFont="1" applyBorder="1" applyAlignment="1">
      <alignment horizontal="right" wrapText="1"/>
    </xf>
    <xf numFmtId="3" fontId="25" fillId="0" borderId="118" xfId="0" applyNumberFormat="1" applyFont="1" applyBorder="1" applyAlignment="1">
      <alignment horizontal="right"/>
    </xf>
    <xf numFmtId="0" fontId="57" fillId="0" borderId="132" xfId="45" applyFont="1" applyFill="1" applyBorder="1" applyAlignment="1" applyProtection="1">
      <alignment vertical="center"/>
    </xf>
    <xf numFmtId="0" fontId="57" fillId="0" borderId="109" xfId="45" applyFont="1" applyFill="1" applyBorder="1" applyAlignment="1" applyProtection="1">
      <alignment vertical="center"/>
    </xf>
    <xf numFmtId="0" fontId="57" fillId="0" borderId="109" xfId="45" applyFont="1" applyFill="1" applyBorder="1" applyAlignment="1" applyProtection="1">
      <alignment horizontal="center" vertical="center"/>
      <protection locked="0"/>
    </xf>
    <xf numFmtId="0" fontId="57" fillId="0" borderId="112" xfId="45" applyFont="1" applyFill="1" applyBorder="1" applyAlignment="1" applyProtection="1">
      <alignment horizontal="center" vertical="center" wrapText="1"/>
    </xf>
    <xf numFmtId="0" fontId="57" fillId="0" borderId="108" xfId="45" applyFont="1" applyFill="1" applyBorder="1" applyAlignment="1" applyProtection="1">
      <alignment horizontal="center" vertical="center" wrapText="1"/>
    </xf>
    <xf numFmtId="164" fontId="57" fillId="0" borderId="108" xfId="45" applyNumberFormat="1" applyFont="1" applyFill="1" applyBorder="1" applyAlignment="1" applyProtection="1">
      <alignment horizontal="center" vertical="center" wrapText="1"/>
    </xf>
    <xf numFmtId="164" fontId="57" fillId="0" borderId="113" xfId="45" applyNumberFormat="1" applyFont="1" applyFill="1" applyBorder="1" applyAlignment="1" applyProtection="1">
      <alignment horizontal="center" vertical="center" wrapText="1"/>
    </xf>
    <xf numFmtId="0" fontId="58" fillId="0" borderId="114" xfId="45" applyFont="1" applyFill="1" applyBorder="1" applyAlignment="1" applyProtection="1">
      <alignment horizontal="center" vertical="center" wrapText="1"/>
    </xf>
    <xf numFmtId="0" fontId="59" fillId="0" borderId="107" xfId="1" applyFont="1" applyFill="1" applyBorder="1" applyAlignment="1" applyProtection="1">
      <alignment horizontal="left" vertical="center" wrapText="1" indent="1"/>
    </xf>
    <xf numFmtId="164" fontId="2" fillId="0" borderId="107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15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07" xfId="1" applyNumberFormat="1" applyFont="1" applyFill="1" applyBorder="1" applyAlignment="1" applyProtection="1">
      <alignment horizontal="right" vertical="center" wrapText="1"/>
    </xf>
    <xf numFmtId="164" fontId="2" fillId="0" borderId="115" xfId="1" applyNumberFormat="1" applyFont="1" applyFill="1" applyBorder="1" applyAlignment="1" applyProtection="1">
      <alignment horizontal="right" vertical="center" wrapText="1"/>
    </xf>
    <xf numFmtId="0" fontId="58" fillId="0" borderId="112" xfId="45" applyFont="1" applyFill="1" applyBorder="1" applyAlignment="1" applyProtection="1">
      <alignment horizontal="center" vertical="center" wrapText="1"/>
    </xf>
    <xf numFmtId="0" fontId="59" fillId="0" borderId="109" xfId="1" applyFont="1" applyFill="1" applyBorder="1" applyAlignment="1" applyProtection="1">
      <alignment horizontal="left" vertical="center" wrapText="1" indent="1"/>
    </xf>
    <xf numFmtId="164" fontId="2" fillId="0" borderId="109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31" xfId="1" applyNumberFormat="1" applyFont="1" applyFill="1" applyBorder="1" applyAlignment="1" applyProtection="1">
      <alignment horizontal="right" vertical="center" wrapText="1"/>
      <protection locked="0"/>
    </xf>
    <xf numFmtId="49" fontId="59" fillId="0" borderId="107" xfId="1" applyNumberFormat="1" applyFont="1" applyFill="1" applyBorder="1" applyAlignment="1" applyProtection="1">
      <alignment horizontal="left" vertical="center" wrapText="1" indent="1"/>
    </xf>
    <xf numFmtId="0" fontId="66" fillId="0" borderId="107" xfId="45" applyFont="1" applyFill="1" applyBorder="1" applyAlignment="1">
      <alignment horizontal="left" vertical="distributed" wrapText="1" indent="1"/>
    </xf>
    <xf numFmtId="164" fontId="78" fillId="0" borderId="107" xfId="1" applyNumberFormat="1" applyFont="1" applyFill="1" applyBorder="1" applyAlignment="1" applyProtection="1">
      <alignment horizontal="right" vertical="center" wrapText="1"/>
      <protection locked="0"/>
    </xf>
    <xf numFmtId="164" fontId="78" fillId="0" borderId="115" xfId="1" applyNumberFormat="1" applyFont="1" applyFill="1" applyBorder="1" applyAlignment="1" applyProtection="1">
      <alignment horizontal="right" vertical="center" wrapText="1"/>
      <protection locked="0"/>
    </xf>
    <xf numFmtId="0" fontId="64" fillId="0" borderId="116" xfId="45" applyFont="1" applyFill="1" applyBorder="1" applyAlignment="1" applyProtection="1">
      <alignment horizontal="center" vertical="center" wrapText="1"/>
    </xf>
    <xf numFmtId="49" fontId="59" fillId="0" borderId="117" xfId="1" applyNumberFormat="1" applyFont="1" applyFill="1" applyBorder="1" applyAlignment="1" applyProtection="1">
      <alignment horizontal="left" vertical="center" wrapText="1" indent="1"/>
    </xf>
    <xf numFmtId="0" fontId="59" fillId="0" borderId="117" xfId="1" applyFont="1" applyFill="1" applyBorder="1" applyAlignment="1" applyProtection="1">
      <alignment horizontal="left" vertical="center" wrapText="1" indent="1"/>
    </xf>
    <xf numFmtId="164" fontId="2" fillId="0" borderId="117" xfId="1" applyNumberFormat="1" applyFont="1" applyFill="1" applyBorder="1" applyAlignment="1" applyProtection="1">
      <alignment horizontal="right" vertical="center" wrapText="1"/>
      <protection locked="0"/>
    </xf>
    <xf numFmtId="0" fontId="64" fillId="0" borderId="114" xfId="45" applyFont="1" applyFill="1" applyBorder="1" applyAlignment="1" applyProtection="1">
      <alignment horizontal="center" vertical="center" wrapText="1"/>
    </xf>
    <xf numFmtId="164" fontId="2" fillId="0" borderId="107" xfId="1" applyNumberFormat="1" applyFont="1" applyFill="1" applyBorder="1" applyAlignment="1" applyProtection="1">
      <alignment vertical="center" wrapText="1"/>
      <protection locked="0"/>
    </xf>
    <xf numFmtId="164" fontId="23" fillId="0" borderId="107" xfId="1" applyNumberFormat="1" applyFont="1" applyFill="1" applyBorder="1" applyAlignment="1" applyProtection="1">
      <alignment vertical="center" wrapText="1"/>
    </xf>
    <xf numFmtId="164" fontId="23" fillId="0" borderId="115" xfId="1" applyNumberFormat="1" applyFont="1" applyFill="1" applyBorder="1" applyAlignment="1" applyProtection="1">
      <alignment vertical="center" wrapText="1"/>
    </xf>
    <xf numFmtId="0" fontId="72" fillId="0" borderId="107" xfId="1" applyFont="1" applyFill="1" applyBorder="1" applyAlignment="1" applyProtection="1">
      <alignment horizontal="left" vertical="center" wrapText="1" indent="2"/>
    </xf>
    <xf numFmtId="164" fontId="2" fillId="0" borderId="107" xfId="1" applyNumberFormat="1" applyFont="1" applyFill="1" applyBorder="1" applyAlignment="1" applyProtection="1">
      <alignment vertical="center" wrapText="1"/>
    </xf>
    <xf numFmtId="164" fontId="2" fillId="0" borderId="115" xfId="1" applyNumberFormat="1" applyFont="1" applyFill="1" applyBorder="1" applyAlignment="1" applyProtection="1">
      <alignment vertical="center" wrapText="1"/>
    </xf>
    <xf numFmtId="164" fontId="2" fillId="0" borderId="115" xfId="1" applyNumberFormat="1" applyFont="1" applyFill="1" applyBorder="1" applyAlignment="1" applyProtection="1">
      <alignment vertical="center" wrapText="1"/>
      <protection locked="0"/>
    </xf>
    <xf numFmtId="0" fontId="72" fillId="0" borderId="107" xfId="1" applyFont="1" applyFill="1" applyBorder="1" applyAlignment="1" applyProtection="1">
      <alignment horizontal="left" indent="2"/>
    </xf>
    <xf numFmtId="0" fontId="64" fillId="0" borderId="132" xfId="45" applyFont="1" applyFill="1" applyBorder="1" applyAlignment="1" applyProtection="1">
      <alignment horizontal="center" vertical="center" wrapText="1"/>
    </xf>
    <xf numFmtId="49" fontId="59" fillId="0" borderId="109" xfId="1" applyNumberFormat="1" applyFont="1" applyFill="1" applyBorder="1" applyAlignment="1" applyProtection="1">
      <alignment horizontal="left" vertical="center" wrapText="1" indent="1"/>
    </xf>
    <xf numFmtId="0" fontId="72" fillId="0" borderId="109" xfId="1" applyFont="1" applyFill="1" applyBorder="1" applyAlignment="1" applyProtection="1">
      <alignment horizontal="left" vertical="center" wrapText="1" indent="2"/>
    </xf>
    <xf numFmtId="164" fontId="2" fillId="0" borderId="109" xfId="1" applyNumberFormat="1" applyFont="1" applyFill="1" applyBorder="1" applyAlignment="1" applyProtection="1">
      <alignment vertical="center" wrapText="1"/>
      <protection locked="0"/>
    </xf>
    <xf numFmtId="164" fontId="2" fillId="0" borderId="131" xfId="1" applyNumberFormat="1" applyFont="1" applyFill="1" applyBorder="1" applyAlignment="1" applyProtection="1">
      <alignment vertical="center" wrapText="1"/>
      <protection locked="0"/>
    </xf>
    <xf numFmtId="0" fontId="64" fillId="0" borderId="112" xfId="45" applyFont="1" applyFill="1" applyBorder="1" applyAlignment="1" applyProtection="1">
      <alignment horizontal="center" vertical="center" wrapText="1"/>
    </xf>
    <xf numFmtId="49" fontId="59" fillId="0" borderId="108" xfId="1" applyNumberFormat="1" applyFont="1" applyFill="1" applyBorder="1" applyAlignment="1" applyProtection="1">
      <alignment horizontal="left" vertical="center" wrapText="1" indent="1"/>
    </xf>
    <xf numFmtId="0" fontId="72" fillId="0" borderId="108" xfId="1" applyFont="1" applyFill="1" applyBorder="1" applyAlignment="1" applyProtection="1">
      <alignment horizontal="left" vertical="center" wrapText="1" indent="2"/>
    </xf>
    <xf numFmtId="164" fontId="2" fillId="0" borderId="108" xfId="1" applyNumberFormat="1" applyFont="1" applyFill="1" applyBorder="1" applyAlignment="1" applyProtection="1">
      <alignment vertical="center" wrapText="1"/>
      <protection locked="0"/>
    </xf>
    <xf numFmtId="0" fontId="72" fillId="0" borderId="109" xfId="1" applyFont="1" applyFill="1" applyBorder="1" applyAlignment="1" applyProtection="1">
      <alignment horizontal="left" indent="2"/>
    </xf>
    <xf numFmtId="164" fontId="61" fillId="0" borderId="107" xfId="1" applyNumberFormat="1" applyFont="1" applyFill="1" applyBorder="1" applyAlignment="1" applyProtection="1">
      <alignment horizontal="right" vertical="center" wrapText="1"/>
      <protection locked="0"/>
    </xf>
    <xf numFmtId="164" fontId="61" fillId="0" borderId="115" xfId="1" applyNumberFormat="1" applyFont="1" applyFill="1" applyBorder="1" applyAlignment="1" applyProtection="1">
      <alignment horizontal="right" vertical="center" wrapText="1"/>
      <protection locked="0"/>
    </xf>
    <xf numFmtId="0" fontId="64" fillId="0" borderId="32" xfId="1" applyFont="1" applyFill="1" applyBorder="1" applyAlignment="1" applyProtection="1">
      <alignment horizontal="left" vertical="center" wrapText="1" indent="1"/>
    </xf>
    <xf numFmtId="164" fontId="73" fillId="0" borderId="138" xfId="1" applyNumberFormat="1" applyFont="1" applyFill="1" applyBorder="1" applyAlignment="1" applyProtection="1">
      <alignment horizontal="right" vertical="center" wrapText="1"/>
      <protection locked="0"/>
    </xf>
    <xf numFmtId="164" fontId="61" fillId="0" borderId="32" xfId="1" applyNumberFormat="1" applyFont="1" applyFill="1" applyBorder="1" applyAlignment="1" applyProtection="1">
      <alignment vertical="center" wrapText="1"/>
      <protection locked="0"/>
    </xf>
    <xf numFmtId="164" fontId="61" fillId="0" borderId="31" xfId="1" applyNumberFormat="1" applyFont="1" applyFill="1" applyBorder="1" applyAlignment="1" applyProtection="1">
      <alignment vertical="center" wrapText="1"/>
      <protection locked="0"/>
    </xf>
    <xf numFmtId="164" fontId="23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66" fillId="0" borderId="108" xfId="45" applyFont="1" applyFill="1" applyBorder="1" applyAlignment="1">
      <alignment horizontal="left" vertical="distributed" wrapText="1" indent="1"/>
    </xf>
    <xf numFmtId="164" fontId="18" fillId="0" borderId="108" xfId="1" applyNumberFormat="1" applyFont="1" applyFill="1" applyBorder="1" applyAlignment="1" applyProtection="1">
      <alignment horizontal="right" vertical="center" wrapText="1"/>
      <protection locked="0"/>
    </xf>
    <xf numFmtId="49" fontId="64" fillId="0" borderId="5" xfId="1" applyNumberFormat="1" applyFont="1" applyFill="1" applyBorder="1" applyAlignment="1" applyProtection="1">
      <alignment horizontal="left" vertical="center" wrapText="1" indent="1"/>
    </xf>
    <xf numFmtId="0" fontId="68" fillId="0" borderId="107" xfId="1" applyFont="1" applyFill="1" applyBorder="1" applyAlignment="1" applyProtection="1">
      <alignment horizontal="left" vertical="center" wrapText="1" indent="1"/>
    </xf>
    <xf numFmtId="0" fontId="69" fillId="0" borderId="107" xfId="45" applyFont="1" applyFill="1" applyBorder="1" applyAlignment="1">
      <alignment horizontal="left" vertical="distributed" wrapText="1" indent="3"/>
    </xf>
    <xf numFmtId="0" fontId="57" fillId="0" borderId="97" xfId="45" applyFont="1" applyFill="1" applyBorder="1" applyAlignment="1" applyProtection="1">
      <alignment horizontal="center" vertical="center"/>
      <protection locked="0"/>
    </xf>
    <xf numFmtId="164" fontId="82" fillId="0" borderId="107" xfId="1" applyNumberFormat="1" applyFont="1" applyFill="1" applyBorder="1" applyAlignment="1" applyProtection="1">
      <alignment horizontal="right" vertical="center" wrapText="1"/>
      <protection locked="0"/>
    </xf>
    <xf numFmtId="164" fontId="82" fillId="0" borderId="109" xfId="1" applyNumberFormat="1" applyFont="1" applyFill="1" applyBorder="1" applyAlignment="1" applyProtection="1">
      <alignment horizontal="right" vertical="center" wrapText="1"/>
      <protection locked="0"/>
    </xf>
    <xf numFmtId="164" fontId="78" fillId="0" borderId="107" xfId="1" applyNumberFormat="1" applyFont="1" applyFill="1" applyBorder="1" applyAlignment="1" applyProtection="1">
      <alignment horizontal="right" vertical="center" wrapText="1"/>
    </xf>
    <xf numFmtId="164" fontId="78" fillId="0" borderId="115" xfId="1" applyNumberFormat="1" applyFont="1" applyFill="1" applyBorder="1" applyAlignment="1" applyProtection="1">
      <alignment horizontal="right" vertical="center" wrapText="1"/>
    </xf>
    <xf numFmtId="164" fontId="24" fillId="0" borderId="107" xfId="1" applyNumberFormat="1" applyFont="1" applyFill="1" applyBorder="1" applyAlignment="1" applyProtection="1">
      <alignment horizontal="right" vertical="center" wrapText="1"/>
    </xf>
    <xf numFmtId="164" fontId="24" fillId="0" borderId="115" xfId="1" applyNumberFormat="1" applyFont="1" applyFill="1" applyBorder="1" applyAlignment="1" applyProtection="1">
      <alignment horizontal="right" vertical="center" wrapText="1"/>
    </xf>
    <xf numFmtId="0" fontId="65" fillId="0" borderId="112" xfId="45" applyFont="1" applyFill="1" applyBorder="1" applyAlignment="1" applyProtection="1">
      <alignment horizontal="center" vertical="center" wrapText="1"/>
    </xf>
    <xf numFmtId="0" fontId="69" fillId="0" borderId="108" xfId="45" applyFont="1" applyFill="1" applyBorder="1" applyAlignment="1">
      <alignment horizontal="left" vertical="distributed" wrapText="1" indent="3"/>
    </xf>
    <xf numFmtId="164" fontId="2" fillId="0" borderId="108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13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38" xfId="1" applyNumberFormat="1" applyFont="1" applyFill="1" applyBorder="1" applyAlignment="1" applyProtection="1">
      <alignment vertical="center" wrapText="1"/>
      <protection locked="0"/>
    </xf>
    <xf numFmtId="164" fontId="2" fillId="0" borderId="138" xfId="1" applyNumberFormat="1" applyFont="1" applyFill="1" applyBorder="1" applyAlignment="1" applyProtection="1">
      <alignment vertical="center" wrapText="1"/>
    </xf>
    <xf numFmtId="3" fontId="36" fillId="0" borderId="13" xfId="0" applyNumberFormat="1" applyFont="1" applyBorder="1" applyAlignment="1">
      <alignment horizontal="right"/>
    </xf>
    <xf numFmtId="3" fontId="36" fillId="0" borderId="107" xfId="0" applyNumberFormat="1" applyFont="1" applyBorder="1" applyAlignment="1">
      <alignment horizontal="right"/>
    </xf>
    <xf numFmtId="3" fontId="36" fillId="0" borderId="107" xfId="0" applyNumberFormat="1" applyFont="1" applyFill="1" applyBorder="1" applyAlignment="1">
      <alignment horizontal="right"/>
    </xf>
    <xf numFmtId="0" fontId="36" fillId="0" borderId="107" xfId="1" applyFont="1" applyFill="1" applyBorder="1" applyAlignment="1" applyProtection="1">
      <alignment horizontal="left" vertical="center" wrapText="1"/>
    </xf>
    <xf numFmtId="3" fontId="36" fillId="0" borderId="107" xfId="0" applyNumberFormat="1" applyFont="1" applyBorder="1" applyAlignment="1" applyProtection="1">
      <alignment horizontal="right" vertical="center"/>
      <protection locked="0"/>
    </xf>
    <xf numFmtId="2" fontId="36" fillId="0" borderId="115" xfId="0" applyNumberFormat="1" applyFont="1" applyBorder="1" applyAlignment="1">
      <alignment horizontal="right" vertical="center"/>
    </xf>
    <xf numFmtId="0" fontId="36" fillId="0" borderId="107" xfId="0" applyFont="1" applyBorder="1" applyAlignment="1" applyProtection="1">
      <alignment vertical="center" wrapText="1"/>
      <protection locked="0"/>
    </xf>
    <xf numFmtId="0" fontId="36" fillId="0" borderId="107" xfId="0" applyFont="1" applyBorder="1" applyAlignment="1" applyProtection="1">
      <alignment horizontal="left" vertical="center" wrapText="1"/>
      <protection locked="0"/>
    </xf>
    <xf numFmtId="3" fontId="36" fillId="0" borderId="107" xfId="0" applyNumberFormat="1" applyFont="1" applyFill="1" applyBorder="1" applyAlignment="1" applyProtection="1">
      <alignment horizontal="right" vertical="center"/>
      <protection locked="0"/>
    </xf>
    <xf numFmtId="0" fontId="36" fillId="0" borderId="109" xfId="0" applyFont="1" applyBorder="1" applyAlignment="1" applyProtection="1">
      <alignment horizontal="left" vertical="center" wrapText="1"/>
      <protection locked="0"/>
    </xf>
    <xf numFmtId="3" fontId="36" fillId="0" borderId="109" xfId="0" applyNumberFormat="1" applyFont="1" applyFill="1" applyBorder="1" applyAlignment="1" applyProtection="1">
      <alignment horizontal="right" vertical="center"/>
      <protection locked="0"/>
    </xf>
    <xf numFmtId="0" fontId="36" fillId="0" borderId="13" xfId="0" applyFont="1" applyBorder="1" applyAlignment="1">
      <alignment wrapText="1"/>
    </xf>
    <xf numFmtId="0" fontId="36" fillId="0" borderId="107" xfId="0" applyFont="1" applyBorder="1" applyAlignment="1">
      <alignment wrapText="1"/>
    </xf>
    <xf numFmtId="0" fontId="36" fillId="0" borderId="13" xfId="0" applyFont="1" applyBorder="1" applyAlignment="1" applyProtection="1">
      <alignment vertical="center" wrapText="1"/>
      <protection locked="0"/>
    </xf>
    <xf numFmtId="0" fontId="36" fillId="0" borderId="107" xfId="0" applyFont="1" applyBorder="1" applyAlignment="1" applyProtection="1">
      <alignment wrapText="1"/>
      <protection locked="0"/>
    </xf>
    <xf numFmtId="0" fontId="41" fillId="0" borderId="112" xfId="0" applyFont="1" applyBorder="1" applyAlignment="1" applyProtection="1">
      <alignment horizontal="right" vertical="center" indent="1"/>
    </xf>
    <xf numFmtId="0" fontId="36" fillId="0" borderId="108" xfId="0" applyFont="1" applyBorder="1" applyAlignment="1" applyProtection="1">
      <alignment horizontal="left" vertical="center" wrapText="1"/>
      <protection locked="0"/>
    </xf>
    <xf numFmtId="3" fontId="36" fillId="0" borderId="108" xfId="0" applyNumberFormat="1" applyFont="1" applyFill="1" applyBorder="1" applyAlignment="1" applyProtection="1">
      <alignment horizontal="right" vertical="center"/>
      <protection locked="0"/>
    </xf>
    <xf numFmtId="3" fontId="36" fillId="0" borderId="107" xfId="0" applyNumberFormat="1" applyFont="1" applyBorder="1" applyAlignment="1">
      <alignment horizontal="right" vertical="center"/>
    </xf>
    <xf numFmtId="3" fontId="36" fillId="0" borderId="13" xfId="0" applyNumberFormat="1" applyFont="1" applyFill="1" applyBorder="1" applyAlignment="1" applyProtection="1">
      <alignment horizontal="right" vertical="center"/>
      <protection locked="0"/>
    </xf>
    <xf numFmtId="0" fontId="46" fillId="0" borderId="55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164" fontId="61" fillId="0" borderId="108" xfId="1" applyNumberFormat="1" applyFont="1" applyFill="1" applyBorder="1" applyAlignment="1" applyProtection="1">
      <alignment horizontal="right" vertical="center" wrapText="1"/>
      <protection locked="0"/>
    </xf>
    <xf numFmtId="4" fontId="60" fillId="0" borderId="41" xfId="1" applyNumberFormat="1" applyFont="1" applyFill="1" applyBorder="1" applyAlignment="1" applyProtection="1">
      <alignment horizontal="right" vertical="center" wrapText="1"/>
    </xf>
    <xf numFmtId="4" fontId="60" fillId="0" borderId="34" xfId="1" applyNumberFormat="1" applyFont="1" applyFill="1" applyBorder="1" applyAlignment="1" applyProtection="1">
      <alignment horizontal="right" vertical="center" wrapText="1"/>
    </xf>
    <xf numFmtId="49" fontId="59" fillId="0" borderId="114" xfId="1" applyNumberFormat="1" applyFont="1" applyFill="1" applyBorder="1" applyAlignment="1" applyProtection="1">
      <alignment horizontal="left" vertical="center" wrapText="1" indent="1"/>
    </xf>
    <xf numFmtId="4" fontId="60" fillId="0" borderId="115" xfId="1" applyNumberFormat="1" applyFont="1" applyFill="1" applyBorder="1" applyAlignment="1" applyProtection="1">
      <alignment horizontal="right" vertical="center" wrapText="1"/>
    </xf>
    <xf numFmtId="49" fontId="59" fillId="0" borderId="132" xfId="1" applyNumberFormat="1" applyFont="1" applyFill="1" applyBorder="1" applyAlignment="1" applyProtection="1">
      <alignment horizontal="left" vertical="center" wrapText="1" indent="1"/>
    </xf>
    <xf numFmtId="164" fontId="61" fillId="0" borderId="109" xfId="1" applyNumberFormat="1" applyFont="1" applyFill="1" applyBorder="1" applyAlignment="1" applyProtection="1">
      <alignment horizontal="right" vertical="center" wrapText="1"/>
      <protection locked="0"/>
    </xf>
    <xf numFmtId="164" fontId="61" fillId="0" borderId="131" xfId="1" applyNumberFormat="1" applyFont="1" applyFill="1" applyBorder="1" applyAlignment="1" applyProtection="1">
      <alignment horizontal="right" vertical="center" wrapText="1"/>
      <protection locked="0"/>
    </xf>
    <xf numFmtId="4" fontId="60" fillId="0" borderId="131" xfId="1" applyNumberFormat="1" applyFont="1" applyFill="1" applyBorder="1" applyAlignment="1" applyProtection="1">
      <alignment horizontal="right" vertical="center" wrapText="1"/>
    </xf>
    <xf numFmtId="4" fontId="60" fillId="0" borderId="139" xfId="1" applyNumberFormat="1" applyFont="1" applyFill="1" applyBorder="1" applyAlignment="1" applyProtection="1">
      <alignment horizontal="right" vertical="center" wrapText="1"/>
    </xf>
    <xf numFmtId="4" fontId="60" fillId="0" borderId="138" xfId="1" applyNumberFormat="1" applyFont="1" applyFill="1" applyBorder="1" applyAlignment="1" applyProtection="1">
      <alignment horizontal="right" vertical="center" wrapText="1"/>
    </xf>
    <xf numFmtId="4" fontId="60" fillId="0" borderId="140" xfId="1" applyNumberFormat="1" applyFont="1" applyFill="1" applyBorder="1" applyAlignment="1" applyProtection="1">
      <alignment horizontal="right" vertical="center" wrapText="1"/>
    </xf>
    <xf numFmtId="4" fontId="60" fillId="0" borderId="9" xfId="1" applyNumberFormat="1" applyFont="1" applyFill="1" applyBorder="1" applyAlignment="1" applyProtection="1">
      <alignment horizontal="right" vertical="center" wrapText="1"/>
    </xf>
    <xf numFmtId="164" fontId="67" fillId="0" borderId="115" xfId="1" applyNumberFormat="1" applyFont="1" applyFill="1" applyBorder="1" applyAlignment="1" applyProtection="1">
      <alignment horizontal="right" vertical="center" wrapText="1"/>
    </xf>
    <xf numFmtId="164" fontId="70" fillId="0" borderId="115" xfId="1" applyNumberFormat="1" applyFont="1" applyFill="1" applyBorder="1" applyAlignment="1" applyProtection="1">
      <alignment horizontal="right" vertical="center" wrapText="1"/>
    </xf>
    <xf numFmtId="164" fontId="61" fillId="0" borderId="138" xfId="1" applyNumberFormat="1" applyFont="1" applyFill="1" applyBorder="1" applyAlignment="1" applyProtection="1">
      <alignment vertical="center" wrapText="1"/>
      <protection locked="0"/>
    </xf>
    <xf numFmtId="4" fontId="60" fillId="0" borderId="23" xfId="1" applyNumberFormat="1" applyFont="1" applyFill="1" applyBorder="1" applyAlignment="1" applyProtection="1">
      <alignment horizontal="right" vertical="center" wrapText="1"/>
    </xf>
    <xf numFmtId="49" fontId="59" fillId="0" borderId="112" xfId="1" applyNumberFormat="1" applyFont="1" applyFill="1" applyBorder="1" applyAlignment="1" applyProtection="1">
      <alignment horizontal="left" vertical="center" wrapText="1" indent="1"/>
    </xf>
    <xf numFmtId="0" fontId="62" fillId="0" borderId="108" xfId="1" applyFont="1" applyFill="1" applyBorder="1" applyAlignment="1" applyProtection="1">
      <alignment horizontal="left" vertical="center" wrapText="1" indent="1"/>
    </xf>
    <xf numFmtId="164" fontId="63" fillId="0" borderId="108" xfId="1" applyNumberFormat="1" applyFont="1" applyFill="1" applyBorder="1" applyAlignment="1" applyProtection="1">
      <alignment horizontal="right" vertical="center" wrapText="1"/>
      <protection locked="0"/>
    </xf>
    <xf numFmtId="164" fontId="61" fillId="0" borderId="107" xfId="1" applyNumberFormat="1" applyFont="1" applyFill="1" applyBorder="1" applyAlignment="1" applyProtection="1">
      <alignment horizontal="right" vertical="center" wrapText="1"/>
    </xf>
    <xf numFmtId="164" fontId="1" fillId="0" borderId="107" xfId="1" applyNumberFormat="1" applyFont="1" applyFill="1" applyBorder="1" applyAlignment="1" applyProtection="1">
      <alignment horizontal="right" vertical="center" wrapText="1"/>
      <protection locked="0"/>
    </xf>
    <xf numFmtId="164" fontId="67" fillId="0" borderId="107" xfId="1" applyNumberFormat="1" applyFont="1" applyFill="1" applyBorder="1" applyAlignment="1" applyProtection="1">
      <alignment horizontal="right" vertical="center" wrapText="1"/>
    </xf>
    <xf numFmtId="164" fontId="70" fillId="0" borderId="107" xfId="1" applyNumberFormat="1" applyFont="1" applyFill="1" applyBorder="1" applyAlignment="1" applyProtection="1">
      <alignment horizontal="right" vertical="center" wrapText="1"/>
    </xf>
    <xf numFmtId="0" fontId="69" fillId="0" borderId="109" xfId="45" applyFont="1" applyFill="1" applyBorder="1" applyAlignment="1">
      <alignment horizontal="left" vertical="distributed" wrapText="1" indent="3"/>
    </xf>
    <xf numFmtId="164" fontId="60" fillId="0" borderId="109" xfId="1" applyNumberFormat="1" applyFont="1" applyFill="1" applyBorder="1" applyAlignment="1" applyProtection="1">
      <alignment horizontal="right" vertical="center" wrapText="1"/>
    </xf>
    <xf numFmtId="164" fontId="60" fillId="0" borderId="131" xfId="1" applyNumberFormat="1" applyFont="1" applyFill="1" applyBorder="1" applyAlignment="1" applyProtection="1">
      <alignment horizontal="right" vertical="center" wrapText="1"/>
    </xf>
    <xf numFmtId="164" fontId="61" fillId="0" borderId="107" xfId="1" applyNumberFormat="1" applyFont="1" applyFill="1" applyBorder="1" applyAlignment="1" applyProtection="1">
      <alignment vertical="center" wrapText="1"/>
      <protection locked="0"/>
    </xf>
    <xf numFmtId="164" fontId="61" fillId="0" borderId="115" xfId="1" applyNumberFormat="1" applyFont="1" applyFill="1" applyBorder="1" applyAlignment="1" applyProtection="1">
      <alignment vertical="center" wrapText="1"/>
      <protection locked="0"/>
    </xf>
    <xf numFmtId="164" fontId="60" fillId="0" borderId="107" xfId="1" applyNumberFormat="1" applyFont="1" applyFill="1" applyBorder="1" applyAlignment="1" applyProtection="1">
      <alignment vertical="center" wrapText="1"/>
    </xf>
    <xf numFmtId="164" fontId="60" fillId="0" borderId="115" xfId="1" applyNumberFormat="1" applyFont="1" applyFill="1" applyBorder="1" applyAlignment="1" applyProtection="1">
      <alignment vertical="center" wrapText="1"/>
    </xf>
    <xf numFmtId="164" fontId="61" fillId="0" borderId="107" xfId="1" applyNumberFormat="1" applyFont="1" applyFill="1" applyBorder="1" applyAlignment="1" applyProtection="1">
      <alignment vertical="center" wrapText="1"/>
    </xf>
    <xf numFmtId="164" fontId="61" fillId="0" borderId="115" xfId="1" applyNumberFormat="1" applyFont="1" applyFill="1" applyBorder="1" applyAlignment="1" applyProtection="1">
      <alignment vertical="center" wrapText="1"/>
    </xf>
    <xf numFmtId="0" fontId="64" fillId="0" borderId="107" xfId="1" applyFont="1" applyFill="1" applyBorder="1" applyAlignment="1" applyProtection="1">
      <alignment horizontal="left" vertical="center" wrapText="1" indent="1"/>
    </xf>
    <xf numFmtId="164" fontId="61" fillId="0" borderId="108" xfId="1" applyNumberFormat="1" applyFont="1" applyFill="1" applyBorder="1" applyAlignment="1" applyProtection="1">
      <alignment vertical="center" wrapText="1"/>
      <protection locked="0"/>
    </xf>
    <xf numFmtId="164" fontId="61" fillId="0" borderId="113" xfId="1" applyNumberFormat="1" applyFont="1" applyFill="1" applyBorder="1" applyAlignment="1" applyProtection="1">
      <alignment vertical="center" wrapText="1"/>
      <protection locked="0"/>
    </xf>
    <xf numFmtId="164" fontId="73" fillId="0" borderId="115" xfId="1" applyNumberFormat="1" applyFont="1" applyFill="1" applyBorder="1" applyAlignment="1" applyProtection="1">
      <alignment vertical="center" wrapText="1"/>
    </xf>
    <xf numFmtId="164" fontId="73" fillId="0" borderId="115" xfId="1" applyNumberFormat="1" applyFont="1" applyFill="1" applyBorder="1" applyAlignment="1" applyProtection="1">
      <alignment vertical="center" wrapText="1"/>
      <protection locked="0"/>
    </xf>
    <xf numFmtId="0" fontId="76" fillId="0" borderId="48" xfId="1" applyFont="1" applyFill="1" applyBorder="1"/>
    <xf numFmtId="4" fontId="23" fillId="0" borderId="41" xfId="1" applyNumberFormat="1" applyFont="1" applyFill="1" applyBorder="1" applyAlignment="1" applyProtection="1">
      <alignment horizontal="right" vertical="center" wrapText="1"/>
    </xf>
    <xf numFmtId="4" fontId="23" fillId="0" borderId="34" xfId="1" applyNumberFormat="1" applyFont="1" applyFill="1" applyBorder="1" applyAlignment="1" applyProtection="1">
      <alignment horizontal="right" vertical="center" wrapText="1"/>
    </xf>
    <xf numFmtId="4" fontId="23" fillId="0" borderId="115" xfId="1" applyNumberFormat="1" applyFont="1" applyFill="1" applyBorder="1" applyAlignment="1" applyProtection="1">
      <alignment horizontal="right" vertical="center" wrapText="1"/>
    </xf>
    <xf numFmtId="4" fontId="23" fillId="0" borderId="131" xfId="1" applyNumberFormat="1" applyFont="1" applyFill="1" applyBorder="1" applyAlignment="1" applyProtection="1">
      <alignment horizontal="right" vertical="center" wrapText="1"/>
    </xf>
    <xf numFmtId="4" fontId="23" fillId="0" borderId="9" xfId="1" applyNumberFormat="1" applyFont="1" applyFill="1" applyBorder="1" applyAlignment="1" applyProtection="1">
      <alignment horizontal="right" vertical="center" wrapText="1"/>
    </xf>
    <xf numFmtId="4" fontId="23" fillId="0" borderId="23" xfId="1" applyNumberFormat="1" applyFont="1" applyFill="1" applyBorder="1" applyAlignment="1" applyProtection="1">
      <alignment horizontal="right" vertical="center" wrapText="1"/>
    </xf>
    <xf numFmtId="4" fontId="23" fillId="0" borderId="138" xfId="1" applyNumberFormat="1" applyFont="1" applyFill="1" applyBorder="1" applyAlignment="1" applyProtection="1">
      <alignment horizontal="right" vertical="center" wrapText="1"/>
    </xf>
    <xf numFmtId="4" fontId="23" fillId="0" borderId="140" xfId="1" applyNumberFormat="1" applyFont="1" applyFill="1" applyBorder="1" applyAlignment="1" applyProtection="1">
      <alignment horizontal="right" vertical="center" wrapText="1"/>
    </xf>
    <xf numFmtId="4" fontId="23" fillId="0" borderId="139" xfId="1" applyNumberFormat="1" applyFont="1" applyFill="1" applyBorder="1" applyAlignment="1" applyProtection="1">
      <alignment horizontal="right" vertical="center" wrapText="1"/>
    </xf>
    <xf numFmtId="4" fontId="23" fillId="0" borderId="35" xfId="1" applyNumberFormat="1" applyFont="1" applyFill="1" applyBorder="1" applyAlignment="1" applyProtection="1">
      <alignment horizontal="right" vertical="center" wrapText="1"/>
    </xf>
    <xf numFmtId="0" fontId="58" fillId="0" borderId="33" xfId="45" applyFont="1" applyFill="1" applyBorder="1" applyAlignment="1" applyProtection="1">
      <alignment horizontal="center" vertical="center" wrapText="1"/>
    </xf>
    <xf numFmtId="0" fontId="72" fillId="0" borderId="108" xfId="1" applyFont="1" applyFill="1" applyBorder="1" applyAlignment="1" applyProtection="1">
      <alignment horizontal="left" indent="2"/>
    </xf>
    <xf numFmtId="4" fontId="23" fillId="0" borderId="118" xfId="1" applyNumberFormat="1" applyFont="1" applyFill="1" applyBorder="1" applyAlignment="1" applyProtection="1">
      <alignment horizontal="right" vertical="center" wrapText="1"/>
    </xf>
    <xf numFmtId="4" fontId="23" fillId="0" borderId="143" xfId="1" applyNumberFormat="1" applyFont="1" applyFill="1" applyBorder="1" applyAlignment="1" applyProtection="1">
      <alignment horizontal="right" vertical="center" wrapText="1"/>
    </xf>
    <xf numFmtId="0" fontId="64" fillId="0" borderId="109" xfId="1" applyFont="1" applyFill="1" applyBorder="1" applyAlignment="1" applyProtection="1">
      <alignment horizontal="left" vertical="center" wrapText="1" indent="1"/>
    </xf>
    <xf numFmtId="164" fontId="2" fillId="0" borderId="113" xfId="1" applyNumberFormat="1" applyFont="1" applyFill="1" applyBorder="1" applyAlignment="1" applyProtection="1">
      <alignment vertical="center" wrapText="1"/>
      <protection locked="0"/>
    </xf>
    <xf numFmtId="0" fontId="40" fillId="0" borderId="0" xfId="0" applyFont="1" applyFill="1" applyBorder="1" applyAlignment="1" applyProtection="1">
      <alignment horizontal="center" vertical="center" wrapText="1"/>
    </xf>
    <xf numFmtId="3" fontId="0" fillId="0" borderId="0" xfId="0" applyNumberFormat="1"/>
    <xf numFmtId="3" fontId="25" fillId="0" borderId="0" xfId="0" applyNumberFormat="1" applyFont="1"/>
    <xf numFmtId="4" fontId="73" fillId="0" borderId="115" xfId="1" applyNumberFormat="1" applyFont="1" applyFill="1" applyBorder="1" applyAlignment="1" applyProtection="1">
      <alignment horizontal="right" vertical="center" wrapText="1"/>
      <protection locked="0"/>
    </xf>
    <xf numFmtId="4" fontId="63" fillId="0" borderId="113" xfId="1" applyNumberFormat="1" applyFont="1" applyFill="1" applyBorder="1" applyAlignment="1" applyProtection="1">
      <alignment horizontal="right" vertical="center" wrapText="1"/>
      <protection locked="0"/>
    </xf>
    <xf numFmtId="0" fontId="31" fillId="0" borderId="119" xfId="0" applyFont="1" applyBorder="1"/>
    <xf numFmtId="0" fontId="31" fillId="0" borderId="120" xfId="0" applyFont="1" applyBorder="1"/>
    <xf numFmtId="0" fontId="31" fillId="0" borderId="120" xfId="0" applyFont="1" applyBorder="1" applyAlignment="1">
      <alignment horizontal="center"/>
    </xf>
    <xf numFmtId="0" fontId="31" fillId="0" borderId="121" xfId="0" applyFont="1" applyBorder="1" applyAlignment="1">
      <alignment horizontal="center"/>
    </xf>
    <xf numFmtId="0" fontId="26" fillId="0" borderId="73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 wrapText="1"/>
    </xf>
    <xf numFmtId="0" fontId="53" fillId="0" borderId="73" xfId="0" applyFont="1" applyBorder="1" applyAlignment="1">
      <alignment horizontal="center" vertical="center" wrapText="1"/>
    </xf>
    <xf numFmtId="0" fontId="53" fillId="0" borderId="74" xfId="0" applyFont="1" applyBorder="1" applyAlignment="1">
      <alignment horizontal="center" vertical="center" wrapText="1"/>
    </xf>
    <xf numFmtId="165" fontId="29" fillId="0" borderId="87" xfId="0" applyNumberFormat="1" applyFont="1" applyBorder="1" applyAlignment="1">
      <alignment vertical="justify"/>
    </xf>
    <xf numFmtId="165" fontId="29" fillId="0" borderId="90" xfId="0" applyNumberFormat="1" applyFont="1" applyBorder="1" applyAlignment="1">
      <alignment vertical="justify"/>
    </xf>
    <xf numFmtId="3" fontId="29" fillId="0" borderId="86" xfId="0" applyNumberFormat="1" applyFont="1" applyBorder="1" applyAlignment="1">
      <alignment horizontal="right" vertical="justify"/>
    </xf>
    <xf numFmtId="3" fontId="29" fillId="0" borderId="87" xfId="0" applyNumberFormat="1" applyFont="1" applyBorder="1" applyAlignment="1">
      <alignment horizontal="right" vertical="justify"/>
    </xf>
    <xf numFmtId="3" fontId="30" fillId="0" borderId="86" xfId="0" applyNumberFormat="1" applyFont="1" applyBorder="1" applyAlignment="1">
      <alignment horizontal="right" vertical="justify"/>
    </xf>
    <xf numFmtId="3" fontId="30" fillId="0" borderId="87" xfId="0" applyNumberFormat="1" applyFont="1" applyBorder="1" applyAlignment="1">
      <alignment horizontal="right" vertical="justify"/>
    </xf>
    <xf numFmtId="3" fontId="29" fillId="0" borderId="83" xfId="0" applyNumberFormat="1" applyFont="1" applyBorder="1" applyAlignment="1">
      <alignment vertical="justify"/>
    </xf>
    <xf numFmtId="3" fontId="29" fillId="0" borderId="84" xfId="0" applyNumberFormat="1" applyFont="1" applyBorder="1" applyAlignment="1">
      <alignment vertical="justify"/>
    </xf>
    <xf numFmtId="3" fontId="30" fillId="0" borderId="89" xfId="0" applyNumberFormat="1" applyFont="1" applyBorder="1" applyAlignment="1">
      <alignment vertical="justify"/>
    </xf>
    <xf numFmtId="3" fontId="30" fillId="0" borderId="90" xfId="0" applyNumberFormat="1" applyFont="1" applyBorder="1" applyAlignment="1">
      <alignment vertical="justify"/>
    </xf>
    <xf numFmtId="0" fontId="51" fillId="0" borderId="86" xfId="0" applyFont="1" applyBorder="1" applyAlignment="1">
      <alignment horizontal="center" vertical="center"/>
    </xf>
    <xf numFmtId="0" fontId="51" fillId="0" borderId="86" xfId="0" applyFont="1" applyBorder="1" applyAlignment="1">
      <alignment horizontal="center" vertical="center" wrapText="1"/>
    </xf>
    <xf numFmtId="0" fontId="52" fillId="0" borderId="86" xfId="0" applyFont="1" applyBorder="1" applyAlignment="1">
      <alignment horizontal="center" vertical="center" wrapText="1"/>
    </xf>
    <xf numFmtId="0" fontId="30" fillId="2" borderId="86" xfId="0" applyFont="1" applyFill="1" applyBorder="1"/>
    <xf numFmtId="3" fontId="30" fillId="2" borderId="86" xfId="0" applyNumberFormat="1" applyFont="1" applyFill="1" applyBorder="1"/>
    <xf numFmtId="3" fontId="30" fillId="2" borderId="89" xfId="0" applyNumberFormat="1" applyFont="1" applyFill="1" applyBorder="1"/>
    <xf numFmtId="0" fontId="34" fillId="0" borderId="51" xfId="0" applyFont="1" applyBorder="1" applyAlignment="1">
      <alignment horizontal="center"/>
    </xf>
    <xf numFmtId="0" fontId="34" fillId="0" borderId="51" xfId="0" applyFont="1" applyBorder="1"/>
    <xf numFmtId="0" fontId="35" fillId="0" borderId="144" xfId="0" applyFont="1" applyBorder="1"/>
    <xf numFmtId="0" fontId="35" fillId="0" borderId="65" xfId="0" applyFont="1" applyBorder="1"/>
    <xf numFmtId="0" fontId="35" fillId="0" borderId="145" xfId="0" applyFont="1" applyBorder="1"/>
    <xf numFmtId="0" fontId="35" fillId="0" borderId="32" xfId="0" applyFont="1" applyBorder="1"/>
    <xf numFmtId="10" fontId="35" fillId="0" borderId="32" xfId="0" applyNumberFormat="1" applyFont="1" applyBorder="1"/>
    <xf numFmtId="3" fontId="35" fillId="0" borderId="107" xfId="0" applyNumberFormat="1" applyFont="1" applyBorder="1"/>
    <xf numFmtId="10" fontId="35" fillId="0" borderId="107" xfId="0" applyNumberFormat="1" applyFont="1" applyBorder="1"/>
    <xf numFmtId="3" fontId="35" fillId="0" borderId="108" xfId="0" applyNumberFormat="1" applyFont="1" applyBorder="1"/>
    <xf numFmtId="0" fontId="35" fillId="0" borderId="108" xfId="0" applyFont="1" applyBorder="1"/>
    <xf numFmtId="10" fontId="35" fillId="0" borderId="108" xfId="0" applyNumberFormat="1" applyFont="1" applyBorder="1"/>
    <xf numFmtId="10" fontId="34" fillId="0" borderId="5" xfId="0" applyNumberFormat="1" applyFont="1" applyBorder="1"/>
    <xf numFmtId="3" fontId="35" fillId="0" borderId="32" xfId="0" applyNumberFormat="1" applyFont="1" applyBorder="1"/>
    <xf numFmtId="3" fontId="26" fillId="2" borderId="53" xfId="0" applyNumberFormat="1" applyFont="1" applyFill="1" applyBorder="1" applyAlignment="1">
      <alignment horizontal="right" wrapText="1"/>
    </xf>
    <xf numFmtId="3" fontId="35" fillId="0" borderId="97" xfId="0" applyNumberFormat="1" applyFont="1" applyBorder="1" applyAlignment="1">
      <alignment horizontal="right" vertical="top" wrapText="1"/>
    </xf>
    <xf numFmtId="3" fontId="35" fillId="0" borderId="103" xfId="0" applyNumberFormat="1" applyFont="1" applyBorder="1" applyAlignment="1">
      <alignment horizontal="right" vertical="top" wrapText="1"/>
    </xf>
    <xf numFmtId="0" fontId="28" fillId="0" borderId="55" xfId="0" applyFont="1" applyBorder="1" applyAlignment="1">
      <alignment wrapText="1"/>
    </xf>
    <xf numFmtId="49" fontId="28" fillId="0" borderId="55" xfId="0" applyNumberFormat="1" applyFont="1" applyBorder="1" applyAlignment="1">
      <alignment horizontal="right"/>
    </xf>
    <xf numFmtId="49" fontId="28" fillId="0" borderId="86" xfId="0" applyNumberFormat="1" applyFont="1" applyBorder="1" applyAlignment="1">
      <alignment horizontal="right"/>
    </xf>
    <xf numFmtId="0" fontId="28" fillId="0" borderId="86" xfId="0" applyFont="1" applyBorder="1" applyAlignment="1">
      <alignment wrapText="1"/>
    </xf>
    <xf numFmtId="49" fontId="28" fillId="0" borderId="55" xfId="0" applyNumberFormat="1" applyFont="1" applyFill="1" applyBorder="1" applyAlignment="1">
      <alignment horizontal="right"/>
    </xf>
    <xf numFmtId="0" fontId="28" fillId="0" borderId="55" xfId="0" applyFont="1" applyFill="1" applyBorder="1" applyAlignment="1">
      <alignment horizontal="center" vertical="center"/>
    </xf>
    <xf numFmtId="0" fontId="28" fillId="0" borderId="55" xfId="0" applyFont="1" applyFill="1" applyBorder="1" applyAlignment="1">
      <alignment horizontal="center" vertical="center" wrapText="1"/>
    </xf>
    <xf numFmtId="3" fontId="25" fillId="0" borderId="53" xfId="0" applyNumberFormat="1" applyFont="1" applyBorder="1" applyAlignment="1">
      <alignment horizontal="justify" vertical="top" wrapText="1"/>
    </xf>
    <xf numFmtId="3" fontId="25" fillId="0" borderId="84" xfId="0" applyNumberFormat="1" applyFont="1" applyBorder="1"/>
    <xf numFmtId="3" fontId="25" fillId="0" borderId="126" xfId="0" applyNumberFormat="1" applyFont="1" applyBorder="1"/>
    <xf numFmtId="0" fontId="75" fillId="0" borderId="47" xfId="1" applyFont="1" applyFill="1" applyBorder="1" applyAlignment="1">
      <alignment horizontal="center"/>
    </xf>
    <xf numFmtId="0" fontId="75" fillId="0" borderId="27" xfId="1" applyFont="1" applyFill="1" applyBorder="1" applyAlignment="1">
      <alignment horizontal="center"/>
    </xf>
    <xf numFmtId="0" fontId="57" fillId="0" borderId="28" xfId="45" applyFont="1" applyFill="1" applyBorder="1" applyAlignment="1" applyProtection="1">
      <alignment horizontal="center" vertical="center" wrapText="1"/>
    </xf>
    <xf numFmtId="0" fontId="57" fillId="0" borderId="5" xfId="45" applyFont="1" applyFill="1" applyBorder="1" applyAlignment="1" applyProtection="1">
      <alignment horizontal="center" vertical="center" wrapText="1"/>
    </xf>
    <xf numFmtId="0" fontId="57" fillId="0" borderId="141" xfId="45" applyFont="1" applyFill="1" applyBorder="1" applyAlignment="1" applyProtection="1">
      <alignment horizontal="center" vertical="center" wrapText="1"/>
    </xf>
    <xf numFmtId="0" fontId="57" fillId="0" borderId="25" xfId="45" applyFont="1" applyFill="1" applyBorder="1" applyAlignment="1" applyProtection="1">
      <alignment horizontal="center" vertical="center" wrapText="1"/>
    </xf>
    <xf numFmtId="0" fontId="57" fillId="0" borderId="142" xfId="45" applyFont="1" applyFill="1" applyBorder="1" applyAlignment="1" applyProtection="1">
      <alignment horizontal="center" vertical="center" wrapText="1"/>
    </xf>
    <xf numFmtId="0" fontId="57" fillId="0" borderId="110" xfId="45" applyFont="1" applyFill="1" applyBorder="1" applyAlignment="1" applyProtection="1">
      <alignment horizontal="center" vertical="center" wrapText="1"/>
    </xf>
    <xf numFmtId="0" fontId="57" fillId="0" borderId="106" xfId="45" applyFont="1" applyFill="1" applyBorder="1" applyAlignment="1" applyProtection="1">
      <alignment horizontal="center" vertical="center" wrapText="1"/>
    </xf>
    <xf numFmtId="0" fontId="57" fillId="0" borderId="111" xfId="45" applyFont="1" applyFill="1" applyBorder="1" applyAlignment="1" applyProtection="1">
      <alignment horizontal="center" vertical="center" wrapText="1"/>
    </xf>
    <xf numFmtId="0" fontId="75" fillId="0" borderId="51" xfId="45" applyFont="1" applyFill="1" applyBorder="1" applyAlignment="1">
      <alignment horizontal="left" vertical="center" wrapText="1"/>
    </xf>
    <xf numFmtId="0" fontId="75" fillId="0" borderId="26" xfId="45" applyFont="1" applyFill="1" applyBorder="1" applyAlignment="1">
      <alignment horizontal="left" vertical="center" wrapText="1"/>
    </xf>
    <xf numFmtId="0" fontId="75" fillId="0" borderId="49" xfId="45" applyFont="1" applyFill="1" applyBorder="1" applyAlignment="1">
      <alignment horizontal="left" vertical="center" wrapText="1"/>
    </xf>
    <xf numFmtId="0" fontId="57" fillId="0" borderId="96" xfId="45" applyFont="1" applyFill="1" applyBorder="1" applyAlignment="1" applyProtection="1">
      <alignment horizontal="center" vertical="center" wrapText="1"/>
    </xf>
    <xf numFmtId="0" fontId="57" fillId="0" borderId="97" xfId="45" applyFont="1" applyFill="1" applyBorder="1" applyAlignment="1" applyProtection="1">
      <alignment horizontal="center" vertical="center" wrapText="1"/>
    </xf>
    <xf numFmtId="0" fontId="57" fillId="0" borderId="91" xfId="45" applyFont="1" applyFill="1" applyBorder="1" applyAlignment="1" applyProtection="1">
      <alignment horizontal="center" vertical="center"/>
    </xf>
    <xf numFmtId="0" fontId="57" fillId="0" borderId="42" xfId="45" applyFont="1" applyFill="1" applyBorder="1" applyAlignment="1" applyProtection="1">
      <alignment horizontal="center" vertical="center"/>
    </xf>
    <xf numFmtId="49" fontId="57" fillId="0" borderId="133" xfId="45" applyNumberFormat="1" applyFont="1" applyFill="1" applyBorder="1" applyAlignment="1" applyProtection="1">
      <alignment horizontal="center" vertical="center"/>
      <protection locked="0"/>
    </xf>
    <xf numFmtId="49" fontId="57" fillId="0" borderId="134" xfId="45" applyNumberFormat="1" applyFont="1" applyFill="1" applyBorder="1" applyAlignment="1" applyProtection="1">
      <alignment horizontal="center" vertical="center"/>
      <protection locked="0"/>
    </xf>
    <xf numFmtId="49" fontId="57" fillId="0" borderId="135" xfId="45" applyNumberFormat="1" applyFont="1" applyFill="1" applyBorder="1" applyAlignment="1" applyProtection="1">
      <alignment horizontal="center" vertical="center"/>
      <protection locked="0"/>
    </xf>
    <xf numFmtId="49" fontId="57" fillId="0" borderId="81" xfId="45" applyNumberFormat="1" applyFont="1" applyFill="1" applyBorder="1" applyAlignment="1" applyProtection="1">
      <alignment horizontal="center" vertical="center"/>
      <protection locked="0"/>
    </xf>
    <xf numFmtId="49" fontId="57" fillId="0" borderId="8" xfId="45" applyNumberFormat="1" applyFont="1" applyFill="1" applyBorder="1" applyAlignment="1" applyProtection="1">
      <alignment horizontal="center" vertical="center"/>
      <protection locked="0"/>
    </xf>
    <xf numFmtId="49" fontId="57" fillId="0" borderId="136" xfId="45" applyNumberFormat="1" applyFont="1" applyFill="1" applyBorder="1" applyAlignment="1" applyProtection="1">
      <alignment horizontal="center" vertical="center"/>
      <protection locked="0"/>
    </xf>
    <xf numFmtId="49" fontId="57" fillId="0" borderId="137" xfId="45" applyNumberFormat="1" applyFont="1" applyFill="1" applyBorder="1" applyAlignment="1" applyProtection="1">
      <alignment horizontal="center" vertical="center"/>
      <protection locked="0"/>
    </xf>
    <xf numFmtId="49" fontId="57" fillId="0" borderId="104" xfId="45" applyNumberFormat="1" applyFont="1" applyFill="1" applyBorder="1" applyAlignment="1" applyProtection="1">
      <alignment horizontal="center" vertical="center"/>
      <protection locked="0"/>
    </xf>
    <xf numFmtId="49" fontId="57" fillId="0" borderId="105" xfId="45" applyNumberFormat="1" applyFont="1" applyFill="1" applyBorder="1" applyAlignment="1" applyProtection="1">
      <alignment horizontal="center" vertical="center"/>
      <protection locked="0"/>
    </xf>
    <xf numFmtId="49" fontId="57" fillId="0" borderId="53" xfId="45" applyNumberFormat="1" applyFont="1" applyFill="1" applyBorder="1" applyAlignment="1" applyProtection="1">
      <alignment horizontal="center" vertical="center"/>
      <protection locked="0"/>
    </xf>
    <xf numFmtId="0" fontId="57" fillId="0" borderId="69" xfId="45" applyFont="1" applyFill="1" applyBorder="1" applyAlignment="1" applyProtection="1">
      <alignment horizontal="center" vertical="center" wrapText="1"/>
    </xf>
    <xf numFmtId="0" fontId="57" fillId="0" borderId="36" xfId="45" applyFont="1" applyFill="1" applyBorder="1" applyAlignment="1" applyProtection="1">
      <alignment horizontal="center" vertical="center" wrapText="1"/>
    </xf>
    <xf numFmtId="0" fontId="57" fillId="0" borderId="82" xfId="45" applyFont="1" applyFill="1" applyBorder="1" applyAlignment="1" applyProtection="1">
      <alignment horizontal="center" vertical="center" wrapText="1"/>
    </xf>
    <xf numFmtId="0" fontId="57" fillId="0" borderId="61" xfId="45" applyFont="1" applyFill="1" applyBorder="1" applyAlignment="1" applyProtection="1">
      <alignment horizontal="center" vertical="center" wrapText="1"/>
    </xf>
    <xf numFmtId="0" fontId="26" fillId="0" borderId="32" xfId="0" applyFont="1" applyBorder="1" applyAlignment="1"/>
    <xf numFmtId="0" fontId="26" fillId="0" borderId="107" xfId="0" applyFont="1" applyBorder="1" applyAlignment="1"/>
    <xf numFmtId="0" fontId="26" fillId="0" borderId="117" xfId="0" applyFont="1" applyBorder="1" applyAlignment="1"/>
    <xf numFmtId="0" fontId="26" fillId="0" borderId="5" xfId="0" applyFont="1" applyBorder="1" applyAlignment="1"/>
    <xf numFmtId="0" fontId="25" fillId="0" borderId="32" xfId="0" applyFont="1" applyBorder="1" applyAlignment="1"/>
    <xf numFmtId="0" fontId="25" fillId="0" borderId="108" xfId="0" applyFont="1" applyBorder="1" applyAlignment="1"/>
    <xf numFmtId="0" fontId="26" fillId="0" borderId="42" xfId="0" applyFont="1" applyBorder="1" applyAlignment="1"/>
    <xf numFmtId="0" fontId="26" fillId="0" borderId="93" xfId="0" applyFont="1" applyBorder="1" applyAlignment="1"/>
    <xf numFmtId="0" fontId="34" fillId="0" borderId="110" xfId="0" applyFont="1" applyBorder="1" applyAlignment="1">
      <alignment horizontal="center"/>
    </xf>
    <xf numFmtId="0" fontId="34" fillId="0" borderId="106" xfId="0" applyFont="1" applyBorder="1" applyAlignment="1">
      <alignment horizontal="center"/>
    </xf>
    <xf numFmtId="0" fontId="34" fillId="0" borderId="111" xfId="0" applyFont="1" applyBorder="1" applyAlignment="1">
      <alignment horizontal="center"/>
    </xf>
    <xf numFmtId="0" fontId="26" fillId="0" borderId="51" xfId="0" applyFont="1" applyBorder="1" applyAlignment="1"/>
    <xf numFmtId="0" fontId="26" fillId="0" borderId="26" xfId="0" applyFont="1" applyBorder="1" applyAlignment="1"/>
    <xf numFmtId="0" fontId="26" fillId="0" borderId="49" xfId="0" applyFont="1" applyBorder="1" applyAlignment="1"/>
    <xf numFmtId="0" fontId="29" fillId="0" borderId="5" xfId="0" applyFont="1" applyBorder="1" applyAlignment="1">
      <alignment horizontal="center"/>
    </xf>
    <xf numFmtId="0" fontId="26" fillId="0" borderId="9" xfId="0" applyFont="1" applyBorder="1" applyAlignment="1"/>
    <xf numFmtId="3" fontId="25" fillId="0" borderId="32" xfId="0" applyNumberFormat="1" applyFont="1" applyBorder="1" applyAlignment="1"/>
    <xf numFmtId="3" fontId="25" fillId="0" borderId="31" xfId="0" applyNumberFormat="1" applyFont="1" applyBorder="1" applyAlignment="1"/>
    <xf numFmtId="3" fontId="25" fillId="0" borderId="108" xfId="0" applyNumberFormat="1" applyFont="1" applyBorder="1" applyAlignment="1"/>
    <xf numFmtId="3" fontId="25" fillId="0" borderId="113" xfId="0" applyNumberFormat="1" applyFont="1" applyBorder="1" applyAlignment="1"/>
    <xf numFmtId="3" fontId="26" fillId="0" borderId="5" xfId="0" applyNumberFormat="1" applyFont="1" applyBorder="1" applyAlignment="1"/>
    <xf numFmtId="3" fontId="26" fillId="0" borderId="9" xfId="0" applyNumberFormat="1" applyFont="1" applyBorder="1" applyAlignment="1"/>
    <xf numFmtId="3" fontId="26" fillId="0" borderId="42" xfId="0" applyNumberFormat="1" applyFont="1" applyBorder="1" applyAlignment="1"/>
    <xf numFmtId="3" fontId="26" fillId="0" borderId="41" xfId="0" applyNumberFormat="1" applyFont="1" applyBorder="1" applyAlignment="1"/>
    <xf numFmtId="3" fontId="26" fillId="0" borderId="93" xfId="0" applyNumberFormat="1" applyFont="1" applyBorder="1" applyAlignment="1"/>
    <xf numFmtId="3" fontId="26" fillId="0" borderId="94" xfId="0" applyNumberFormat="1" applyFont="1" applyBorder="1" applyAlignment="1"/>
    <xf numFmtId="3" fontId="26" fillId="0" borderId="117" xfId="0" applyNumberFormat="1" applyFont="1" applyBorder="1" applyAlignment="1"/>
    <xf numFmtId="3" fontId="26" fillId="0" borderId="118" xfId="0" applyNumberFormat="1" applyFont="1" applyBorder="1" applyAlignment="1"/>
    <xf numFmtId="3" fontId="26" fillId="0" borderId="32" xfId="0" applyNumberFormat="1" applyFont="1" applyBorder="1" applyAlignment="1"/>
    <xf numFmtId="3" fontId="26" fillId="0" borderId="31" xfId="0" applyNumberFormat="1" applyFont="1" applyBorder="1" applyAlignment="1"/>
    <xf numFmtId="3" fontId="26" fillId="0" borderId="107" xfId="0" applyNumberFormat="1" applyFont="1" applyBorder="1" applyAlignment="1"/>
    <xf numFmtId="3" fontId="26" fillId="0" borderId="115" xfId="0" applyNumberFormat="1" applyFont="1" applyBorder="1" applyAlignment="1"/>
    <xf numFmtId="0" fontId="26" fillId="0" borderId="41" xfId="0" applyFont="1" applyBorder="1" applyAlignment="1"/>
    <xf numFmtId="0" fontId="26" fillId="0" borderId="94" xfId="0" applyFont="1" applyBorder="1" applyAlignment="1"/>
    <xf numFmtId="0" fontId="25" fillId="0" borderId="31" xfId="0" applyFont="1" applyBorder="1" applyAlignment="1"/>
    <xf numFmtId="0" fontId="25" fillId="0" borderId="113" xfId="0" applyFont="1" applyBorder="1" applyAlignment="1"/>
    <xf numFmtId="0" fontId="26" fillId="0" borderId="115" xfId="0" applyFont="1" applyBorder="1" applyAlignment="1"/>
    <xf numFmtId="0" fontId="26" fillId="0" borderId="118" xfId="0" applyFont="1" applyBorder="1" applyAlignment="1"/>
    <xf numFmtId="0" fontId="26" fillId="0" borderId="31" xfId="0" applyFont="1" applyBorder="1" applyAlignment="1"/>
    <xf numFmtId="0" fontId="40" fillId="0" borderId="70" xfId="0" applyFont="1" applyBorder="1" applyAlignment="1" applyProtection="1">
      <alignment horizontal="left" vertical="center" indent="2"/>
    </xf>
    <xf numFmtId="0" fontId="40" fillId="0" borderId="71" xfId="0" applyFont="1" applyBorder="1" applyAlignment="1" applyProtection="1">
      <alignment horizontal="left" vertical="center" indent="2"/>
    </xf>
    <xf numFmtId="0" fontId="34" fillId="0" borderId="0" xfId="0" applyFont="1" applyAlignment="1">
      <alignment horizontal="center"/>
    </xf>
    <xf numFmtId="0" fontId="26" fillId="0" borderId="55" xfId="0" applyFont="1" applyBorder="1" applyAlignment="1"/>
    <xf numFmtId="0" fontId="25" fillId="0" borderId="55" xfId="0" applyFont="1" applyBorder="1" applyAlignment="1"/>
    <xf numFmtId="0" fontId="27" fillId="0" borderId="55" xfId="0" applyFont="1" applyBorder="1" applyAlignment="1">
      <alignment wrapText="1"/>
    </xf>
    <xf numFmtId="0" fontId="27" fillId="0" borderId="76" xfId="0" applyFont="1" applyBorder="1" applyAlignment="1">
      <alignment wrapText="1"/>
    </xf>
    <xf numFmtId="0" fontId="31" fillId="0" borderId="8" xfId="0" applyFont="1" applyBorder="1" applyAlignment="1">
      <alignment horizontal="right"/>
    </xf>
    <xf numFmtId="0" fontId="34" fillId="0" borderId="64" xfId="0" applyFont="1" applyBorder="1" applyAlignment="1">
      <alignment horizontal="center"/>
    </xf>
    <xf numFmtId="0" fontId="39" fillId="0" borderId="65" xfId="0" applyFont="1" applyBorder="1" applyAlignment="1">
      <alignment horizontal="center"/>
    </xf>
    <xf numFmtId="0" fontId="39" fillId="0" borderId="66" xfId="0" applyFont="1" applyBorder="1" applyAlignment="1">
      <alignment horizontal="center"/>
    </xf>
    <xf numFmtId="0" fontId="43" fillId="0" borderId="51" xfId="0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0" fontId="43" fillId="0" borderId="49" xfId="0" applyFont="1" applyBorder="1" applyAlignment="1">
      <alignment horizontal="center" vertical="top" wrapText="1"/>
    </xf>
    <xf numFmtId="0" fontId="43" fillId="0" borderId="64" xfId="0" applyFont="1" applyFill="1" applyBorder="1" applyAlignment="1">
      <alignment horizontal="center"/>
    </xf>
    <xf numFmtId="0" fontId="44" fillId="0" borderId="65" xfId="0" applyFont="1" applyFill="1" applyBorder="1" applyAlignment="1">
      <alignment horizontal="center"/>
    </xf>
    <xf numFmtId="0" fontId="44" fillId="0" borderId="62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/>
    <xf numFmtId="3" fontId="30" fillId="0" borderId="64" xfId="0" applyNumberFormat="1" applyFont="1" applyBorder="1" applyAlignment="1"/>
    <xf numFmtId="3" fontId="49" fillId="0" borderId="66" xfId="0" applyNumberFormat="1" applyFont="1" applyBorder="1" applyAlignment="1"/>
    <xf numFmtId="3" fontId="30" fillId="0" borderId="67" xfId="0" applyNumberFormat="1" applyFont="1" applyBorder="1" applyAlignment="1"/>
    <xf numFmtId="3" fontId="49" fillId="0" borderId="68" xfId="0" applyNumberFormat="1" applyFont="1" applyBorder="1" applyAlignment="1"/>
    <xf numFmtId="0" fontId="29" fillId="0" borderId="0" xfId="0" applyFont="1" applyBorder="1" applyAlignment="1">
      <alignment horizontal="center" vertical="top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31" fillId="0" borderId="64" xfId="0" applyNumberFormat="1" applyFont="1" applyBorder="1" applyAlignment="1"/>
    <xf numFmtId="3" fontId="50" fillId="0" borderId="66" xfId="0" applyNumberFormat="1" applyFont="1" applyBorder="1" applyAlignment="1"/>
    <xf numFmtId="0" fontId="32" fillId="0" borderId="51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49" xfId="0" applyFont="1" applyBorder="1" applyAlignment="1">
      <alignment horizontal="center" vertical="top" wrapText="1"/>
    </xf>
    <xf numFmtId="0" fontId="30" fillId="0" borderId="82" xfId="0" applyFont="1" applyBorder="1" applyAlignment="1">
      <alignment horizontal="center"/>
    </xf>
    <xf numFmtId="0" fontId="30" fillId="0" borderId="61" xfId="0" applyFont="1" applyBorder="1" applyAlignment="1">
      <alignment horizontal="center"/>
    </xf>
    <xf numFmtId="0" fontId="30" fillId="0" borderId="60" xfId="0" applyFont="1" applyBorder="1" applyAlignment="1">
      <alignment horizontal="center"/>
    </xf>
    <xf numFmtId="0" fontId="49" fillId="0" borderId="52" xfId="0" applyFont="1" applyBorder="1" applyAlignment="1">
      <alignment horizontal="center"/>
    </xf>
    <xf numFmtId="0" fontId="28" fillId="0" borderId="8" xfId="0" applyFont="1" applyBorder="1" applyAlignment="1">
      <alignment horizontal="right"/>
    </xf>
    <xf numFmtId="0" fontId="43" fillId="0" borderId="0" xfId="0" applyFont="1" applyAlignment="1">
      <alignment horizontal="center"/>
    </xf>
    <xf numFmtId="0" fontId="31" fillId="0" borderId="80" xfId="0" applyFont="1" applyBorder="1" applyAlignment="1">
      <alignment horizontal="right"/>
    </xf>
    <xf numFmtId="0" fontId="28" fillId="0" borderId="80" xfId="0" applyFont="1" applyBorder="1" applyAlignment="1">
      <alignment horizontal="right"/>
    </xf>
  </cellXfs>
  <cellStyles count="4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iperhivatkozás" xfId="35"/>
    <cellStyle name="Input" xfId="36"/>
    <cellStyle name="Linked Cell" xfId="37"/>
    <cellStyle name="Már látott hiperhivatkozás" xfId="38"/>
    <cellStyle name="Neutral" xfId="39"/>
    <cellStyle name="Normál" xfId="0" builtinId="0"/>
    <cellStyle name="Normál 2" xfId="45"/>
    <cellStyle name="Normál 3" xfId="46"/>
    <cellStyle name="Normál_KVRENMUNKA" xfId="1"/>
    <cellStyle name="Note" xfId="40"/>
    <cellStyle name="Output" xfId="41"/>
    <cellStyle name="Title" xfId="42"/>
    <cellStyle name="Total" xfId="43"/>
    <cellStyle name="Warning Text" xfId="44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F93"/>
  <sheetViews>
    <sheetView zoomScaleNormal="100" zoomScaleSheetLayoutView="130" workbookViewId="0">
      <selection activeCell="O16" sqref="O16"/>
    </sheetView>
  </sheetViews>
  <sheetFormatPr defaultColWidth="8" defaultRowHeight="15.75"/>
  <cols>
    <col min="1" max="1" width="6.28515625" style="191" customWidth="1"/>
    <col min="2" max="2" width="71.7109375" style="191" customWidth="1"/>
    <col min="3" max="3" width="15.7109375" style="191" customWidth="1"/>
    <col min="4" max="6" width="15.5703125" style="191" customWidth="1"/>
    <col min="7" max="16384" width="8" style="191"/>
  </cols>
  <sheetData>
    <row r="1" spans="1:6" ht="32.25" customHeight="1" thickTop="1" thickBot="1">
      <c r="A1" s="188" t="s">
        <v>66</v>
      </c>
      <c r="B1" s="189" t="s">
        <v>65</v>
      </c>
      <c r="C1" s="189" t="s">
        <v>496</v>
      </c>
      <c r="D1" s="189" t="s">
        <v>497</v>
      </c>
      <c r="E1" s="189" t="s">
        <v>498</v>
      </c>
      <c r="F1" s="190" t="s">
        <v>499</v>
      </c>
    </row>
    <row r="2" spans="1:6" s="195" customFormat="1" ht="16.5" customHeight="1" thickBot="1">
      <c r="A2" s="192"/>
      <c r="B2" s="193">
        <v>2</v>
      </c>
      <c r="C2" s="193">
        <v>3</v>
      </c>
      <c r="D2" s="193">
        <v>4</v>
      </c>
      <c r="E2" s="193">
        <v>5</v>
      </c>
      <c r="F2" s="194">
        <v>6</v>
      </c>
    </row>
    <row r="3" spans="1:6" s="199" customFormat="1" ht="20.100000000000001" customHeight="1" thickBot="1">
      <c r="A3" s="196" t="s">
        <v>299</v>
      </c>
      <c r="B3" s="197" t="s">
        <v>500</v>
      </c>
      <c r="C3" s="198">
        <f>SUM(C4+C11+C12+C19+C31)</f>
        <v>324186</v>
      </c>
      <c r="D3" s="198">
        <f>SUM(D4+D11+D12+D19+D31)</f>
        <v>644288</v>
      </c>
      <c r="E3" s="198">
        <f>SUM(E4+E11+E12+E19+E31)</f>
        <v>632989</v>
      </c>
      <c r="F3" s="545">
        <f>SUM(E3/D3%)</f>
        <v>98.246281166186549</v>
      </c>
    </row>
    <row r="4" spans="1:6" s="199" customFormat="1" ht="20.100000000000001" customHeight="1" thickBot="1">
      <c r="A4" s="200" t="s">
        <v>31</v>
      </c>
      <c r="B4" s="201" t="s">
        <v>501</v>
      </c>
      <c r="C4" s="202">
        <f>SUM(C5:C10)</f>
        <v>214595</v>
      </c>
      <c r="D4" s="202">
        <f>SUM(D5:D10)</f>
        <v>201471</v>
      </c>
      <c r="E4" s="202">
        <f>SUM(E5:E10)</f>
        <v>201471</v>
      </c>
      <c r="F4" s="556">
        <f>SUM(E4/D4%)</f>
        <v>100</v>
      </c>
    </row>
    <row r="5" spans="1:6" s="199" customFormat="1" ht="20.100000000000001" customHeight="1">
      <c r="A5" s="212" t="s">
        <v>30</v>
      </c>
      <c r="B5" s="203" t="s">
        <v>60</v>
      </c>
      <c r="C5" s="213">
        <v>104261</v>
      </c>
      <c r="D5" s="213">
        <v>104462</v>
      </c>
      <c r="E5" s="213">
        <v>104462</v>
      </c>
      <c r="F5" s="545">
        <f>SUM(E5/D5%)</f>
        <v>100.00000000000001</v>
      </c>
    </row>
    <row r="6" spans="1:6" s="199" customFormat="1" ht="20.100000000000001" customHeight="1">
      <c r="A6" s="547" t="s">
        <v>29</v>
      </c>
      <c r="B6" s="460" t="s">
        <v>502</v>
      </c>
      <c r="C6" s="496">
        <v>22707</v>
      </c>
      <c r="D6" s="496">
        <v>24082</v>
      </c>
      <c r="E6" s="496">
        <v>24082</v>
      </c>
      <c r="F6" s="602">
        <f>SUM(E6/D6%)</f>
        <v>100</v>
      </c>
    </row>
    <row r="7" spans="1:6" s="199" customFormat="1" ht="20.100000000000001" customHeight="1">
      <c r="A7" s="547" t="s">
        <v>27</v>
      </c>
      <c r="B7" s="460" t="s">
        <v>503</v>
      </c>
      <c r="C7" s="496">
        <v>39498</v>
      </c>
      <c r="D7" s="496">
        <v>52208</v>
      </c>
      <c r="E7" s="496">
        <v>52208</v>
      </c>
      <c r="F7" s="602">
        <f t="shared" ref="F7:F9" si="0">SUM(E7/D7%)</f>
        <v>99.999999999999986</v>
      </c>
    </row>
    <row r="8" spans="1:6" s="199" customFormat="1" ht="20.100000000000001" customHeight="1">
      <c r="A8" s="547" t="s">
        <v>26</v>
      </c>
      <c r="B8" s="460" t="s">
        <v>57</v>
      </c>
      <c r="C8" s="496">
        <v>4386</v>
      </c>
      <c r="D8" s="496">
        <v>4386</v>
      </c>
      <c r="E8" s="496">
        <v>4386</v>
      </c>
      <c r="F8" s="602">
        <f t="shared" si="0"/>
        <v>100</v>
      </c>
    </row>
    <row r="9" spans="1:6" s="199" customFormat="1" ht="20.100000000000001" customHeight="1">
      <c r="A9" s="547" t="s">
        <v>25</v>
      </c>
      <c r="B9" s="460" t="s">
        <v>504</v>
      </c>
      <c r="C9" s="496">
        <v>13726</v>
      </c>
      <c r="D9" s="496">
        <v>16333</v>
      </c>
      <c r="E9" s="496">
        <v>16333</v>
      </c>
      <c r="F9" s="602">
        <f t="shared" si="0"/>
        <v>99.999999999999986</v>
      </c>
    </row>
    <row r="10" spans="1:6" s="199" customFormat="1" ht="20.100000000000001" customHeight="1" thickBot="1">
      <c r="A10" s="561" t="s">
        <v>24</v>
      </c>
      <c r="B10" s="562" t="s">
        <v>505</v>
      </c>
      <c r="C10" s="563">
        <v>30017</v>
      </c>
      <c r="D10" s="563"/>
      <c r="E10" s="563"/>
      <c r="F10" s="603"/>
    </row>
    <row r="11" spans="1:6" s="199" customFormat="1" ht="20.100000000000001" customHeight="1" thickBot="1">
      <c r="A11" s="205" t="s">
        <v>18</v>
      </c>
      <c r="B11" s="206" t="s">
        <v>506</v>
      </c>
      <c r="C11" s="202">
        <v>30529</v>
      </c>
      <c r="D11" s="202">
        <v>340197</v>
      </c>
      <c r="E11" s="202">
        <v>340197</v>
      </c>
      <c r="F11" s="545">
        <f t="shared" ref="F11:F31" si="1">SUM(E11/D11%)</f>
        <v>100</v>
      </c>
    </row>
    <row r="12" spans="1:6" s="199" customFormat="1" ht="20.100000000000001" customHeight="1" thickBot="1">
      <c r="A12" s="200" t="s">
        <v>17</v>
      </c>
      <c r="B12" s="201" t="s">
        <v>507</v>
      </c>
      <c r="C12" s="202">
        <f>SUM(C13:C18)</f>
        <v>43871</v>
      </c>
      <c r="D12" s="202">
        <f>SUM(D13:D18)</f>
        <v>58511</v>
      </c>
      <c r="E12" s="202">
        <f>SUM(E13:E18)</f>
        <v>57895</v>
      </c>
      <c r="F12" s="545">
        <f t="shared" si="1"/>
        <v>98.947206508177942</v>
      </c>
    </row>
    <row r="13" spans="1:6" s="199" customFormat="1" ht="20.100000000000001" customHeight="1">
      <c r="A13" s="207" t="s">
        <v>16</v>
      </c>
      <c r="B13" s="230" t="s">
        <v>508</v>
      </c>
      <c r="C13" s="208">
        <v>9529</v>
      </c>
      <c r="D13" s="208">
        <v>9529</v>
      </c>
      <c r="E13" s="208">
        <v>9338</v>
      </c>
      <c r="F13" s="546">
        <f t="shared" si="1"/>
        <v>97.995592402140829</v>
      </c>
    </row>
    <row r="14" spans="1:6" s="199" customFormat="1" ht="20.100000000000001" customHeight="1">
      <c r="A14" s="547" t="s">
        <v>15</v>
      </c>
      <c r="B14" s="460" t="s">
        <v>509</v>
      </c>
      <c r="C14" s="496">
        <v>29038</v>
      </c>
      <c r="D14" s="496">
        <v>40878</v>
      </c>
      <c r="E14" s="496">
        <v>40878</v>
      </c>
      <c r="F14" s="548">
        <f t="shared" si="1"/>
        <v>100</v>
      </c>
    </row>
    <row r="15" spans="1:6" s="199" customFormat="1" ht="20.100000000000001" customHeight="1">
      <c r="A15" s="547" t="s">
        <v>510</v>
      </c>
      <c r="B15" s="460" t="s">
        <v>511</v>
      </c>
      <c r="C15" s="496">
        <v>5304</v>
      </c>
      <c r="D15" s="496">
        <v>6237</v>
      </c>
      <c r="E15" s="496">
        <v>6237</v>
      </c>
      <c r="F15" s="548">
        <f t="shared" si="1"/>
        <v>100</v>
      </c>
    </row>
    <row r="16" spans="1:6" s="199" customFormat="1" ht="20.100000000000001" customHeight="1">
      <c r="A16" s="547" t="s">
        <v>512</v>
      </c>
      <c r="B16" s="460" t="s">
        <v>513</v>
      </c>
      <c r="C16" s="496"/>
      <c r="D16" s="496">
        <v>0</v>
      </c>
      <c r="E16" s="496"/>
      <c r="F16" s="548"/>
    </row>
    <row r="17" spans="1:6" s="199" customFormat="1" ht="20.100000000000001" customHeight="1">
      <c r="A17" s="547" t="s">
        <v>514</v>
      </c>
      <c r="B17" s="460" t="s">
        <v>515</v>
      </c>
      <c r="C17" s="496"/>
      <c r="D17" s="496">
        <v>375</v>
      </c>
      <c r="E17" s="496"/>
      <c r="F17" s="548">
        <f t="shared" si="1"/>
        <v>0</v>
      </c>
    </row>
    <row r="18" spans="1:6" s="199" customFormat="1" ht="20.100000000000001" customHeight="1" thickBot="1">
      <c r="A18" s="549" t="s">
        <v>516</v>
      </c>
      <c r="B18" s="466" t="s">
        <v>517</v>
      </c>
      <c r="C18" s="550"/>
      <c r="D18" s="550">
        <v>1492</v>
      </c>
      <c r="E18" s="550">
        <v>1442</v>
      </c>
      <c r="F18" s="552">
        <f t="shared" si="1"/>
        <v>96.648793565683647</v>
      </c>
    </row>
    <row r="19" spans="1:6" s="199" customFormat="1" ht="20.100000000000001" customHeight="1" thickBot="1">
      <c r="A19" s="200" t="s">
        <v>14</v>
      </c>
      <c r="B19" s="201" t="s">
        <v>518</v>
      </c>
      <c r="C19" s="211">
        <f>SUM(C20:C30)</f>
        <v>33084</v>
      </c>
      <c r="D19" s="211">
        <f>SUM(D20:D30)</f>
        <v>33263</v>
      </c>
      <c r="E19" s="211">
        <f>SUM(E20:E30)</f>
        <v>26365</v>
      </c>
      <c r="F19" s="545">
        <f>SUM(E19/D19%)</f>
        <v>79.262243333433545</v>
      </c>
    </row>
    <row r="20" spans="1:6" s="199" customFormat="1" ht="20.100000000000001" customHeight="1">
      <c r="A20" s="212" t="s">
        <v>61</v>
      </c>
      <c r="B20" s="203" t="s">
        <v>519</v>
      </c>
      <c r="C20" s="208">
        <v>0</v>
      </c>
      <c r="D20" s="208">
        <v>1604</v>
      </c>
      <c r="E20" s="208">
        <v>1604</v>
      </c>
      <c r="F20" s="546">
        <f t="shared" si="1"/>
        <v>100</v>
      </c>
    </row>
    <row r="21" spans="1:6" s="199" customFormat="1" ht="20.100000000000001" customHeight="1">
      <c r="A21" s="212" t="s">
        <v>520</v>
      </c>
      <c r="B21" s="203" t="s">
        <v>64</v>
      </c>
      <c r="C21" s="213">
        <v>2737</v>
      </c>
      <c r="D21" s="213">
        <v>11113</v>
      </c>
      <c r="E21" s="213">
        <v>8333</v>
      </c>
      <c r="F21" s="548">
        <f t="shared" si="1"/>
        <v>74.984252677044907</v>
      </c>
    </row>
    <row r="22" spans="1:6" s="199" customFormat="1" ht="20.100000000000001" customHeight="1">
      <c r="A22" s="212" t="s">
        <v>59</v>
      </c>
      <c r="B22" s="460" t="s">
        <v>71</v>
      </c>
      <c r="C22" s="496">
        <v>1222</v>
      </c>
      <c r="D22" s="496">
        <v>4369</v>
      </c>
      <c r="E22" s="496">
        <v>2977</v>
      </c>
      <c r="F22" s="548">
        <f t="shared" si="1"/>
        <v>68.139162279697871</v>
      </c>
    </row>
    <row r="23" spans="1:6" s="199" customFormat="1" ht="20.100000000000001" customHeight="1">
      <c r="A23" s="212" t="s">
        <v>58</v>
      </c>
      <c r="B23" s="460" t="s">
        <v>72</v>
      </c>
      <c r="C23" s="564">
        <v>3223</v>
      </c>
      <c r="D23" s="564">
        <v>0</v>
      </c>
      <c r="E23" s="564"/>
      <c r="F23" s="548"/>
    </row>
    <row r="24" spans="1:6" s="199" customFormat="1" ht="20.100000000000001" customHeight="1">
      <c r="A24" s="212" t="s">
        <v>56</v>
      </c>
      <c r="B24" s="460" t="s">
        <v>521</v>
      </c>
      <c r="C24" s="496">
        <v>8856</v>
      </c>
      <c r="D24" s="496">
        <v>8764</v>
      </c>
      <c r="E24" s="496">
        <v>6662</v>
      </c>
      <c r="F24" s="548">
        <f t="shared" si="1"/>
        <v>76.015518028297578</v>
      </c>
    </row>
    <row r="25" spans="1:6" s="199" customFormat="1" ht="20.100000000000001" customHeight="1">
      <c r="A25" s="212" t="s">
        <v>55</v>
      </c>
      <c r="B25" s="460" t="s">
        <v>63</v>
      </c>
      <c r="C25" s="496">
        <v>4013</v>
      </c>
      <c r="D25" s="496">
        <v>5865</v>
      </c>
      <c r="E25" s="496">
        <v>5259</v>
      </c>
      <c r="F25" s="548">
        <f t="shared" si="1"/>
        <v>89.667519181585675</v>
      </c>
    </row>
    <row r="26" spans="1:6" s="199" customFormat="1" ht="20.100000000000001" customHeight="1">
      <c r="A26" s="212" t="s">
        <v>522</v>
      </c>
      <c r="B26" s="460" t="s">
        <v>62</v>
      </c>
      <c r="C26" s="496">
        <v>13033</v>
      </c>
      <c r="D26" s="496">
        <v>0</v>
      </c>
      <c r="E26" s="496"/>
      <c r="F26" s="548"/>
    </row>
    <row r="27" spans="1:6" s="199" customFormat="1" ht="20.100000000000001" customHeight="1">
      <c r="A27" s="212" t="s">
        <v>523</v>
      </c>
      <c r="B27" s="460" t="s">
        <v>715</v>
      </c>
      <c r="C27" s="496"/>
      <c r="D27" s="496">
        <v>21</v>
      </c>
      <c r="E27" s="496">
        <v>20</v>
      </c>
      <c r="F27" s="548">
        <f t="shared" si="1"/>
        <v>95.238095238095241</v>
      </c>
    </row>
    <row r="28" spans="1:6" s="199" customFormat="1" ht="20.100000000000001" customHeight="1">
      <c r="A28" s="212" t="s">
        <v>525</v>
      </c>
      <c r="B28" s="460" t="s">
        <v>716</v>
      </c>
      <c r="C28" s="496"/>
      <c r="D28" s="496">
        <v>254</v>
      </c>
      <c r="E28" s="496">
        <v>254</v>
      </c>
      <c r="F28" s="548">
        <f t="shared" si="1"/>
        <v>100</v>
      </c>
    </row>
    <row r="29" spans="1:6" s="199" customFormat="1" ht="20.100000000000001" customHeight="1">
      <c r="A29" s="212" t="s">
        <v>661</v>
      </c>
      <c r="B29" s="460" t="s">
        <v>524</v>
      </c>
      <c r="C29" s="496"/>
      <c r="D29" s="496">
        <v>544</v>
      </c>
      <c r="E29" s="496">
        <v>544</v>
      </c>
      <c r="F29" s="548">
        <f t="shared" si="1"/>
        <v>99.999999999999986</v>
      </c>
    </row>
    <row r="30" spans="1:6" s="199" customFormat="1" ht="20.100000000000001" customHeight="1" thickBot="1">
      <c r="A30" s="212" t="s">
        <v>662</v>
      </c>
      <c r="B30" s="466" t="s">
        <v>526</v>
      </c>
      <c r="C30" s="496"/>
      <c r="D30" s="496">
        <v>729</v>
      </c>
      <c r="E30" s="496">
        <v>712</v>
      </c>
      <c r="F30" s="552">
        <f t="shared" si="1"/>
        <v>97.668038408779154</v>
      </c>
    </row>
    <row r="31" spans="1:6" s="199" customFormat="1" ht="20.100000000000001" customHeight="1" thickBot="1">
      <c r="A31" s="200" t="s">
        <v>12</v>
      </c>
      <c r="B31" s="215" t="s">
        <v>403</v>
      </c>
      <c r="C31" s="211">
        <f>SUM(C32:C34)</f>
        <v>2107</v>
      </c>
      <c r="D31" s="211">
        <f>SUM(D32:D34)</f>
        <v>10846</v>
      </c>
      <c r="E31" s="211">
        <f>SUM(E32:E34)</f>
        <v>7061</v>
      </c>
      <c r="F31" s="556">
        <f t="shared" si="1"/>
        <v>65.102341877189758</v>
      </c>
    </row>
    <row r="32" spans="1:6" s="199" customFormat="1" ht="20.100000000000001" customHeight="1">
      <c r="A32" s="212" t="s">
        <v>11</v>
      </c>
      <c r="B32" s="216" t="s">
        <v>527</v>
      </c>
      <c r="C32" s="213"/>
      <c r="D32" s="213"/>
      <c r="E32" s="213"/>
      <c r="F32" s="209"/>
    </row>
    <row r="33" spans="1:6" s="199" customFormat="1" ht="20.100000000000001" customHeight="1">
      <c r="A33" s="547" t="s">
        <v>4</v>
      </c>
      <c r="B33" s="470" t="s">
        <v>528</v>
      </c>
      <c r="C33" s="496"/>
      <c r="D33" s="496">
        <v>0</v>
      </c>
      <c r="E33" s="496">
        <v>0</v>
      </c>
      <c r="F33" s="497">
        <v>0</v>
      </c>
    </row>
    <row r="34" spans="1:6" s="199" customFormat="1" ht="20.100000000000001" customHeight="1" thickBot="1">
      <c r="A34" s="547" t="s">
        <v>529</v>
      </c>
      <c r="B34" s="470" t="s">
        <v>530</v>
      </c>
      <c r="C34" s="565">
        <v>2107</v>
      </c>
      <c r="D34" s="565">
        <v>10846</v>
      </c>
      <c r="E34" s="565">
        <v>7061</v>
      </c>
      <c r="F34" s="552">
        <f t="shared" ref="F34:F37" si="2">SUM(E34/D34%)</f>
        <v>65.102341877189758</v>
      </c>
    </row>
    <row r="35" spans="1:6" s="199" customFormat="1" ht="20.100000000000001" customHeight="1" thickBot="1">
      <c r="A35" s="196" t="s">
        <v>3</v>
      </c>
      <c r="B35" s="197" t="s">
        <v>664</v>
      </c>
      <c r="C35" s="218">
        <f>SUM(C36+C37)</f>
        <v>215826</v>
      </c>
      <c r="D35" s="218">
        <f>SUM(D36+D37)</f>
        <v>288470</v>
      </c>
      <c r="E35" s="218">
        <f>SUM(E36+E37)</f>
        <v>285842</v>
      </c>
      <c r="F35" s="545">
        <f t="shared" si="2"/>
        <v>99.088986723056124</v>
      </c>
    </row>
    <row r="36" spans="1:6" s="199" customFormat="1" ht="20.100000000000001" customHeight="1" thickBot="1">
      <c r="A36" s="196" t="s">
        <v>54</v>
      </c>
      <c r="B36" s="197" t="s">
        <v>663</v>
      </c>
      <c r="C36" s="211">
        <v>189015</v>
      </c>
      <c r="D36" s="211">
        <v>287850</v>
      </c>
      <c r="E36" s="211">
        <v>285222</v>
      </c>
      <c r="F36" s="545">
        <f t="shared" si="2"/>
        <v>99.087024491922875</v>
      </c>
    </row>
    <row r="37" spans="1:6" s="199" customFormat="1" ht="20.100000000000001" customHeight="1" thickBot="1">
      <c r="A37" s="200" t="s">
        <v>112</v>
      </c>
      <c r="B37" s="201" t="s">
        <v>402</v>
      </c>
      <c r="C37" s="218">
        <f>SUM(C38+C39+C40+C41)</f>
        <v>26811</v>
      </c>
      <c r="D37" s="218">
        <f>SUM(D38+D39+D40+D41)</f>
        <v>620</v>
      </c>
      <c r="E37" s="218">
        <f>SUM(E38+E39+E40+E41)</f>
        <v>620</v>
      </c>
      <c r="F37" s="545">
        <f t="shared" si="2"/>
        <v>100</v>
      </c>
    </row>
    <row r="38" spans="1:6" s="199" customFormat="1" ht="20.100000000000001" customHeight="1">
      <c r="A38" s="207" t="s">
        <v>531</v>
      </c>
      <c r="B38" s="219" t="s">
        <v>532</v>
      </c>
      <c r="C38" s="208"/>
      <c r="D38" s="208"/>
      <c r="E38" s="208"/>
      <c r="F38" s="209"/>
    </row>
    <row r="39" spans="1:6" s="199" customFormat="1" ht="20.100000000000001" customHeight="1">
      <c r="A39" s="547" t="s">
        <v>533</v>
      </c>
      <c r="B39" s="460" t="s">
        <v>534</v>
      </c>
      <c r="C39" s="496"/>
      <c r="D39" s="496"/>
      <c r="E39" s="496"/>
      <c r="F39" s="497"/>
    </row>
    <row r="40" spans="1:6" s="199" customFormat="1" ht="20.100000000000001" customHeight="1">
      <c r="A40" s="547" t="s">
        <v>535</v>
      </c>
      <c r="B40" s="460" t="s">
        <v>536</v>
      </c>
      <c r="C40" s="496"/>
      <c r="D40" s="496">
        <v>620</v>
      </c>
      <c r="E40" s="496">
        <v>620</v>
      </c>
      <c r="F40" s="548">
        <f t="shared" ref="F40" si="3">SUM(E40/D40%)</f>
        <v>100</v>
      </c>
    </row>
    <row r="41" spans="1:6" s="199" customFormat="1" ht="20.100000000000001" customHeight="1">
      <c r="A41" s="547" t="s">
        <v>537</v>
      </c>
      <c r="B41" s="507" t="s">
        <v>538</v>
      </c>
      <c r="C41" s="566">
        <f>SUM(C42+C43+C44)</f>
        <v>26811</v>
      </c>
      <c r="D41" s="566">
        <f>SUM(D42+D43+D44)</f>
        <v>0</v>
      </c>
      <c r="E41" s="566">
        <f>SUM(E42+E43+E44)</f>
        <v>0</v>
      </c>
      <c r="F41" s="557"/>
    </row>
    <row r="42" spans="1:6" s="199" customFormat="1" ht="20.100000000000001" customHeight="1">
      <c r="A42" s="547" t="s">
        <v>539</v>
      </c>
      <c r="B42" s="508" t="s">
        <v>540</v>
      </c>
      <c r="C42" s="496"/>
      <c r="D42" s="496"/>
      <c r="E42" s="496"/>
      <c r="F42" s="497"/>
    </row>
    <row r="43" spans="1:6" s="199" customFormat="1" ht="20.100000000000001" customHeight="1">
      <c r="A43" s="547" t="s">
        <v>541</v>
      </c>
      <c r="B43" s="508" t="s">
        <v>542</v>
      </c>
      <c r="C43" s="567"/>
      <c r="D43" s="567"/>
      <c r="E43" s="567"/>
      <c r="F43" s="558"/>
    </row>
    <row r="44" spans="1:6" s="199" customFormat="1" ht="20.100000000000001" customHeight="1" thickBot="1">
      <c r="A44" s="547" t="s">
        <v>543</v>
      </c>
      <c r="B44" s="568" t="s">
        <v>544</v>
      </c>
      <c r="C44" s="550">
        <v>26811</v>
      </c>
      <c r="D44" s="550"/>
      <c r="E44" s="550"/>
      <c r="F44" s="551"/>
    </row>
    <row r="45" spans="1:6" s="199" customFormat="1" ht="20.100000000000001" customHeight="1" thickBot="1">
      <c r="A45" s="200" t="s">
        <v>308</v>
      </c>
      <c r="B45" s="220" t="s">
        <v>545</v>
      </c>
      <c r="C45" s="202">
        <f>SUM(C3+C35)</f>
        <v>540012</v>
      </c>
      <c r="D45" s="202">
        <f>SUM(D3+D35)</f>
        <v>932758</v>
      </c>
      <c r="E45" s="202">
        <f>SUM(E3+E35)</f>
        <v>918831</v>
      </c>
      <c r="F45" s="545">
        <f t="shared" ref="F45:F48" si="4">SUM(E45/D45%)</f>
        <v>98.506901039712332</v>
      </c>
    </row>
    <row r="46" spans="1:6" s="199" customFormat="1" ht="20.100000000000001" customHeight="1" thickBot="1">
      <c r="A46" s="221" t="s">
        <v>546</v>
      </c>
      <c r="B46" s="222" t="s">
        <v>547</v>
      </c>
      <c r="C46" s="218">
        <f>SUM(C47:C49)</f>
        <v>0</v>
      </c>
      <c r="D46" s="218">
        <f>SUM(D47:D49)</f>
        <v>35360</v>
      </c>
      <c r="E46" s="218">
        <f>SUM(E47:E49)</f>
        <v>35359</v>
      </c>
      <c r="F46" s="545">
        <f t="shared" si="4"/>
        <v>99.997171945701353</v>
      </c>
    </row>
    <row r="47" spans="1:6" s="199" customFormat="1" ht="20.100000000000001" customHeight="1">
      <c r="A47" s="212" t="s">
        <v>548</v>
      </c>
      <c r="B47" s="470" t="s">
        <v>665</v>
      </c>
      <c r="C47" s="208"/>
      <c r="D47" s="208">
        <v>28338</v>
      </c>
      <c r="E47" s="208">
        <v>28337</v>
      </c>
      <c r="F47" s="546">
        <f t="shared" si="4"/>
        <v>99.996471169454438</v>
      </c>
    </row>
    <row r="48" spans="1:6" s="199" customFormat="1" ht="20.100000000000001" customHeight="1">
      <c r="A48" s="547" t="s">
        <v>549</v>
      </c>
      <c r="B48" s="470" t="s">
        <v>666</v>
      </c>
      <c r="C48" s="496"/>
      <c r="D48" s="496">
        <v>7022</v>
      </c>
      <c r="E48" s="496">
        <v>7022</v>
      </c>
      <c r="F48" s="548">
        <f t="shared" si="4"/>
        <v>100</v>
      </c>
    </row>
    <row r="49" spans="1:6" s="199" customFormat="1" ht="20.100000000000001" customHeight="1" thickBot="1">
      <c r="A49" s="547" t="s">
        <v>550</v>
      </c>
      <c r="B49" s="470" t="s">
        <v>551</v>
      </c>
      <c r="C49" s="569"/>
      <c r="D49" s="569"/>
      <c r="E49" s="569"/>
      <c r="F49" s="570"/>
    </row>
    <row r="50" spans="1:6" s="199" customFormat="1" ht="20.100000000000001" customHeight="1" thickBot="1">
      <c r="A50" s="205" t="s">
        <v>552</v>
      </c>
      <c r="B50" s="206" t="s">
        <v>409</v>
      </c>
      <c r="C50" s="218">
        <f>SUM(C51:C52)</f>
        <v>98452</v>
      </c>
      <c r="D50" s="218">
        <f>SUM(D51:D52)</f>
        <v>90285</v>
      </c>
      <c r="E50" s="218">
        <f>SUM(E51:E52)</f>
        <v>90285</v>
      </c>
      <c r="F50" s="545">
        <f>SUM(E50/D50%)</f>
        <v>100</v>
      </c>
    </row>
    <row r="51" spans="1:6" s="199" customFormat="1" ht="20.100000000000001" customHeight="1">
      <c r="A51" s="223" t="s">
        <v>51</v>
      </c>
      <c r="B51" s="224" t="s">
        <v>553</v>
      </c>
      <c r="C51" s="210">
        <v>73695</v>
      </c>
      <c r="D51" s="210">
        <v>65528</v>
      </c>
      <c r="E51" s="210">
        <v>65528</v>
      </c>
      <c r="F51" s="546">
        <f t="shared" ref="F51:F52" si="5">SUM(E51/D51%)</f>
        <v>100</v>
      </c>
    </row>
    <row r="52" spans="1:6" s="199" customFormat="1" ht="20.100000000000001" customHeight="1" thickBot="1">
      <c r="A52" s="225" t="s">
        <v>50</v>
      </c>
      <c r="B52" s="226" t="s">
        <v>554</v>
      </c>
      <c r="C52" s="544">
        <v>24757</v>
      </c>
      <c r="D52" s="544">
        <v>24757</v>
      </c>
      <c r="E52" s="544">
        <v>24757</v>
      </c>
      <c r="F52" s="552">
        <f t="shared" si="5"/>
        <v>100</v>
      </c>
    </row>
    <row r="53" spans="1:6" s="199" customFormat="1" ht="20.100000000000001" customHeight="1" thickTop="1" thickBot="1">
      <c r="A53" s="227" t="s">
        <v>555</v>
      </c>
      <c r="B53" s="228" t="s">
        <v>556</v>
      </c>
      <c r="C53" s="229">
        <f>SUM(C45+C46+C50)</f>
        <v>638464</v>
      </c>
      <c r="D53" s="229">
        <f>SUM(D45+D46+D50)</f>
        <v>1058403</v>
      </c>
      <c r="E53" s="229">
        <f>SUM(E45+E46+E50)</f>
        <v>1044475</v>
      </c>
      <c r="F53" s="560">
        <f>SUM(E53/D53%)</f>
        <v>98.68405512833958</v>
      </c>
    </row>
    <row r="54" spans="1:6" ht="28.5" customHeight="1" thickTop="1" thickBot="1">
      <c r="A54" s="188" t="s">
        <v>47</v>
      </c>
      <c r="B54" s="189" t="s">
        <v>46</v>
      </c>
      <c r="C54" s="189" t="s">
        <v>496</v>
      </c>
      <c r="D54" s="190" t="s">
        <v>497</v>
      </c>
      <c r="E54" s="190" t="s">
        <v>498</v>
      </c>
      <c r="F54" s="190" t="s">
        <v>499</v>
      </c>
    </row>
    <row r="55" spans="1:6" s="195" customFormat="1" ht="20.100000000000001" customHeight="1" thickBot="1">
      <c r="A55" s="192">
        <v>1</v>
      </c>
      <c r="B55" s="193">
        <v>2</v>
      </c>
      <c r="C55" s="193">
        <v>3</v>
      </c>
      <c r="D55" s="194">
        <v>4</v>
      </c>
      <c r="E55" s="194">
        <v>4</v>
      </c>
      <c r="F55" s="194">
        <v>4</v>
      </c>
    </row>
    <row r="56" spans="1:6" ht="20.100000000000001" customHeight="1" thickBot="1">
      <c r="A56" s="200" t="s">
        <v>299</v>
      </c>
      <c r="B56" s="234" t="s">
        <v>557</v>
      </c>
      <c r="C56" s="235">
        <f>SUM(C57+C58+C59+C60+C65)</f>
        <v>394529</v>
      </c>
      <c r="D56" s="236">
        <f>SUM(D57+D58+D59+D60+D65)</f>
        <v>690768</v>
      </c>
      <c r="E56" s="236">
        <f>SUM(E57+E58+E59+E60+E65)</f>
        <v>616917</v>
      </c>
      <c r="F56" s="545">
        <f>SUM(E56/D56%)</f>
        <v>89.308856229587931</v>
      </c>
    </row>
    <row r="57" spans="1:6" ht="20.100000000000001" customHeight="1">
      <c r="A57" s="212" t="s">
        <v>1</v>
      </c>
      <c r="B57" s="203" t="s">
        <v>558</v>
      </c>
      <c r="C57" s="500">
        <v>169728</v>
      </c>
      <c r="D57" s="501">
        <v>356796</v>
      </c>
      <c r="E57" s="501">
        <v>317886</v>
      </c>
      <c r="F57" s="553">
        <f t="shared" ref="F57:F68" si="6">SUM(E57/D57%)</f>
        <v>89.094608683953851</v>
      </c>
    </row>
    <row r="58" spans="1:6" ht="20.100000000000001" customHeight="1">
      <c r="A58" s="547" t="s">
        <v>0</v>
      </c>
      <c r="B58" s="460" t="s">
        <v>45</v>
      </c>
      <c r="C58" s="571">
        <v>35585</v>
      </c>
      <c r="D58" s="572">
        <v>57258</v>
      </c>
      <c r="E58" s="572">
        <v>56123</v>
      </c>
      <c r="F58" s="554">
        <f t="shared" si="6"/>
        <v>98.017744245345625</v>
      </c>
    </row>
    <row r="59" spans="1:6" ht="20.100000000000001" customHeight="1">
      <c r="A59" s="547" t="s">
        <v>44</v>
      </c>
      <c r="B59" s="460" t="s">
        <v>43</v>
      </c>
      <c r="C59" s="571">
        <v>132407</v>
      </c>
      <c r="D59" s="572">
        <v>227037</v>
      </c>
      <c r="E59" s="572">
        <v>197689</v>
      </c>
      <c r="F59" s="554">
        <f t="shared" si="6"/>
        <v>87.073472605786719</v>
      </c>
    </row>
    <row r="60" spans="1:6" ht="20.100000000000001" customHeight="1">
      <c r="A60" s="547" t="s">
        <v>42</v>
      </c>
      <c r="B60" s="460" t="s">
        <v>41</v>
      </c>
      <c r="C60" s="573">
        <f>SUM(C61:C64)</f>
        <v>34207</v>
      </c>
      <c r="D60" s="574">
        <f>SUM(D61:D64)</f>
        <v>26550</v>
      </c>
      <c r="E60" s="574">
        <f>SUM(E61:E64)</f>
        <v>22097</v>
      </c>
      <c r="F60" s="554">
        <f t="shared" si="6"/>
        <v>83.227871939736346</v>
      </c>
    </row>
    <row r="61" spans="1:6" ht="20.100000000000001" customHeight="1">
      <c r="A61" s="547" t="s">
        <v>40</v>
      </c>
      <c r="B61" s="481" t="s">
        <v>559</v>
      </c>
      <c r="C61" s="575">
        <v>586</v>
      </c>
      <c r="D61" s="576">
        <v>393</v>
      </c>
      <c r="E61" s="576">
        <v>393</v>
      </c>
      <c r="F61" s="554">
        <f t="shared" si="6"/>
        <v>100</v>
      </c>
    </row>
    <row r="62" spans="1:6" ht="20.100000000000001" customHeight="1">
      <c r="A62" s="547" t="s">
        <v>38</v>
      </c>
      <c r="B62" s="481" t="s">
        <v>560</v>
      </c>
      <c r="C62" s="571">
        <v>6100</v>
      </c>
      <c r="D62" s="572">
        <v>4500</v>
      </c>
      <c r="E62" s="572">
        <v>4465</v>
      </c>
      <c r="F62" s="554">
        <f t="shared" si="6"/>
        <v>99.222222222222229</v>
      </c>
    </row>
    <row r="63" spans="1:6" ht="20.100000000000001" customHeight="1">
      <c r="A63" s="547" t="s">
        <v>37</v>
      </c>
      <c r="B63" s="485" t="s">
        <v>561</v>
      </c>
      <c r="C63" s="571">
        <v>9000</v>
      </c>
      <c r="D63" s="572">
        <v>9536</v>
      </c>
      <c r="E63" s="572">
        <v>9532</v>
      </c>
      <c r="F63" s="554">
        <f t="shared" si="6"/>
        <v>99.958053691275168</v>
      </c>
    </row>
    <row r="64" spans="1:6" ht="20.100000000000001" customHeight="1">
      <c r="A64" s="547" t="s">
        <v>36</v>
      </c>
      <c r="B64" s="485" t="s">
        <v>562</v>
      </c>
      <c r="C64" s="571">
        <v>18521</v>
      </c>
      <c r="D64" s="572">
        <v>12121</v>
      </c>
      <c r="E64" s="572">
        <v>7707</v>
      </c>
      <c r="F64" s="554">
        <f t="shared" si="6"/>
        <v>63.583862717597562</v>
      </c>
    </row>
    <row r="65" spans="1:6" ht="20.100000000000001" customHeight="1">
      <c r="A65" s="547" t="s">
        <v>35</v>
      </c>
      <c r="B65" s="577" t="s">
        <v>69</v>
      </c>
      <c r="C65" s="573">
        <f>SUM(C66:C68)</f>
        <v>22602</v>
      </c>
      <c r="D65" s="574">
        <f>SUM(D66:D68)</f>
        <v>23127</v>
      </c>
      <c r="E65" s="574">
        <f>SUM(E66:E68)</f>
        <v>23122</v>
      </c>
      <c r="F65" s="554">
        <f t="shared" si="6"/>
        <v>99.978380248194753</v>
      </c>
    </row>
    <row r="66" spans="1:6" ht="20.100000000000001" customHeight="1">
      <c r="A66" s="547" t="s">
        <v>34</v>
      </c>
      <c r="B66" s="481" t="s">
        <v>563</v>
      </c>
      <c r="C66" s="571">
        <v>3000</v>
      </c>
      <c r="D66" s="572">
        <v>52</v>
      </c>
      <c r="E66" s="572">
        <v>52</v>
      </c>
      <c r="F66" s="554">
        <f t="shared" si="6"/>
        <v>100</v>
      </c>
    </row>
    <row r="67" spans="1:6" ht="20.100000000000001" customHeight="1">
      <c r="A67" s="233" t="s">
        <v>33</v>
      </c>
      <c r="B67" s="481" t="s">
        <v>564</v>
      </c>
      <c r="C67" s="571">
        <v>3243</v>
      </c>
      <c r="D67" s="572"/>
      <c r="E67" s="572"/>
      <c r="F67" s="559"/>
    </row>
    <row r="68" spans="1:6" ht="20.100000000000001" customHeight="1" thickBot="1">
      <c r="A68" s="547" t="s">
        <v>32</v>
      </c>
      <c r="B68" s="481" t="s">
        <v>565</v>
      </c>
      <c r="C68" s="571">
        <v>16359</v>
      </c>
      <c r="D68" s="572">
        <v>23075</v>
      </c>
      <c r="E68" s="572">
        <v>23070</v>
      </c>
      <c r="F68" s="554">
        <f t="shared" si="6"/>
        <v>99.978331527627304</v>
      </c>
    </row>
    <row r="69" spans="1:6" ht="20.100000000000001" customHeight="1" thickBot="1">
      <c r="A69" s="200" t="s">
        <v>308</v>
      </c>
      <c r="B69" s="234" t="s">
        <v>566</v>
      </c>
      <c r="C69" s="235">
        <f>SUM(C70+C76)</f>
        <v>143984</v>
      </c>
      <c r="D69" s="236">
        <f>SUM(D70+D76)</f>
        <v>230970</v>
      </c>
      <c r="E69" s="236">
        <f>SUM(E70+E76)</f>
        <v>176549</v>
      </c>
      <c r="F69" s="545">
        <f>SUM(E69/D69%)</f>
        <v>76.43806554963848</v>
      </c>
    </row>
    <row r="70" spans="1:6" ht="20.100000000000001" customHeight="1">
      <c r="A70" s="212" t="s">
        <v>30</v>
      </c>
      <c r="B70" s="498" t="s">
        <v>73</v>
      </c>
      <c r="C70" s="237">
        <f>SUM(C71:C75)</f>
        <v>137391</v>
      </c>
      <c r="D70" s="238">
        <f>SUM(D71:D75)</f>
        <v>145886</v>
      </c>
      <c r="E70" s="238">
        <f>SUM(E71:E75)</f>
        <v>100193</v>
      </c>
      <c r="F70" s="553">
        <f t="shared" ref="F70:F77" si="7">SUM(E70/D70%)</f>
        <v>68.678968509658233</v>
      </c>
    </row>
    <row r="71" spans="1:6" ht="20.100000000000001" customHeight="1">
      <c r="A71" s="212" t="s">
        <v>29</v>
      </c>
      <c r="B71" s="481" t="s">
        <v>567</v>
      </c>
      <c r="C71" s="571"/>
      <c r="D71" s="572">
        <v>7213</v>
      </c>
      <c r="E71" s="572">
        <v>3950</v>
      </c>
      <c r="F71" s="554">
        <f t="shared" si="7"/>
        <v>54.76223485373631</v>
      </c>
    </row>
    <row r="72" spans="1:6" ht="20.100000000000001" customHeight="1">
      <c r="A72" s="212" t="s">
        <v>27</v>
      </c>
      <c r="B72" s="481" t="s">
        <v>568</v>
      </c>
      <c r="C72" s="571">
        <v>1182</v>
      </c>
      <c r="D72" s="572">
        <v>76417</v>
      </c>
      <c r="E72" s="572">
        <v>76417</v>
      </c>
      <c r="F72" s="554">
        <f t="shared" si="7"/>
        <v>100</v>
      </c>
    </row>
    <row r="73" spans="1:6" ht="20.100000000000001" customHeight="1">
      <c r="A73" s="212" t="s">
        <v>26</v>
      </c>
      <c r="B73" s="481" t="s">
        <v>569</v>
      </c>
      <c r="C73" s="571"/>
      <c r="D73" s="572">
        <v>1000</v>
      </c>
      <c r="E73" s="572">
        <v>98</v>
      </c>
      <c r="F73" s="554">
        <f t="shared" si="7"/>
        <v>9.8000000000000007</v>
      </c>
    </row>
    <row r="74" spans="1:6" ht="20.100000000000001" customHeight="1">
      <c r="A74" s="212" t="s">
        <v>25</v>
      </c>
      <c r="B74" s="481" t="s">
        <v>570</v>
      </c>
      <c r="C74" s="571">
        <v>107001</v>
      </c>
      <c r="D74" s="572">
        <v>38220</v>
      </c>
      <c r="E74" s="572">
        <v>10113</v>
      </c>
      <c r="F74" s="554">
        <f t="shared" si="7"/>
        <v>26.459968602825747</v>
      </c>
    </row>
    <row r="75" spans="1:6" ht="20.100000000000001" customHeight="1">
      <c r="A75" s="212" t="s">
        <v>24</v>
      </c>
      <c r="B75" s="481" t="s">
        <v>571</v>
      </c>
      <c r="C75" s="571">
        <v>29208</v>
      </c>
      <c r="D75" s="572">
        <v>23036</v>
      </c>
      <c r="E75" s="572">
        <v>9615</v>
      </c>
      <c r="F75" s="554">
        <f t="shared" si="7"/>
        <v>41.739017190484454</v>
      </c>
    </row>
    <row r="76" spans="1:6" ht="20.100000000000001" customHeight="1">
      <c r="A76" s="212" t="s">
        <v>23</v>
      </c>
      <c r="B76" s="577" t="s">
        <v>68</v>
      </c>
      <c r="C76" s="237">
        <f>SUM(C77:C80)</f>
        <v>6593</v>
      </c>
      <c r="D76" s="238">
        <f>SUM(D77:D80)</f>
        <v>85084</v>
      </c>
      <c r="E76" s="238">
        <f>SUM(E77:E80)</f>
        <v>76356</v>
      </c>
      <c r="F76" s="554">
        <f t="shared" si="7"/>
        <v>89.74190212025762</v>
      </c>
    </row>
    <row r="77" spans="1:6" ht="20.100000000000001" customHeight="1">
      <c r="A77" s="212" t="s">
        <v>22</v>
      </c>
      <c r="B77" s="481" t="s">
        <v>572</v>
      </c>
      <c r="C77" s="571">
        <v>1969</v>
      </c>
      <c r="D77" s="572">
        <v>64010</v>
      </c>
      <c r="E77" s="572">
        <v>60508</v>
      </c>
      <c r="F77" s="554">
        <f t="shared" si="7"/>
        <v>94.52897984689892</v>
      </c>
    </row>
    <row r="78" spans="1:6" ht="20.100000000000001" customHeight="1">
      <c r="A78" s="212" t="s">
        <v>21</v>
      </c>
      <c r="B78" s="485" t="s">
        <v>667</v>
      </c>
      <c r="C78" s="571"/>
      <c r="D78" s="572"/>
      <c r="E78" s="572"/>
      <c r="F78" s="499"/>
    </row>
    <row r="79" spans="1:6" ht="20.100000000000001" customHeight="1">
      <c r="A79" s="233" t="s">
        <v>20</v>
      </c>
      <c r="B79" s="485" t="s">
        <v>573</v>
      </c>
      <c r="C79" s="578">
        <v>3223</v>
      </c>
      <c r="D79" s="579">
        <v>3266</v>
      </c>
      <c r="E79" s="579">
        <v>42</v>
      </c>
      <c r="F79" s="554">
        <f t="shared" ref="F79:F80" si="8">SUM(E79/D79%)</f>
        <v>1.2859767299448868</v>
      </c>
    </row>
    <row r="80" spans="1:6" ht="20.100000000000001" customHeight="1" thickBot="1">
      <c r="A80" s="561" t="s">
        <v>19</v>
      </c>
      <c r="B80" s="485" t="s">
        <v>574</v>
      </c>
      <c r="C80" s="578">
        <v>1401</v>
      </c>
      <c r="D80" s="579">
        <v>17808</v>
      </c>
      <c r="E80" s="579">
        <v>15806</v>
      </c>
      <c r="F80" s="555">
        <f t="shared" si="8"/>
        <v>88.757861635220124</v>
      </c>
    </row>
    <row r="81" spans="1:6" ht="20.100000000000001" customHeight="1" thickBot="1">
      <c r="A81" s="200" t="s">
        <v>546</v>
      </c>
      <c r="B81" s="239" t="s">
        <v>13</v>
      </c>
      <c r="C81" s="235">
        <f>SUM(C69+C56)</f>
        <v>538513</v>
      </c>
      <c r="D81" s="236">
        <f>SUM(D69+D56)</f>
        <v>921738</v>
      </c>
      <c r="E81" s="236">
        <f>SUM(E69+E56)</f>
        <v>793466</v>
      </c>
      <c r="F81" s="545">
        <f t="shared" ref="F81:F82" si="9">SUM(E81/D81%)</f>
        <v>86.083681046023926</v>
      </c>
    </row>
    <row r="82" spans="1:6" ht="20.100000000000001" customHeight="1" thickBot="1">
      <c r="A82" s="200" t="s">
        <v>552</v>
      </c>
      <c r="B82" s="234" t="s">
        <v>395</v>
      </c>
      <c r="C82" s="235">
        <f>SUM(C83+C87)</f>
        <v>99951</v>
      </c>
      <c r="D82" s="236">
        <f>SUM(D83+D87)</f>
        <v>136665</v>
      </c>
      <c r="E82" s="236">
        <f>SUM(E83+E87)</f>
        <v>136665</v>
      </c>
      <c r="F82" s="545">
        <f t="shared" si="9"/>
        <v>100</v>
      </c>
    </row>
    <row r="83" spans="1:6" ht="20.100000000000001" customHeight="1">
      <c r="A83" s="212" t="s">
        <v>11</v>
      </c>
      <c r="B83" s="224" t="s">
        <v>670</v>
      </c>
      <c r="C83" s="575">
        <f>SUM(C84:C89)</f>
        <v>99951</v>
      </c>
      <c r="D83" s="580">
        <f>SUM(D84+D85)</f>
        <v>130483</v>
      </c>
      <c r="E83" s="580">
        <f>SUM(E84+E85)</f>
        <v>130483</v>
      </c>
      <c r="F83" s="553">
        <f t="shared" ref="F83:F88" si="10">SUM(E83/D83%)</f>
        <v>100</v>
      </c>
    </row>
    <row r="84" spans="1:6" ht="20.100000000000001" customHeight="1">
      <c r="A84" s="212" t="s">
        <v>10</v>
      </c>
      <c r="B84" s="240" t="s">
        <v>575</v>
      </c>
      <c r="C84" s="571">
        <v>99951</v>
      </c>
      <c r="D84" s="572">
        <v>128318</v>
      </c>
      <c r="E84" s="572">
        <v>128318</v>
      </c>
      <c r="F84" s="554">
        <f t="shared" si="10"/>
        <v>100</v>
      </c>
    </row>
    <row r="85" spans="1:6" ht="20.100000000000001" customHeight="1">
      <c r="A85" s="212" t="s">
        <v>9</v>
      </c>
      <c r="B85" s="240" t="s">
        <v>669</v>
      </c>
      <c r="C85" s="571"/>
      <c r="D85" s="572">
        <v>2165</v>
      </c>
      <c r="E85" s="572">
        <v>2165</v>
      </c>
      <c r="F85" s="554">
        <f t="shared" si="10"/>
        <v>100</v>
      </c>
    </row>
    <row r="86" spans="1:6" ht="20.100000000000001" customHeight="1">
      <c r="A86" s="212" t="s">
        <v>8</v>
      </c>
      <c r="B86" s="240" t="s">
        <v>576</v>
      </c>
      <c r="C86" s="571"/>
      <c r="D86" s="572"/>
      <c r="E86" s="572"/>
      <c r="F86" s="554"/>
    </row>
    <row r="87" spans="1:6" ht="20.100000000000001" customHeight="1">
      <c r="A87" s="212" t="s">
        <v>7</v>
      </c>
      <c r="B87" s="203" t="s">
        <v>577</v>
      </c>
      <c r="C87" s="571"/>
      <c r="D87" s="581">
        <f>SUM(D88+D89)</f>
        <v>6182</v>
      </c>
      <c r="E87" s="581">
        <f>SUM(E88+E89)</f>
        <v>6182</v>
      </c>
      <c r="F87" s="554">
        <f t="shared" si="10"/>
        <v>100</v>
      </c>
    </row>
    <row r="88" spans="1:6" ht="20.100000000000001" customHeight="1">
      <c r="A88" s="212" t="s">
        <v>6</v>
      </c>
      <c r="B88" s="470" t="s">
        <v>668</v>
      </c>
      <c r="C88" s="571"/>
      <c r="D88" s="572">
        <v>6182</v>
      </c>
      <c r="E88" s="572">
        <v>6182</v>
      </c>
      <c r="F88" s="554">
        <f t="shared" si="10"/>
        <v>100</v>
      </c>
    </row>
    <row r="89" spans="1:6" ht="20.100000000000001" customHeight="1" thickBot="1">
      <c r="A89" s="212" t="s">
        <v>5</v>
      </c>
      <c r="B89" s="240" t="s">
        <v>578</v>
      </c>
      <c r="C89" s="571"/>
      <c r="D89" s="572"/>
      <c r="E89" s="572"/>
      <c r="F89" s="555"/>
    </row>
    <row r="90" spans="1:6" ht="20.100000000000001" customHeight="1" thickBot="1">
      <c r="A90" s="241" t="s">
        <v>555</v>
      </c>
      <c r="B90" s="242" t="s">
        <v>579</v>
      </c>
      <c r="C90" s="243">
        <f>SUM(C81+C82)</f>
        <v>638464</v>
      </c>
      <c r="D90" s="244">
        <f>SUM(D81+D82)</f>
        <v>1058403</v>
      </c>
      <c r="E90" s="244">
        <f>SUM(E81+E82)</f>
        <v>930131</v>
      </c>
      <c r="F90" s="560">
        <f>SUM(E90/D90%)</f>
        <v>87.880608804018877</v>
      </c>
    </row>
    <row r="91" spans="1:6" s="246" customFormat="1" ht="16.5" thickTop="1" thickBot="1">
      <c r="A91" s="655" t="s">
        <v>580</v>
      </c>
      <c r="B91" s="656"/>
      <c r="C91" s="656"/>
      <c r="D91" s="245"/>
      <c r="E91" s="245"/>
      <c r="F91" s="582"/>
    </row>
    <row r="92" spans="1:6" ht="17.25" customHeight="1" thickTop="1" thickBot="1">
      <c r="A92" s="227">
        <v>1</v>
      </c>
      <c r="B92" s="247" t="s">
        <v>581</v>
      </c>
      <c r="C92" s="248">
        <f>SUM(C53-C90)</f>
        <v>0</v>
      </c>
      <c r="D92" s="249">
        <f>SUM(D53-D90)</f>
        <v>0</v>
      </c>
      <c r="E92" s="249">
        <f>SUM(E53-E90)</f>
        <v>114344</v>
      </c>
      <c r="F92" s="249"/>
    </row>
    <row r="93" spans="1:6" ht="16.5" thickTop="1"/>
  </sheetData>
  <mergeCells count="1">
    <mergeCell ref="A91:C91"/>
  </mergeCells>
  <printOptions horizontalCentered="1" headings="1" gridLines="1"/>
  <pageMargins left="0.15748031496062992" right="0.15748031496062992" top="1.4566929133858268" bottom="1.2598425196850394" header="0.35433070866141736" footer="0.59055118110236227"/>
  <pageSetup paperSize="9" scale="60" fitToWidth="3" fitToHeight="2" orientation="portrait" horizontalDpi="300" verticalDpi="300" r:id="rId1"/>
  <headerFooter alignWithMargins="0">
    <oddHeader>&amp;C&amp;"Times New Roman CE,Félkövér"&amp;12
&amp;14Önkormányzat 2015. évi összevont mérlegének előirányzata és teljesítése 
&amp;R&amp;"Times New Roman CE,Félkövér dőlt" 1. melléklet a 7/2016. (IV.29.) önkormányzati rendelethez, 
adatok ezer Ft-ban</oddHeader>
  </headerFooter>
  <rowBreaks count="1" manualBreakCount="1">
    <brk id="5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2:K23"/>
  <sheetViews>
    <sheetView zoomScaleNormal="100" workbookViewId="0">
      <selection activeCell="I4" sqref="I4:K17"/>
    </sheetView>
  </sheetViews>
  <sheetFormatPr defaultRowHeight="15"/>
  <cols>
    <col min="1" max="1" width="4.28515625" customWidth="1"/>
    <col min="2" max="2" width="27.42578125" customWidth="1"/>
    <col min="3" max="3" width="16.7109375" customWidth="1"/>
    <col min="4" max="4" width="10.28515625" customWidth="1"/>
  </cols>
  <sheetData>
    <row r="2" spans="1:10" ht="15.75">
      <c r="A2" s="727" t="s">
        <v>298</v>
      </c>
      <c r="B2" s="727"/>
      <c r="C2" s="727"/>
      <c r="D2" s="727"/>
      <c r="E2" s="727"/>
      <c r="F2" s="727"/>
      <c r="G2" s="727"/>
    </row>
    <row r="3" spans="1:10" ht="15.75" thickBot="1">
      <c r="A3" s="3"/>
      <c r="B3" s="3"/>
      <c r="C3" s="3"/>
      <c r="D3" s="3"/>
      <c r="E3" s="3"/>
      <c r="F3" s="3"/>
      <c r="G3" s="3"/>
      <c r="H3" s="3"/>
      <c r="I3" s="3"/>
    </row>
    <row r="4" spans="1:10" ht="49.5" thickTop="1" thickBot="1">
      <c r="A4" s="61" t="s">
        <v>66</v>
      </c>
      <c r="B4" s="62" t="s">
        <v>109</v>
      </c>
      <c r="C4" s="62" t="s">
        <v>110</v>
      </c>
      <c r="D4" s="63" t="s">
        <v>493</v>
      </c>
      <c r="E4" s="63" t="s">
        <v>494</v>
      </c>
      <c r="F4" s="63" t="s">
        <v>687</v>
      </c>
      <c r="G4" s="64" t="s">
        <v>688</v>
      </c>
      <c r="H4" s="3"/>
      <c r="I4" s="171"/>
      <c r="J4" s="599"/>
    </row>
    <row r="5" spans="1:10" ht="38.25">
      <c r="A5" s="65" t="s">
        <v>2</v>
      </c>
      <c r="B5" s="533" t="s">
        <v>111</v>
      </c>
      <c r="C5" s="535" t="s">
        <v>697</v>
      </c>
      <c r="D5" s="522">
        <v>120</v>
      </c>
      <c r="E5" s="522">
        <v>120</v>
      </c>
      <c r="F5" s="541">
        <v>120</v>
      </c>
      <c r="G5" s="175">
        <f t="shared" ref="G5:G12" si="0">SUM(F5/E5)*100</f>
        <v>100</v>
      </c>
      <c r="H5" s="3"/>
      <c r="I5" s="601"/>
      <c r="J5" s="600"/>
    </row>
    <row r="6" spans="1:10" ht="38.25">
      <c r="A6" s="66" t="s">
        <v>31</v>
      </c>
      <c r="B6" s="534" t="s">
        <v>689</v>
      </c>
      <c r="C6" s="528" t="s">
        <v>697</v>
      </c>
      <c r="D6" s="523">
        <v>150</v>
      </c>
      <c r="E6" s="523">
        <v>150</v>
      </c>
      <c r="F6" s="530">
        <v>150</v>
      </c>
      <c r="G6" s="527">
        <f t="shared" si="0"/>
        <v>100</v>
      </c>
      <c r="H6" s="3"/>
      <c r="I6" s="601"/>
      <c r="J6" s="600"/>
    </row>
    <row r="7" spans="1:10">
      <c r="A7" s="66" t="s">
        <v>18</v>
      </c>
      <c r="B7" s="534" t="s">
        <v>690</v>
      </c>
      <c r="C7" s="528" t="s">
        <v>698</v>
      </c>
      <c r="D7" s="523">
        <v>473</v>
      </c>
      <c r="E7" s="523">
        <v>473</v>
      </c>
      <c r="F7" s="530">
        <v>473</v>
      </c>
      <c r="G7" s="527">
        <f t="shared" si="0"/>
        <v>100</v>
      </c>
      <c r="H7" s="3"/>
      <c r="I7" s="601"/>
      <c r="J7" s="600"/>
    </row>
    <row r="8" spans="1:10" ht="26.25">
      <c r="A8" s="66" t="s">
        <v>17</v>
      </c>
      <c r="B8" s="534" t="s">
        <v>691</v>
      </c>
      <c r="C8" s="536" t="s">
        <v>699</v>
      </c>
      <c r="D8" s="523">
        <v>2500</v>
      </c>
      <c r="E8" s="524">
        <v>5738</v>
      </c>
      <c r="F8" s="530">
        <v>5738</v>
      </c>
      <c r="G8" s="527">
        <f t="shared" si="0"/>
        <v>100</v>
      </c>
      <c r="H8" s="3"/>
      <c r="I8" s="601"/>
      <c r="J8" s="600"/>
    </row>
    <row r="9" spans="1:10" ht="26.25">
      <c r="A9" s="66" t="s">
        <v>14</v>
      </c>
      <c r="B9" s="534" t="s">
        <v>692</v>
      </c>
      <c r="C9" s="536" t="s">
        <v>700</v>
      </c>
      <c r="D9" s="524">
        <v>2500</v>
      </c>
      <c r="E9" s="524">
        <v>700</v>
      </c>
      <c r="F9" s="530">
        <v>700</v>
      </c>
      <c r="G9" s="527">
        <f t="shared" si="0"/>
        <v>100</v>
      </c>
      <c r="H9" s="3"/>
      <c r="I9" s="601"/>
      <c r="J9" s="600"/>
    </row>
    <row r="10" spans="1:10" ht="25.5">
      <c r="A10" s="66" t="s">
        <v>12</v>
      </c>
      <c r="B10" s="534" t="s">
        <v>693</v>
      </c>
      <c r="C10" s="528" t="s">
        <v>701</v>
      </c>
      <c r="D10" s="523">
        <v>6607</v>
      </c>
      <c r="E10" s="523">
        <v>6607</v>
      </c>
      <c r="F10" s="530">
        <v>6607</v>
      </c>
      <c r="G10" s="527">
        <f t="shared" si="0"/>
        <v>100</v>
      </c>
      <c r="H10" s="3"/>
      <c r="I10" s="3"/>
      <c r="J10" s="600"/>
    </row>
    <row r="11" spans="1:10">
      <c r="A11" s="66" t="s">
        <v>3</v>
      </c>
      <c r="B11" s="534" t="s">
        <v>693</v>
      </c>
      <c r="C11" s="528" t="s">
        <v>702</v>
      </c>
      <c r="D11" s="523">
        <v>6000</v>
      </c>
      <c r="E11" s="523">
        <v>4715</v>
      </c>
      <c r="F11" s="530">
        <v>4715</v>
      </c>
      <c r="G11" s="527">
        <f t="shared" si="0"/>
        <v>100</v>
      </c>
      <c r="H11" s="3"/>
      <c r="I11" s="3"/>
      <c r="J11" s="600"/>
    </row>
    <row r="12" spans="1:10">
      <c r="A12" s="66" t="s">
        <v>54</v>
      </c>
      <c r="B12" s="534" t="s">
        <v>694</v>
      </c>
      <c r="C12" s="529" t="s">
        <v>703</v>
      </c>
      <c r="D12" s="523">
        <v>252</v>
      </c>
      <c r="E12" s="523">
        <v>252</v>
      </c>
      <c r="F12" s="530">
        <v>252</v>
      </c>
      <c r="G12" s="527">
        <f t="shared" si="0"/>
        <v>100</v>
      </c>
      <c r="H12" s="3"/>
      <c r="I12" s="3"/>
      <c r="J12" s="600"/>
    </row>
    <row r="13" spans="1:10" ht="25.5">
      <c r="A13" s="66" t="s">
        <v>112</v>
      </c>
      <c r="B13" s="525" t="s">
        <v>605</v>
      </c>
      <c r="C13" s="529" t="s">
        <v>704</v>
      </c>
      <c r="D13" s="523">
        <v>3000</v>
      </c>
      <c r="E13" s="523">
        <v>52</v>
      </c>
      <c r="F13" s="530">
        <v>52</v>
      </c>
      <c r="G13" s="527">
        <f>SUM(F13/E13)*100</f>
        <v>100</v>
      </c>
      <c r="H13" s="3"/>
      <c r="I13" s="3"/>
      <c r="J13" s="600"/>
    </row>
    <row r="14" spans="1:10">
      <c r="A14" s="66" t="s">
        <v>53</v>
      </c>
      <c r="B14" s="534" t="s">
        <v>695</v>
      </c>
      <c r="C14" s="528" t="s">
        <v>698</v>
      </c>
      <c r="D14" s="523">
        <v>1000</v>
      </c>
      <c r="E14" s="523">
        <v>340</v>
      </c>
      <c r="F14" s="530">
        <v>340</v>
      </c>
      <c r="G14" s="527">
        <f>SUM(F14/E14)*100</f>
        <v>100</v>
      </c>
      <c r="H14" s="3"/>
      <c r="I14" s="3"/>
      <c r="J14" s="600"/>
    </row>
    <row r="15" spans="1:10" ht="39">
      <c r="A15" s="66" t="s">
        <v>52</v>
      </c>
      <c r="B15" s="534" t="s">
        <v>696</v>
      </c>
      <c r="C15" s="534" t="s">
        <v>705</v>
      </c>
      <c r="D15" s="523"/>
      <c r="E15" s="540">
        <v>110</v>
      </c>
      <c r="F15" s="530">
        <v>105</v>
      </c>
      <c r="G15" s="527">
        <f>SUM(F15/E15)*100</f>
        <v>95.454545454545453</v>
      </c>
      <c r="H15" s="3"/>
      <c r="I15" s="3"/>
      <c r="J15" s="600"/>
    </row>
    <row r="16" spans="1:10">
      <c r="A16" s="66" t="s">
        <v>124</v>
      </c>
      <c r="B16" s="528" t="s">
        <v>706</v>
      </c>
      <c r="C16" s="528" t="s">
        <v>698</v>
      </c>
      <c r="D16" s="526"/>
      <c r="E16" s="526">
        <v>2457</v>
      </c>
      <c r="F16" s="530">
        <v>2457</v>
      </c>
      <c r="G16" s="527">
        <f t="shared" ref="G16:G21" si="1">SUM(F16/E16)*100</f>
        <v>100</v>
      </c>
      <c r="H16" s="3"/>
      <c r="I16" s="3"/>
      <c r="J16" s="600"/>
    </row>
    <row r="17" spans="1:11">
      <c r="A17" s="66" t="s">
        <v>125</v>
      </c>
      <c r="B17" s="528" t="s">
        <v>707</v>
      </c>
      <c r="C17" s="529"/>
      <c r="D17" s="530"/>
      <c r="E17" s="530">
        <v>444</v>
      </c>
      <c r="F17" s="530">
        <v>444</v>
      </c>
      <c r="G17" s="527">
        <f t="shared" si="1"/>
        <v>100</v>
      </c>
      <c r="H17" s="3"/>
      <c r="I17" s="601"/>
      <c r="J17" s="600"/>
      <c r="K17" s="600"/>
    </row>
    <row r="18" spans="1:11">
      <c r="A18" s="66" t="s">
        <v>126</v>
      </c>
      <c r="B18" s="528" t="s">
        <v>708</v>
      </c>
      <c r="C18" s="529"/>
      <c r="D18" s="530"/>
      <c r="E18" s="530">
        <v>80</v>
      </c>
      <c r="F18" s="530">
        <v>80</v>
      </c>
      <c r="G18" s="527">
        <f t="shared" si="1"/>
        <v>100</v>
      </c>
      <c r="H18" s="3"/>
      <c r="I18" s="3"/>
    </row>
    <row r="19" spans="1:11" ht="25.5">
      <c r="A19" s="66" t="s">
        <v>127</v>
      </c>
      <c r="B19" s="529" t="s">
        <v>709</v>
      </c>
      <c r="C19" s="529" t="s">
        <v>710</v>
      </c>
      <c r="D19" s="530"/>
      <c r="E19" s="530">
        <v>772</v>
      </c>
      <c r="F19" s="530">
        <v>772</v>
      </c>
      <c r="G19" s="527">
        <f t="shared" si="1"/>
        <v>100</v>
      </c>
      <c r="H19" s="3"/>
      <c r="I19" s="3"/>
    </row>
    <row r="20" spans="1:11" ht="25.5">
      <c r="A20" s="537"/>
      <c r="B20" s="538" t="s">
        <v>713</v>
      </c>
      <c r="C20" s="538" t="s">
        <v>714</v>
      </c>
      <c r="D20" s="539"/>
      <c r="E20" s="539">
        <v>40</v>
      </c>
      <c r="F20" s="539">
        <v>40</v>
      </c>
      <c r="G20" s="527">
        <f t="shared" si="1"/>
        <v>100</v>
      </c>
      <c r="H20" s="3"/>
      <c r="I20" s="3"/>
    </row>
    <row r="21" spans="1:11" ht="15.75" thickBot="1">
      <c r="A21" s="67" t="s">
        <v>128</v>
      </c>
      <c r="B21" s="531" t="s">
        <v>711</v>
      </c>
      <c r="C21" s="531" t="s">
        <v>712</v>
      </c>
      <c r="D21" s="532"/>
      <c r="E21" s="532">
        <v>77</v>
      </c>
      <c r="F21" s="532">
        <v>77</v>
      </c>
      <c r="G21" s="527">
        <f t="shared" si="1"/>
        <v>100</v>
      </c>
      <c r="H21" s="3"/>
      <c r="I21" s="3"/>
    </row>
    <row r="22" spans="1:11" ht="15.75" thickBot="1">
      <c r="A22" s="725" t="s">
        <v>129</v>
      </c>
      <c r="B22" s="726"/>
      <c r="C22" s="68"/>
      <c r="D22" s="176">
        <f>SUM(D5:D21)</f>
        <v>22602</v>
      </c>
      <c r="E22" s="176">
        <f>SUM(E5:E21)</f>
        <v>23127</v>
      </c>
      <c r="F22" s="176">
        <f>SUM(F5:F21)</f>
        <v>23122</v>
      </c>
      <c r="G22" s="177">
        <f>SUM(F22/E22)*100</f>
        <v>99.978380248194753</v>
      </c>
      <c r="H22" s="3"/>
      <c r="I22" s="3"/>
    </row>
    <row r="23" spans="1:11" ht="15.75" thickTop="1">
      <c r="H23" s="174"/>
    </row>
  </sheetData>
  <mergeCells count="2">
    <mergeCell ref="A22:B22"/>
    <mergeCell ref="A2:G2"/>
  </mergeCells>
  <conditionalFormatting sqref="D22">
    <cfRule type="cellIs" dxfId="2" priority="4" stopIfTrue="1" operator="equal">
      <formula>0</formula>
    </cfRule>
  </conditionalFormatting>
  <conditionalFormatting sqref="F22">
    <cfRule type="cellIs" dxfId="1" priority="2" stopIfTrue="1" operator="equal">
      <formula>0</formula>
    </cfRule>
  </conditionalFormatting>
  <conditionalFormatting sqref="E22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&amp;R 10. melléklet a 7/2016. (IV.29.) önkormányzati rendelethez, 
adatok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2:G35"/>
  <sheetViews>
    <sheetView workbookViewId="0">
      <selection activeCell="L29" sqref="L29"/>
    </sheetView>
  </sheetViews>
  <sheetFormatPr defaultRowHeight="15"/>
  <cols>
    <col min="1" max="1" width="4" customWidth="1"/>
    <col min="2" max="2" width="5.85546875" customWidth="1"/>
    <col min="4" max="4" width="45.42578125" customWidth="1"/>
    <col min="5" max="5" width="15.42578125" customWidth="1"/>
  </cols>
  <sheetData>
    <row r="2" spans="1:7" ht="15.75">
      <c r="A2" s="3"/>
      <c r="B2" s="3"/>
      <c r="C2" s="3"/>
      <c r="D2" s="58" t="s">
        <v>311</v>
      </c>
      <c r="E2" s="3"/>
      <c r="F2" s="3"/>
      <c r="G2" s="3"/>
    </row>
    <row r="3" spans="1:7" ht="27" customHeight="1" thickBot="1">
      <c r="A3" s="3"/>
      <c r="B3" s="3"/>
      <c r="C3" s="3"/>
      <c r="D3" s="3"/>
      <c r="E3" s="40"/>
      <c r="F3" s="3"/>
      <c r="G3" s="3"/>
    </row>
    <row r="4" spans="1:7" s="43" customFormat="1" ht="15.75" thickTop="1">
      <c r="A4" s="70"/>
      <c r="B4" s="71"/>
      <c r="C4" s="71" t="s">
        <v>131</v>
      </c>
      <c r="D4" s="71" t="s">
        <v>132</v>
      </c>
      <c r="E4" s="72" t="s">
        <v>133</v>
      </c>
      <c r="F4" s="50"/>
      <c r="G4" s="50"/>
    </row>
    <row r="5" spans="1:7">
      <c r="A5" s="35" t="s">
        <v>2</v>
      </c>
      <c r="B5" s="8" t="s">
        <v>299</v>
      </c>
      <c r="C5" s="728" t="s">
        <v>300</v>
      </c>
      <c r="D5" s="729"/>
      <c r="E5" s="73"/>
      <c r="F5" s="3"/>
      <c r="G5" s="3"/>
    </row>
    <row r="6" spans="1:7">
      <c r="A6" s="35" t="s">
        <v>31</v>
      </c>
      <c r="B6" s="7"/>
      <c r="C6" s="74" t="s">
        <v>301</v>
      </c>
      <c r="D6" s="7"/>
      <c r="E6" s="36"/>
      <c r="F6" s="3"/>
      <c r="G6" s="3"/>
    </row>
    <row r="7" spans="1:7">
      <c r="A7" s="35" t="s">
        <v>18</v>
      </c>
      <c r="B7" s="7"/>
      <c r="C7" s="7"/>
      <c r="D7" s="7" t="s">
        <v>302</v>
      </c>
      <c r="E7" s="41">
        <v>0</v>
      </c>
      <c r="F7" s="3"/>
      <c r="G7" s="3"/>
    </row>
    <row r="8" spans="1:7">
      <c r="A8" s="35" t="s">
        <v>17</v>
      </c>
      <c r="B8" s="7"/>
      <c r="C8" s="7"/>
      <c r="D8" s="7" t="s">
        <v>303</v>
      </c>
      <c r="E8" s="41">
        <v>0</v>
      </c>
      <c r="F8" s="3"/>
      <c r="G8" s="3"/>
    </row>
    <row r="9" spans="1:7">
      <c r="A9" s="35" t="s">
        <v>14</v>
      </c>
      <c r="B9" s="7"/>
      <c r="C9" s="7"/>
      <c r="D9" s="7" t="s">
        <v>304</v>
      </c>
      <c r="E9" s="41">
        <v>0</v>
      </c>
      <c r="F9" s="3"/>
      <c r="G9" s="3"/>
    </row>
    <row r="10" spans="1:7">
      <c r="A10" s="35" t="s">
        <v>12</v>
      </c>
      <c r="B10" s="7"/>
      <c r="C10" s="7"/>
      <c r="D10" s="7" t="s">
        <v>305</v>
      </c>
      <c r="E10" s="41">
        <v>0</v>
      </c>
      <c r="F10" s="3"/>
      <c r="G10" s="3"/>
    </row>
    <row r="11" spans="1:7">
      <c r="A11" s="35" t="s">
        <v>3</v>
      </c>
      <c r="B11" s="7"/>
      <c r="C11" s="7"/>
      <c r="D11" s="7" t="s">
        <v>306</v>
      </c>
      <c r="E11" s="41">
        <v>0</v>
      </c>
      <c r="F11" s="3"/>
      <c r="G11" s="3"/>
    </row>
    <row r="12" spans="1:7">
      <c r="A12" s="35" t="s">
        <v>54</v>
      </c>
      <c r="B12" s="7"/>
      <c r="C12" s="7"/>
      <c r="D12" s="7" t="s">
        <v>307</v>
      </c>
      <c r="E12" s="41">
        <v>0</v>
      </c>
      <c r="F12" s="3"/>
      <c r="G12" s="3"/>
    </row>
    <row r="13" spans="1:7">
      <c r="A13" s="35" t="s">
        <v>112</v>
      </c>
      <c r="B13" s="8" t="s">
        <v>308</v>
      </c>
      <c r="C13" s="8" t="s">
        <v>309</v>
      </c>
      <c r="D13" s="8"/>
      <c r="E13" s="36"/>
      <c r="F13" s="3"/>
      <c r="G13" s="3"/>
    </row>
    <row r="14" spans="1:7" ht="36.75" customHeight="1">
      <c r="A14" s="35" t="s">
        <v>53</v>
      </c>
      <c r="B14" s="7"/>
      <c r="C14" s="7"/>
      <c r="D14" s="730" t="s">
        <v>310</v>
      </c>
      <c r="E14" s="731"/>
      <c r="F14" s="75"/>
      <c r="G14" s="3"/>
    </row>
    <row r="15" spans="1:7">
      <c r="A15" s="35" t="s">
        <v>52</v>
      </c>
      <c r="B15" s="7"/>
      <c r="C15" s="74" t="s">
        <v>301</v>
      </c>
      <c r="D15" s="7"/>
      <c r="E15" s="36"/>
      <c r="F15" s="3"/>
      <c r="G15" s="3"/>
    </row>
    <row r="16" spans="1:7">
      <c r="A16" s="35"/>
      <c r="B16" s="7"/>
      <c r="C16" s="74"/>
      <c r="D16" s="7" t="s">
        <v>305</v>
      </c>
      <c r="E16" s="41">
        <v>0</v>
      </c>
      <c r="F16" s="3"/>
      <c r="G16" s="3"/>
    </row>
    <row r="17" spans="1:7">
      <c r="A17" s="35" t="s">
        <v>49</v>
      </c>
      <c r="B17" s="7"/>
      <c r="C17" s="7"/>
      <c r="D17" s="7" t="s">
        <v>722</v>
      </c>
      <c r="E17" s="41">
        <v>180</v>
      </c>
      <c r="F17" s="3"/>
      <c r="G17" s="3"/>
    </row>
    <row r="18" spans="1:7">
      <c r="A18" s="35" t="s">
        <v>48</v>
      </c>
      <c r="B18" s="7"/>
      <c r="C18" s="7"/>
      <c r="D18" s="7" t="s">
        <v>302</v>
      </c>
      <c r="E18" s="41">
        <v>0</v>
      </c>
      <c r="F18" s="3"/>
      <c r="G18" s="3"/>
    </row>
    <row r="19" spans="1:7" ht="20.100000000000001" customHeight="1">
      <c r="A19" s="35" t="s">
        <v>113</v>
      </c>
      <c r="B19" s="7"/>
      <c r="C19" s="7"/>
      <c r="D19" s="7" t="s">
        <v>304</v>
      </c>
      <c r="E19" s="41">
        <v>0</v>
      </c>
      <c r="F19" s="3"/>
      <c r="G19" s="3"/>
    </row>
    <row r="20" spans="1:7" ht="42.75" customHeight="1">
      <c r="A20" s="35"/>
      <c r="B20" s="7"/>
      <c r="C20" s="7"/>
      <c r="D20" s="7"/>
      <c r="E20" s="41"/>
      <c r="F20" s="3"/>
      <c r="G20" s="3"/>
    </row>
    <row r="21" spans="1:7" ht="20.100000000000001" customHeight="1" thickBot="1">
      <c r="A21" s="37"/>
      <c r="B21" s="38"/>
      <c r="C21" s="76" t="s">
        <v>129</v>
      </c>
      <c r="D21" s="76"/>
      <c r="E21" s="77">
        <f>SUM(E7:E12,E16:E19)</f>
        <v>180</v>
      </c>
      <c r="F21" s="3"/>
      <c r="G21" s="3"/>
    </row>
    <row r="22" spans="1:7" ht="20.100000000000001" customHeight="1" thickTop="1">
      <c r="A22" s="3"/>
      <c r="B22" s="3"/>
      <c r="C22" s="3"/>
      <c r="D22" s="3"/>
      <c r="E22" s="3"/>
      <c r="F22" s="3"/>
      <c r="G22" s="3"/>
    </row>
    <row r="23" spans="1:7" ht="20.100000000000001" customHeight="1">
      <c r="A23" s="3"/>
      <c r="B23" s="3"/>
      <c r="C23" s="3"/>
      <c r="D23" s="3"/>
      <c r="E23" s="3"/>
      <c r="F23" s="3"/>
      <c r="G23" s="3"/>
    </row>
    <row r="24" spans="1:7" ht="20.100000000000001" customHeight="1">
      <c r="A24" s="3"/>
      <c r="B24" s="3"/>
      <c r="C24" s="3"/>
      <c r="D24" s="3"/>
      <c r="E24" s="3"/>
      <c r="F24" s="3"/>
      <c r="G24" s="3"/>
    </row>
    <row r="25" spans="1:7" ht="20.100000000000001" customHeight="1">
      <c r="A25" s="3"/>
      <c r="B25" s="3"/>
      <c r="C25" s="3"/>
      <c r="D25" s="3"/>
      <c r="E25" s="3"/>
      <c r="F25" s="3"/>
      <c r="G25" s="3"/>
    </row>
    <row r="26" spans="1:7" ht="20.100000000000001" customHeight="1">
      <c r="A26" s="3"/>
      <c r="B26" s="3"/>
      <c r="C26" s="3"/>
      <c r="D26" s="3"/>
      <c r="E26" s="3"/>
      <c r="F26" s="3"/>
      <c r="G26" s="3"/>
    </row>
    <row r="27" spans="1:7" ht="20.100000000000001" customHeight="1">
      <c r="A27" s="3"/>
      <c r="B27" s="3"/>
      <c r="C27" s="3"/>
      <c r="D27" s="3"/>
      <c r="E27" s="3"/>
      <c r="F27" s="3"/>
      <c r="G27" s="3"/>
    </row>
    <row r="28" spans="1:7" ht="20.100000000000001" customHeight="1">
      <c r="A28" s="3"/>
      <c r="B28" s="3"/>
      <c r="C28" s="3"/>
      <c r="D28" s="3"/>
      <c r="E28" s="3"/>
      <c r="F28" s="3"/>
      <c r="G28" s="3"/>
    </row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  <row r="34" ht="20.100000000000001" customHeight="1"/>
    <row r="35" ht="20.100000000000001" customHeight="1"/>
  </sheetData>
  <mergeCells count="2">
    <mergeCell ref="C5:D5"/>
    <mergeCell ref="D14:E1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 &amp;R 11. melléklet a 7/2016. (IV.29.)  önkormányzati rendelethez, 
adatok ezer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2:J13"/>
  <sheetViews>
    <sheetView topLeftCell="B1" zoomScale="118" zoomScaleNormal="118" workbookViewId="0">
      <selection activeCell="H23" sqref="H23"/>
    </sheetView>
  </sheetViews>
  <sheetFormatPr defaultRowHeight="15"/>
  <cols>
    <col min="1" max="1" width="3.42578125" hidden="1" customWidth="1"/>
    <col min="2" max="2" width="4" customWidth="1"/>
    <col min="3" max="3" width="3.42578125" customWidth="1"/>
    <col min="4" max="4" width="39.140625" customWidth="1"/>
    <col min="5" max="5" width="11.85546875" customWidth="1"/>
    <col min="6" max="6" width="11.28515625" customWidth="1"/>
    <col min="7" max="7" width="9.85546875" customWidth="1"/>
    <col min="8" max="8" width="11.5703125" customWidth="1"/>
    <col min="9" max="9" width="12.42578125" customWidth="1"/>
  </cols>
  <sheetData>
    <row r="2" spans="1:10" ht="15.75">
      <c r="A2" s="3"/>
      <c r="B2" s="3"/>
      <c r="C2" s="3"/>
      <c r="D2" s="727" t="s">
        <v>297</v>
      </c>
      <c r="E2" s="727"/>
      <c r="F2" s="727"/>
      <c r="G2" s="727"/>
      <c r="H2" s="727"/>
      <c r="I2" s="727"/>
      <c r="J2" s="3"/>
    </row>
    <row r="3" spans="1:10" ht="15.75" thickBot="1">
      <c r="A3" s="3"/>
      <c r="B3" s="3"/>
      <c r="C3" s="3"/>
      <c r="D3" s="3"/>
      <c r="E3" s="3"/>
      <c r="F3" s="3"/>
      <c r="G3" s="3"/>
      <c r="H3" s="732"/>
      <c r="I3" s="732"/>
      <c r="J3" s="3"/>
    </row>
    <row r="4" spans="1:10">
      <c r="A4" s="3"/>
      <c r="B4" s="4"/>
      <c r="C4" s="5" t="s">
        <v>131</v>
      </c>
      <c r="D4" s="5" t="s">
        <v>132</v>
      </c>
      <c r="E4" s="5" t="s">
        <v>133</v>
      </c>
      <c r="F4" s="5" t="s">
        <v>134</v>
      </c>
      <c r="G4" s="5" t="s">
        <v>135</v>
      </c>
      <c r="H4" s="5" t="s">
        <v>136</v>
      </c>
      <c r="I4" s="6" t="s">
        <v>137</v>
      </c>
      <c r="J4" s="3"/>
    </row>
    <row r="5" spans="1:10" ht="15.75">
      <c r="A5" s="3"/>
      <c r="B5" s="13" t="s">
        <v>2</v>
      </c>
      <c r="C5" s="11"/>
      <c r="D5" s="733" t="s">
        <v>143</v>
      </c>
      <c r="E5" s="734"/>
      <c r="F5" s="734"/>
      <c r="G5" s="734"/>
      <c r="H5" s="734"/>
      <c r="I5" s="735"/>
      <c r="J5" s="3"/>
    </row>
    <row r="6" spans="1:10" ht="44.25" customHeight="1">
      <c r="A6" s="3"/>
      <c r="B6" s="14" t="s">
        <v>31</v>
      </c>
      <c r="C6" s="7"/>
      <c r="D6" s="17" t="s">
        <v>138</v>
      </c>
      <c r="E6" s="12" t="s">
        <v>139</v>
      </c>
      <c r="F6" s="12" t="s">
        <v>140</v>
      </c>
      <c r="G6" s="17" t="s">
        <v>141</v>
      </c>
      <c r="H6" s="12" t="s">
        <v>144</v>
      </c>
      <c r="I6" s="16" t="s">
        <v>146</v>
      </c>
      <c r="J6" s="3"/>
    </row>
    <row r="7" spans="1:10">
      <c r="A7" s="3"/>
      <c r="B7" s="14" t="s">
        <v>18</v>
      </c>
      <c r="C7" s="9" t="s">
        <v>2</v>
      </c>
      <c r="D7" s="9" t="s">
        <v>31</v>
      </c>
      <c r="E7" s="9" t="s">
        <v>18</v>
      </c>
      <c r="F7" s="9" t="s">
        <v>17</v>
      </c>
      <c r="G7" s="9" t="s">
        <v>14</v>
      </c>
      <c r="H7" s="9" t="s">
        <v>12</v>
      </c>
      <c r="I7" s="10" t="s">
        <v>3</v>
      </c>
      <c r="J7" s="3"/>
    </row>
    <row r="8" spans="1:10">
      <c r="A8" s="3"/>
      <c r="B8" s="14" t="s">
        <v>17</v>
      </c>
      <c r="C8" s="9" t="s">
        <v>2</v>
      </c>
      <c r="D8" s="7" t="s">
        <v>142</v>
      </c>
      <c r="E8" s="15">
        <v>85371</v>
      </c>
      <c r="F8" s="15">
        <v>82784</v>
      </c>
      <c r="G8" s="15">
        <v>80989</v>
      </c>
      <c r="H8" s="15">
        <f>F8-G8</f>
        <v>1795</v>
      </c>
      <c r="I8" s="18">
        <f>G8/F8</f>
        <v>0.97831706609972946</v>
      </c>
      <c r="J8" s="3"/>
    </row>
    <row r="9" spans="1:10">
      <c r="A9" s="3"/>
      <c r="B9" s="14" t="s">
        <v>14</v>
      </c>
      <c r="C9" s="9" t="s">
        <v>31</v>
      </c>
      <c r="D9" s="7" t="s">
        <v>108</v>
      </c>
      <c r="E9" s="15">
        <v>8991</v>
      </c>
      <c r="F9" s="15">
        <v>9689</v>
      </c>
      <c r="G9" s="15">
        <v>9689</v>
      </c>
      <c r="H9" s="15">
        <f t="shared" ref="H9:H10" si="0">F9-G9</f>
        <v>0</v>
      </c>
      <c r="I9" s="18">
        <f t="shared" ref="I9:I11" si="1">G9/F9</f>
        <v>1</v>
      </c>
      <c r="J9" s="3"/>
    </row>
    <row r="10" spans="1:10">
      <c r="A10" s="3"/>
      <c r="B10" s="14" t="s">
        <v>12</v>
      </c>
      <c r="C10" s="9" t="s">
        <v>18</v>
      </c>
      <c r="D10" s="7" t="s">
        <v>145</v>
      </c>
      <c r="E10" s="15">
        <v>22967</v>
      </c>
      <c r="F10" s="15">
        <v>24408</v>
      </c>
      <c r="G10" s="15">
        <v>24363</v>
      </c>
      <c r="H10" s="15">
        <f t="shared" si="0"/>
        <v>45</v>
      </c>
      <c r="I10" s="18">
        <f t="shared" si="1"/>
        <v>0.99815634218289084</v>
      </c>
      <c r="J10" s="3"/>
    </row>
    <row r="11" spans="1:10" ht="15.75" thickBot="1">
      <c r="A11" s="3"/>
      <c r="B11" s="60" t="s">
        <v>3</v>
      </c>
      <c r="C11" s="21" t="s">
        <v>17</v>
      </c>
      <c r="D11" s="19" t="s">
        <v>147</v>
      </c>
      <c r="E11" s="20">
        <f>SUM(E8:E10)</f>
        <v>117329</v>
      </c>
      <c r="F11" s="20">
        <f t="shared" ref="F11:H11" si="2">SUM(F8:F10)</f>
        <v>116881</v>
      </c>
      <c r="G11" s="20">
        <f t="shared" si="2"/>
        <v>115041</v>
      </c>
      <c r="H11" s="20">
        <f t="shared" si="2"/>
        <v>1840</v>
      </c>
      <c r="I11" s="22">
        <f t="shared" si="1"/>
        <v>0.98425749266347828</v>
      </c>
      <c r="J11" s="3"/>
    </row>
    <row r="12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I13" s="3"/>
      <c r="J13" s="3"/>
    </row>
  </sheetData>
  <mergeCells count="3">
    <mergeCell ref="H3:I3"/>
    <mergeCell ref="D5:I5"/>
    <mergeCell ref="D2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12. melléklet a 7/2016. (IV.29.) önkormányzati rendelethez, 
adatok ezer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D114"/>
  <sheetViews>
    <sheetView topLeftCell="A66" zoomScaleNormal="100" workbookViewId="0">
      <selection activeCell="F84" sqref="F84"/>
    </sheetView>
  </sheetViews>
  <sheetFormatPr defaultRowHeight="15"/>
  <cols>
    <col min="1" max="1" width="6.28515625" customWidth="1"/>
    <col min="2" max="2" width="52.7109375" customWidth="1"/>
    <col min="3" max="3" width="12.28515625" customWidth="1"/>
    <col min="4" max="4" width="13" customWidth="1"/>
  </cols>
  <sheetData>
    <row r="1" spans="1:4" ht="18.95" customHeight="1" thickBot="1">
      <c r="A1" s="736" t="s">
        <v>148</v>
      </c>
      <c r="B1" s="737"/>
      <c r="C1" s="737"/>
      <c r="D1" s="738"/>
    </row>
    <row r="2" spans="1:4" ht="18.95" customHeight="1" thickBot="1">
      <c r="A2" s="24"/>
      <c r="B2" s="178" t="s">
        <v>149</v>
      </c>
      <c r="C2" s="179" t="s">
        <v>150</v>
      </c>
      <c r="D2" s="179" t="s">
        <v>151</v>
      </c>
    </row>
    <row r="3" spans="1:4" ht="18.95" customHeight="1" thickBot="1">
      <c r="A3" s="24"/>
      <c r="B3" s="181" t="s">
        <v>152</v>
      </c>
      <c r="C3" s="652"/>
      <c r="D3" s="652"/>
    </row>
    <row r="4" spans="1:4" ht="18" customHeight="1" thickBot="1">
      <c r="A4" s="29">
        <v>1</v>
      </c>
      <c r="B4" s="182" t="s">
        <v>153</v>
      </c>
      <c r="C4" s="26">
        <v>0</v>
      </c>
      <c r="D4" s="26">
        <v>0</v>
      </c>
    </row>
    <row r="5" spans="1:4" ht="18" customHeight="1" thickBot="1">
      <c r="A5" s="29">
        <v>2</v>
      </c>
      <c r="B5" s="182" t="s">
        <v>154</v>
      </c>
      <c r="C5" s="26">
        <v>11456</v>
      </c>
      <c r="D5" s="26">
        <v>12032</v>
      </c>
    </row>
    <row r="6" spans="1:4" ht="18" customHeight="1" thickBot="1">
      <c r="A6" s="29">
        <v>3</v>
      </c>
      <c r="B6" s="182" t="s">
        <v>155</v>
      </c>
      <c r="C6" s="26">
        <v>0</v>
      </c>
      <c r="D6" s="26">
        <v>0</v>
      </c>
    </row>
    <row r="7" spans="1:4" ht="18.95" customHeight="1" thickBot="1">
      <c r="A7" s="30">
        <v>4</v>
      </c>
      <c r="B7" s="180" t="s">
        <v>156</v>
      </c>
      <c r="C7" s="27">
        <v>11456</v>
      </c>
      <c r="D7" s="27">
        <v>12032</v>
      </c>
    </row>
    <row r="8" spans="1:4" ht="18" customHeight="1" thickBot="1">
      <c r="A8" s="29">
        <v>5</v>
      </c>
      <c r="B8" s="182" t="s">
        <v>157</v>
      </c>
      <c r="C8" s="26">
        <v>1460469</v>
      </c>
      <c r="D8" s="26">
        <v>1884927</v>
      </c>
    </row>
    <row r="9" spans="1:4" ht="18" customHeight="1" thickBot="1">
      <c r="A9" s="29">
        <v>6</v>
      </c>
      <c r="B9" s="182" t="s">
        <v>158</v>
      </c>
      <c r="C9" s="26">
        <v>35748</v>
      </c>
      <c r="D9" s="26">
        <v>36694</v>
      </c>
    </row>
    <row r="10" spans="1:4" ht="18" customHeight="1" thickBot="1">
      <c r="A10" s="29">
        <v>7</v>
      </c>
      <c r="B10" s="182" t="s">
        <v>159</v>
      </c>
      <c r="C10" s="26">
        <v>0</v>
      </c>
      <c r="D10" s="26">
        <v>0</v>
      </c>
    </row>
    <row r="11" spans="1:4" ht="18" customHeight="1" thickBot="1">
      <c r="A11" s="29">
        <v>8</v>
      </c>
      <c r="B11" s="182" t="s">
        <v>160</v>
      </c>
      <c r="C11" s="26">
        <v>325115</v>
      </c>
      <c r="D11" s="26">
        <v>0</v>
      </c>
    </row>
    <row r="12" spans="1:4" ht="18" customHeight="1" thickBot="1">
      <c r="A12" s="29">
        <v>9</v>
      </c>
      <c r="B12" s="182" t="s">
        <v>161</v>
      </c>
      <c r="C12" s="26">
        <v>0</v>
      </c>
      <c r="D12" s="26">
        <v>0</v>
      </c>
    </row>
    <row r="13" spans="1:4" ht="21" customHeight="1" thickBot="1">
      <c r="A13" s="30">
        <v>10</v>
      </c>
      <c r="B13" s="180" t="s">
        <v>162</v>
      </c>
      <c r="C13" s="27" t="s">
        <v>163</v>
      </c>
      <c r="D13" s="27">
        <v>1921621</v>
      </c>
    </row>
    <row r="14" spans="1:4" ht="18" customHeight="1" thickBot="1">
      <c r="A14" s="29">
        <v>11</v>
      </c>
      <c r="B14" s="182" t="s">
        <v>164</v>
      </c>
      <c r="C14" s="26">
        <v>23048</v>
      </c>
      <c r="D14" s="26">
        <v>23048</v>
      </c>
    </row>
    <row r="15" spans="1:4" ht="18" customHeight="1" thickBot="1">
      <c r="A15" s="29">
        <v>12</v>
      </c>
      <c r="B15" s="182" t="s">
        <v>165</v>
      </c>
      <c r="C15" s="26">
        <v>0</v>
      </c>
      <c r="D15" s="26">
        <v>0</v>
      </c>
    </row>
    <row r="16" spans="1:4" ht="18" customHeight="1" thickBot="1">
      <c r="A16" s="29">
        <v>13</v>
      </c>
      <c r="B16" s="182" t="s">
        <v>166</v>
      </c>
      <c r="C16" s="26">
        <v>0</v>
      </c>
      <c r="D16" s="26">
        <v>0</v>
      </c>
    </row>
    <row r="17" spans="1:4" ht="18" customHeight="1" thickBot="1">
      <c r="A17" s="30">
        <v>14</v>
      </c>
      <c r="B17" s="180" t="s">
        <v>167</v>
      </c>
      <c r="C17" s="27">
        <v>23048</v>
      </c>
      <c r="D17" s="27">
        <v>23048</v>
      </c>
    </row>
    <row r="18" spans="1:4" ht="18" customHeight="1" thickBot="1">
      <c r="A18" s="29">
        <v>15</v>
      </c>
      <c r="B18" s="182" t="s">
        <v>168</v>
      </c>
      <c r="C18" s="26">
        <v>0</v>
      </c>
      <c r="D18" s="26">
        <v>0</v>
      </c>
    </row>
    <row r="19" spans="1:4" ht="18" customHeight="1" thickBot="1">
      <c r="A19" s="29">
        <v>16</v>
      </c>
      <c r="B19" s="182" t="s">
        <v>169</v>
      </c>
      <c r="C19" s="26">
        <v>0</v>
      </c>
      <c r="D19" s="26">
        <v>0</v>
      </c>
    </row>
    <row r="20" spans="1:4" ht="21" customHeight="1" thickBot="1">
      <c r="A20" s="30">
        <v>17</v>
      </c>
      <c r="B20" s="180" t="s">
        <v>170</v>
      </c>
      <c r="C20" s="27">
        <v>0</v>
      </c>
      <c r="D20" s="27">
        <v>0</v>
      </c>
    </row>
    <row r="21" spans="1:4" ht="24.75" customHeight="1" thickBot="1">
      <c r="A21" s="30">
        <v>18</v>
      </c>
      <c r="B21" s="180" t="s">
        <v>257</v>
      </c>
      <c r="C21" s="27" t="s">
        <v>171</v>
      </c>
      <c r="D21" s="27">
        <v>1956701</v>
      </c>
    </row>
    <row r="22" spans="1:4" ht="18" customHeight="1" thickBot="1">
      <c r="A22" s="29">
        <v>19</v>
      </c>
      <c r="B22" s="182" t="s">
        <v>172</v>
      </c>
      <c r="C22" s="26">
        <v>0</v>
      </c>
      <c r="D22" s="26">
        <v>0</v>
      </c>
    </row>
    <row r="23" spans="1:4" ht="18" customHeight="1" thickBot="1">
      <c r="A23" s="29">
        <v>20</v>
      </c>
      <c r="B23" s="182" t="s">
        <v>173</v>
      </c>
      <c r="C23" s="26">
        <v>0</v>
      </c>
      <c r="D23" s="26">
        <v>0</v>
      </c>
    </row>
    <row r="24" spans="1:4" ht="18" customHeight="1" thickBot="1">
      <c r="A24" s="29">
        <v>21</v>
      </c>
      <c r="B24" s="182" t="s">
        <v>174</v>
      </c>
      <c r="C24" s="26">
        <v>0</v>
      </c>
      <c r="D24" s="26">
        <v>0</v>
      </c>
    </row>
    <row r="25" spans="1:4" ht="18" customHeight="1" thickBot="1">
      <c r="A25" s="29">
        <v>22</v>
      </c>
      <c r="B25" s="182" t="s">
        <v>175</v>
      </c>
      <c r="C25" s="26">
        <v>0</v>
      </c>
      <c r="D25" s="26">
        <v>0</v>
      </c>
    </row>
    <row r="26" spans="1:4" ht="18" customHeight="1" thickBot="1">
      <c r="A26" s="29">
        <v>23</v>
      </c>
      <c r="B26" s="182" t="s">
        <v>176</v>
      </c>
      <c r="C26" s="26">
        <v>0</v>
      </c>
      <c r="D26" s="26">
        <v>0</v>
      </c>
    </row>
    <row r="27" spans="1:4" ht="21" customHeight="1" thickBot="1">
      <c r="A27" s="30">
        <v>24</v>
      </c>
      <c r="B27" s="180" t="s">
        <v>177</v>
      </c>
      <c r="C27" s="27">
        <v>0</v>
      </c>
      <c r="D27" s="27">
        <v>0</v>
      </c>
    </row>
    <row r="28" spans="1:4" ht="18" customHeight="1" thickBot="1">
      <c r="A28" s="29">
        <v>25</v>
      </c>
      <c r="B28" s="182" t="s">
        <v>178</v>
      </c>
      <c r="C28" s="26">
        <v>0</v>
      </c>
      <c r="D28" s="26">
        <v>0</v>
      </c>
    </row>
    <row r="29" spans="1:4" ht="18" customHeight="1" thickBot="1">
      <c r="A29" s="29">
        <v>26</v>
      </c>
      <c r="B29" s="182" t="s">
        <v>179</v>
      </c>
      <c r="C29" s="26">
        <v>0</v>
      </c>
      <c r="D29" s="26">
        <v>0</v>
      </c>
    </row>
    <row r="30" spans="1:4" ht="21" customHeight="1" thickBot="1">
      <c r="A30" s="30">
        <v>27</v>
      </c>
      <c r="B30" s="180" t="s">
        <v>180</v>
      </c>
      <c r="C30" s="27">
        <v>0</v>
      </c>
      <c r="D30" s="27">
        <v>0</v>
      </c>
    </row>
    <row r="31" spans="1:4" ht="21" customHeight="1" thickBot="1">
      <c r="A31" s="30">
        <v>28</v>
      </c>
      <c r="B31" s="180" t="s">
        <v>258</v>
      </c>
      <c r="C31" s="27">
        <v>0</v>
      </c>
      <c r="D31" s="27">
        <v>0</v>
      </c>
    </row>
    <row r="32" spans="1:4" ht="18" customHeight="1" thickBot="1">
      <c r="A32" s="29">
        <v>29</v>
      </c>
      <c r="B32" s="182" t="s">
        <v>181</v>
      </c>
      <c r="C32" s="26">
        <v>0</v>
      </c>
      <c r="D32" s="26">
        <v>0</v>
      </c>
    </row>
    <row r="33" spans="1:4" ht="18" customHeight="1" thickBot="1">
      <c r="A33" s="29">
        <v>30</v>
      </c>
      <c r="B33" s="182" t="s">
        <v>182</v>
      </c>
      <c r="C33" s="26">
        <v>330</v>
      </c>
      <c r="D33" s="26">
        <v>242</v>
      </c>
    </row>
    <row r="34" spans="1:4" ht="18" customHeight="1" thickBot="1">
      <c r="A34" s="29">
        <v>31</v>
      </c>
      <c r="B34" s="182" t="s">
        <v>183</v>
      </c>
      <c r="C34" s="26">
        <v>92753</v>
      </c>
      <c r="D34" s="26">
        <v>62736</v>
      </c>
    </row>
    <row r="35" spans="1:4" ht="18" customHeight="1" thickBot="1">
      <c r="A35" s="29">
        <v>32</v>
      </c>
      <c r="B35" s="182" t="s">
        <v>184</v>
      </c>
      <c r="C35" s="26">
        <v>5251</v>
      </c>
      <c r="D35" s="26">
        <v>59019</v>
      </c>
    </row>
    <row r="36" spans="1:4" ht="18" customHeight="1" thickBot="1">
      <c r="A36" s="29">
        <v>33</v>
      </c>
      <c r="B36" s="182" t="s">
        <v>185</v>
      </c>
      <c r="C36" s="26">
        <v>0</v>
      </c>
      <c r="D36" s="26">
        <v>0</v>
      </c>
    </row>
    <row r="37" spans="1:4" ht="21" customHeight="1" thickBot="1">
      <c r="A37" s="30">
        <v>34</v>
      </c>
      <c r="B37" s="180" t="s">
        <v>259</v>
      </c>
      <c r="C37" s="27">
        <v>98334</v>
      </c>
      <c r="D37" s="27">
        <v>121997</v>
      </c>
    </row>
    <row r="38" spans="1:4" ht="18" customHeight="1" thickBot="1">
      <c r="A38" s="29">
        <v>35</v>
      </c>
      <c r="B38" s="182" t="s">
        <v>186</v>
      </c>
      <c r="C38" s="26">
        <v>0</v>
      </c>
      <c r="D38" s="26">
        <v>0</v>
      </c>
    </row>
    <row r="39" spans="1:4" ht="18" customHeight="1" thickBot="1">
      <c r="A39" s="29">
        <v>36</v>
      </c>
      <c r="B39" s="182" t="s">
        <v>187</v>
      </c>
      <c r="C39" s="26">
        <v>0</v>
      </c>
      <c r="D39" s="26">
        <v>0</v>
      </c>
    </row>
    <row r="40" spans="1:4" ht="18" customHeight="1" thickBot="1">
      <c r="A40" s="29">
        <v>37</v>
      </c>
      <c r="B40" s="182" t="s">
        <v>188</v>
      </c>
      <c r="C40" s="26">
        <v>20010</v>
      </c>
      <c r="D40" s="26">
        <v>0</v>
      </c>
    </row>
    <row r="41" spans="1:4" ht="18" customHeight="1" thickBot="1">
      <c r="A41" s="29">
        <v>38</v>
      </c>
      <c r="B41" s="182" t="s">
        <v>189</v>
      </c>
      <c r="C41" s="26">
        <v>14406</v>
      </c>
      <c r="D41" s="26">
        <v>0</v>
      </c>
    </row>
    <row r="42" spans="1:4" ht="18" customHeight="1" thickBot="1">
      <c r="A42" s="29">
        <v>39</v>
      </c>
      <c r="B42" s="182" t="s">
        <v>190</v>
      </c>
      <c r="C42" s="26">
        <v>0</v>
      </c>
      <c r="D42" s="26">
        <v>0</v>
      </c>
    </row>
    <row r="43" spans="1:4" ht="18" customHeight="1" thickBot="1">
      <c r="A43" s="29">
        <v>40</v>
      </c>
      <c r="B43" s="182" t="s">
        <v>191</v>
      </c>
      <c r="C43" s="26">
        <v>0</v>
      </c>
      <c r="D43" s="26">
        <v>0</v>
      </c>
    </row>
    <row r="44" spans="1:4" ht="18" customHeight="1" thickBot="1">
      <c r="A44" s="29">
        <v>41</v>
      </c>
      <c r="B44" s="182" t="s">
        <v>192</v>
      </c>
      <c r="C44" s="26">
        <v>500</v>
      </c>
      <c r="D44" s="26">
        <v>0</v>
      </c>
    </row>
    <row r="45" spans="1:4" ht="18" customHeight="1" thickBot="1">
      <c r="A45" s="29">
        <v>42</v>
      </c>
      <c r="B45" s="182" t="s">
        <v>193</v>
      </c>
      <c r="C45" s="26">
        <v>0</v>
      </c>
      <c r="D45" s="26">
        <v>0</v>
      </c>
    </row>
    <row r="46" spans="1:4" ht="21" customHeight="1" thickBot="1">
      <c r="A46" s="30">
        <v>43</v>
      </c>
      <c r="B46" s="180" t="s">
        <v>194</v>
      </c>
      <c r="C46" s="27">
        <v>34916</v>
      </c>
      <c r="D46" s="27">
        <v>0</v>
      </c>
    </row>
    <row r="47" spans="1:4" ht="18" customHeight="1" thickBot="1">
      <c r="A47" s="29">
        <v>44</v>
      </c>
      <c r="B47" s="182" t="s">
        <v>195</v>
      </c>
      <c r="C47" s="26">
        <v>0</v>
      </c>
      <c r="D47" s="26">
        <v>0</v>
      </c>
    </row>
    <row r="48" spans="1:4" ht="18" customHeight="1" thickBot="1">
      <c r="A48" s="29">
        <v>45</v>
      </c>
      <c r="B48" s="182" t="s">
        <v>196</v>
      </c>
      <c r="C48" s="26">
        <v>0</v>
      </c>
      <c r="D48" s="26">
        <v>0</v>
      </c>
    </row>
    <row r="49" spans="1:4" ht="18" customHeight="1" thickBot="1">
      <c r="A49" s="29">
        <v>46</v>
      </c>
      <c r="B49" s="182" t="s">
        <v>197</v>
      </c>
      <c r="C49" s="26">
        <v>0</v>
      </c>
      <c r="D49" s="26">
        <v>14504</v>
      </c>
    </row>
    <row r="50" spans="1:4" ht="18" customHeight="1" thickBot="1">
      <c r="A50" s="29">
        <v>47</v>
      </c>
      <c r="B50" s="182" t="s">
        <v>198</v>
      </c>
      <c r="C50" s="26">
        <v>0</v>
      </c>
      <c r="D50" s="26">
        <v>5249</v>
      </c>
    </row>
    <row r="51" spans="1:4" ht="18" customHeight="1" thickBot="1">
      <c r="A51" s="29">
        <v>48</v>
      </c>
      <c r="B51" s="182" t="s">
        <v>199</v>
      </c>
      <c r="C51" s="26">
        <v>0</v>
      </c>
      <c r="D51" s="26">
        <v>0</v>
      </c>
    </row>
    <row r="52" spans="1:4" ht="18" customHeight="1" thickBot="1">
      <c r="A52" s="29">
        <v>49</v>
      </c>
      <c r="B52" s="182" t="s">
        <v>200</v>
      </c>
      <c r="C52" s="26">
        <v>0</v>
      </c>
      <c r="D52" s="26">
        <v>0</v>
      </c>
    </row>
    <row r="53" spans="1:4" ht="18" customHeight="1" thickBot="1">
      <c r="A53" s="29">
        <v>50</v>
      </c>
      <c r="B53" s="182" t="s">
        <v>201</v>
      </c>
      <c r="C53" s="26">
        <v>3349</v>
      </c>
      <c r="D53" s="26">
        <v>3349</v>
      </c>
    </row>
    <row r="54" spans="1:4" ht="21" customHeight="1" thickBot="1">
      <c r="A54" s="30">
        <v>51</v>
      </c>
      <c r="B54" s="180" t="s">
        <v>202</v>
      </c>
      <c r="C54" s="27">
        <v>3349</v>
      </c>
      <c r="D54" s="27">
        <v>19753</v>
      </c>
    </row>
    <row r="55" spans="1:4" ht="18" customHeight="1" thickBot="1">
      <c r="A55" s="29">
        <v>52</v>
      </c>
      <c r="B55" s="182" t="s">
        <v>203</v>
      </c>
      <c r="C55" s="26">
        <v>113</v>
      </c>
      <c r="D55" s="26">
        <v>0</v>
      </c>
    </row>
    <row r="56" spans="1:4" ht="18" customHeight="1" thickBot="1">
      <c r="A56" s="29">
        <v>53</v>
      </c>
      <c r="B56" s="182" t="s">
        <v>204</v>
      </c>
      <c r="C56" s="26">
        <v>0</v>
      </c>
      <c r="D56" s="26">
        <v>0</v>
      </c>
    </row>
    <row r="57" spans="1:4" ht="18" customHeight="1" thickBot="1">
      <c r="A57" s="29">
        <v>54</v>
      </c>
      <c r="B57" s="182" t="s">
        <v>205</v>
      </c>
      <c r="C57" s="26">
        <v>0</v>
      </c>
      <c r="D57" s="26">
        <v>0</v>
      </c>
    </row>
    <row r="58" spans="1:4" ht="18" customHeight="1" thickBot="1">
      <c r="A58" s="29">
        <v>55</v>
      </c>
      <c r="B58" s="182" t="s">
        <v>206</v>
      </c>
      <c r="C58" s="26">
        <v>642</v>
      </c>
      <c r="D58" s="26">
        <v>942</v>
      </c>
    </row>
    <row r="59" spans="1:4" ht="18" customHeight="1" thickBot="1">
      <c r="A59" s="29">
        <v>56</v>
      </c>
      <c r="B59" s="182" t="s">
        <v>207</v>
      </c>
      <c r="C59" s="26">
        <v>0</v>
      </c>
      <c r="D59" s="26">
        <v>0</v>
      </c>
    </row>
    <row r="60" spans="1:4" ht="18" customHeight="1" thickBot="1">
      <c r="A60" s="29">
        <v>57</v>
      </c>
      <c r="B60" s="182" t="s">
        <v>208</v>
      </c>
      <c r="C60" s="26">
        <v>0</v>
      </c>
      <c r="D60" s="26">
        <v>0</v>
      </c>
    </row>
    <row r="61" spans="1:4" ht="18" customHeight="1" thickBot="1">
      <c r="A61" s="29">
        <v>58</v>
      </c>
      <c r="B61" s="182" t="s">
        <v>209</v>
      </c>
      <c r="C61" s="26">
        <v>0</v>
      </c>
      <c r="D61" s="26">
        <v>0</v>
      </c>
    </row>
    <row r="62" spans="1:4" ht="21" customHeight="1" thickBot="1">
      <c r="A62" s="30">
        <v>59</v>
      </c>
      <c r="B62" s="180" t="s">
        <v>210</v>
      </c>
      <c r="C62" s="27">
        <v>755</v>
      </c>
      <c r="D62" s="27">
        <v>942</v>
      </c>
    </row>
    <row r="63" spans="1:4" ht="21" customHeight="1" thickBot="1">
      <c r="A63" s="30">
        <v>60</v>
      </c>
      <c r="B63" s="180" t="s">
        <v>260</v>
      </c>
      <c r="C63" s="27">
        <v>39020</v>
      </c>
      <c r="D63" s="27">
        <v>20695</v>
      </c>
    </row>
    <row r="64" spans="1:4" ht="21" customHeight="1" thickBot="1">
      <c r="A64" s="30">
        <v>61</v>
      </c>
      <c r="B64" s="180" t="s">
        <v>261</v>
      </c>
      <c r="C64" s="27">
        <v>11614</v>
      </c>
      <c r="D64" s="27">
        <v>0</v>
      </c>
    </row>
    <row r="65" spans="1:4" ht="18" customHeight="1" thickBot="1">
      <c r="A65" s="29">
        <v>62</v>
      </c>
      <c r="B65" s="182" t="s">
        <v>211</v>
      </c>
      <c r="C65" s="26">
        <v>0</v>
      </c>
      <c r="D65" s="26">
        <v>0</v>
      </c>
    </row>
    <row r="66" spans="1:4" ht="18" customHeight="1" thickBot="1">
      <c r="A66" s="29">
        <v>63</v>
      </c>
      <c r="B66" s="182" t="s">
        <v>212</v>
      </c>
      <c r="C66" s="26">
        <v>0</v>
      </c>
      <c r="D66" s="26">
        <v>0</v>
      </c>
    </row>
    <row r="67" spans="1:4" ht="18" customHeight="1" thickBot="1">
      <c r="A67" s="29">
        <v>64</v>
      </c>
      <c r="B67" s="182" t="s">
        <v>213</v>
      </c>
      <c r="C67" s="26">
        <v>0</v>
      </c>
      <c r="D67" s="26">
        <v>0</v>
      </c>
    </row>
    <row r="68" spans="1:4" ht="21" customHeight="1" thickBot="1">
      <c r="A68" s="30">
        <v>65</v>
      </c>
      <c r="B68" s="180" t="s">
        <v>262</v>
      </c>
      <c r="C68" s="27">
        <v>0</v>
      </c>
      <c r="D68" s="27">
        <v>0</v>
      </c>
    </row>
    <row r="69" spans="1:4" ht="21" customHeight="1" thickBot="1">
      <c r="A69" s="30">
        <v>66</v>
      </c>
      <c r="B69" s="180" t="s">
        <v>214</v>
      </c>
      <c r="C69" s="27" t="s">
        <v>215</v>
      </c>
      <c r="D69" s="27">
        <v>2099393</v>
      </c>
    </row>
    <row r="70" spans="1:4" ht="21" customHeight="1" thickBot="1">
      <c r="A70" s="30">
        <v>67</v>
      </c>
      <c r="B70" s="183" t="s">
        <v>216</v>
      </c>
      <c r="C70" s="27"/>
      <c r="D70" s="27"/>
    </row>
    <row r="71" spans="1:4" ht="18" customHeight="1" thickBot="1">
      <c r="A71" s="29">
        <v>68</v>
      </c>
      <c r="B71" s="182" t="s">
        <v>217</v>
      </c>
      <c r="C71" s="26" t="s">
        <v>218</v>
      </c>
      <c r="D71" s="26" t="s">
        <v>218</v>
      </c>
    </row>
    <row r="72" spans="1:4" ht="18" customHeight="1" thickBot="1">
      <c r="A72" s="29">
        <v>69</v>
      </c>
      <c r="B72" s="182" t="s">
        <v>219</v>
      </c>
      <c r="C72" s="26">
        <v>0</v>
      </c>
      <c r="D72" s="26">
        <v>0</v>
      </c>
    </row>
    <row r="73" spans="1:4" ht="18" customHeight="1" thickBot="1">
      <c r="A73" s="29">
        <v>70</v>
      </c>
      <c r="B73" s="182" t="s">
        <v>220</v>
      </c>
      <c r="C73" s="26">
        <v>139184</v>
      </c>
      <c r="D73" s="26">
        <v>139184</v>
      </c>
    </row>
    <row r="74" spans="1:4" ht="18" customHeight="1" thickBot="1">
      <c r="A74" s="29">
        <v>71</v>
      </c>
      <c r="B74" s="182" t="s">
        <v>221</v>
      </c>
      <c r="C74" s="26">
        <v>-376752</v>
      </c>
      <c r="D74" s="26">
        <v>-180941</v>
      </c>
    </row>
    <row r="75" spans="1:4" ht="18" customHeight="1" thickBot="1">
      <c r="A75" s="29">
        <v>72</v>
      </c>
      <c r="B75" s="182" t="s">
        <v>222</v>
      </c>
      <c r="C75" s="26">
        <v>0</v>
      </c>
      <c r="D75" s="26">
        <v>0</v>
      </c>
    </row>
    <row r="76" spans="1:4" ht="18" customHeight="1" thickBot="1">
      <c r="A76" s="29">
        <v>73</v>
      </c>
      <c r="B76" s="182" t="s">
        <v>223</v>
      </c>
      <c r="C76" s="26">
        <v>184360</v>
      </c>
      <c r="D76" s="26">
        <v>131520</v>
      </c>
    </row>
    <row r="77" spans="1:4" ht="21" customHeight="1" thickBot="1">
      <c r="A77" s="30">
        <v>74</v>
      </c>
      <c r="B77" s="180" t="s">
        <v>263</v>
      </c>
      <c r="C77" s="27" t="s">
        <v>224</v>
      </c>
      <c r="D77" s="27">
        <v>2054670</v>
      </c>
    </row>
    <row r="78" spans="1:4" ht="18" customHeight="1" thickBot="1">
      <c r="A78" s="29">
        <v>75</v>
      </c>
      <c r="B78" s="182" t="s">
        <v>225</v>
      </c>
      <c r="C78" s="26">
        <v>0</v>
      </c>
      <c r="D78" s="26">
        <v>0</v>
      </c>
    </row>
    <row r="79" spans="1:4" ht="18" customHeight="1" thickBot="1">
      <c r="A79" s="29">
        <v>76</v>
      </c>
      <c r="B79" s="182" t="s">
        <v>226</v>
      </c>
      <c r="C79" s="26">
        <v>0</v>
      </c>
      <c r="D79" s="26">
        <v>0</v>
      </c>
    </row>
    <row r="80" spans="1:4" ht="18" customHeight="1" thickBot="1">
      <c r="A80" s="29">
        <v>77</v>
      </c>
      <c r="B80" s="182" t="s">
        <v>227</v>
      </c>
      <c r="C80" s="26">
        <v>0</v>
      </c>
      <c r="D80" s="26">
        <v>0</v>
      </c>
    </row>
    <row r="81" spans="1:4" ht="18" customHeight="1" thickBot="1">
      <c r="A81" s="29">
        <v>78</v>
      </c>
      <c r="B81" s="182" t="s">
        <v>228</v>
      </c>
      <c r="C81" s="26">
        <v>0</v>
      </c>
      <c r="D81" s="26">
        <v>0</v>
      </c>
    </row>
    <row r="82" spans="1:4" ht="18" customHeight="1" thickBot="1">
      <c r="A82" s="29">
        <v>79</v>
      </c>
      <c r="B82" s="182" t="s">
        <v>229</v>
      </c>
      <c r="C82" s="26">
        <v>0</v>
      </c>
      <c r="D82" s="26">
        <v>0</v>
      </c>
    </row>
    <row r="83" spans="1:4" ht="18" customHeight="1" thickBot="1">
      <c r="A83" s="29">
        <v>80</v>
      </c>
      <c r="B83" s="182" t="s">
        <v>230</v>
      </c>
      <c r="C83" s="26">
        <v>0</v>
      </c>
      <c r="D83" s="26">
        <v>0</v>
      </c>
    </row>
    <row r="84" spans="1:4" ht="18" customHeight="1" thickBot="1">
      <c r="A84" s="29">
        <v>81</v>
      </c>
      <c r="B84" s="182" t="s">
        <v>231</v>
      </c>
      <c r="C84" s="26">
        <v>0</v>
      </c>
      <c r="D84" s="26">
        <v>0</v>
      </c>
    </row>
    <row r="85" spans="1:4" ht="18" customHeight="1" thickBot="1">
      <c r="A85" s="29">
        <v>82</v>
      </c>
      <c r="B85" s="182" t="s">
        <v>232</v>
      </c>
      <c r="C85" s="26">
        <v>0</v>
      </c>
      <c r="D85" s="26">
        <v>0</v>
      </c>
    </row>
    <row r="86" spans="1:4" ht="18" customHeight="1" thickBot="1">
      <c r="A86" s="29">
        <v>83</v>
      </c>
      <c r="B86" s="182" t="s">
        <v>233</v>
      </c>
      <c r="C86" s="26">
        <v>0</v>
      </c>
      <c r="D86" s="26">
        <v>0</v>
      </c>
    </row>
    <row r="87" spans="1:4" ht="21" customHeight="1" thickBot="1">
      <c r="A87" s="30">
        <v>84</v>
      </c>
      <c r="B87" s="180" t="s">
        <v>234</v>
      </c>
      <c r="C87" s="27">
        <v>0</v>
      </c>
      <c r="D87" s="27">
        <v>0</v>
      </c>
    </row>
    <row r="88" spans="1:4" ht="18" customHeight="1" thickBot="1">
      <c r="A88" s="29">
        <v>85</v>
      </c>
      <c r="B88" s="182" t="s">
        <v>235</v>
      </c>
      <c r="C88" s="26">
        <v>0</v>
      </c>
      <c r="D88" s="26">
        <v>0</v>
      </c>
    </row>
    <row r="89" spans="1:4" ht="18" customHeight="1" thickBot="1">
      <c r="A89" s="29">
        <v>86</v>
      </c>
      <c r="B89" s="182" t="s">
        <v>236</v>
      </c>
      <c r="C89" s="26">
        <v>0</v>
      </c>
      <c r="D89" s="26">
        <v>0</v>
      </c>
    </row>
    <row r="90" spans="1:4" ht="18" customHeight="1" thickBot="1">
      <c r="A90" s="29">
        <v>87</v>
      </c>
      <c r="B90" s="182" t="s">
        <v>237</v>
      </c>
      <c r="C90" s="26">
        <v>3317</v>
      </c>
      <c r="D90" s="26">
        <v>1526</v>
      </c>
    </row>
    <row r="91" spans="1:4" ht="18" customHeight="1" thickBot="1">
      <c r="A91" s="29">
        <v>88</v>
      </c>
      <c r="B91" s="182" t="s">
        <v>238</v>
      </c>
      <c r="C91" s="26">
        <v>0</v>
      </c>
      <c r="D91" s="26">
        <v>0</v>
      </c>
    </row>
    <row r="92" spans="1:4" ht="18" customHeight="1" thickBot="1">
      <c r="A92" s="29">
        <v>89</v>
      </c>
      <c r="B92" s="182" t="s">
        <v>239</v>
      </c>
      <c r="C92" s="26">
        <v>0</v>
      </c>
      <c r="D92" s="26">
        <v>0</v>
      </c>
    </row>
    <row r="93" spans="1:4" ht="18" customHeight="1" thickBot="1">
      <c r="A93" s="29">
        <v>90</v>
      </c>
      <c r="B93" s="182" t="s">
        <v>240</v>
      </c>
      <c r="C93" s="26">
        <v>5109</v>
      </c>
      <c r="D93" s="26">
        <v>0</v>
      </c>
    </row>
    <row r="94" spans="1:4" ht="18" customHeight="1" thickBot="1">
      <c r="A94" s="29">
        <v>91</v>
      </c>
      <c r="B94" s="182" t="s">
        <v>241</v>
      </c>
      <c r="C94" s="26">
        <v>0</v>
      </c>
      <c r="D94" s="26">
        <v>0</v>
      </c>
    </row>
    <row r="95" spans="1:4" ht="18" customHeight="1" thickBot="1">
      <c r="A95" s="29">
        <v>92</v>
      </c>
      <c r="B95" s="182" t="s">
        <v>242</v>
      </c>
      <c r="C95" s="26">
        <v>0</v>
      </c>
      <c r="D95" s="26">
        <v>0</v>
      </c>
    </row>
    <row r="96" spans="1:4" ht="18" customHeight="1" thickBot="1">
      <c r="A96" s="29">
        <v>93</v>
      </c>
      <c r="B96" s="182" t="s">
        <v>243</v>
      </c>
      <c r="C96" s="26">
        <v>6182</v>
      </c>
      <c r="D96" s="26">
        <v>7022</v>
      </c>
    </row>
    <row r="97" spans="1:4" ht="21" customHeight="1" thickBot="1">
      <c r="A97" s="30">
        <v>94</v>
      </c>
      <c r="B97" s="180" t="s">
        <v>244</v>
      </c>
      <c r="C97" s="27">
        <v>14608</v>
      </c>
      <c r="D97" s="27">
        <v>8548</v>
      </c>
    </row>
    <row r="98" spans="1:4" ht="18" customHeight="1" thickBot="1">
      <c r="A98" s="29">
        <v>95</v>
      </c>
      <c r="B98" s="182" t="s">
        <v>245</v>
      </c>
      <c r="C98" s="26">
        <v>46931</v>
      </c>
      <c r="D98" s="26">
        <v>0</v>
      </c>
    </row>
    <row r="99" spans="1:4" ht="18" customHeight="1" thickBot="1">
      <c r="A99" s="29">
        <v>96</v>
      </c>
      <c r="B99" s="182" t="s">
        <v>246</v>
      </c>
      <c r="C99" s="26">
        <v>0</v>
      </c>
      <c r="D99" s="26">
        <v>0</v>
      </c>
    </row>
    <row r="100" spans="1:4" ht="18" customHeight="1" thickBot="1">
      <c r="A100" s="29">
        <v>97</v>
      </c>
      <c r="B100" s="182" t="s">
        <v>247</v>
      </c>
      <c r="C100" s="26">
        <v>0</v>
      </c>
      <c r="D100" s="26">
        <v>0</v>
      </c>
    </row>
    <row r="101" spans="1:4" ht="18" customHeight="1" thickBot="1">
      <c r="A101" s="29">
        <v>98</v>
      </c>
      <c r="B101" s="182" t="s">
        <v>248</v>
      </c>
      <c r="C101" s="26">
        <v>0</v>
      </c>
      <c r="D101" s="26">
        <v>0</v>
      </c>
    </row>
    <row r="102" spans="1:4" ht="18" customHeight="1" thickBot="1">
      <c r="A102" s="29">
        <v>99</v>
      </c>
      <c r="B102" s="182" t="s">
        <v>249</v>
      </c>
      <c r="C102" s="26">
        <v>0</v>
      </c>
      <c r="D102" s="26">
        <v>0</v>
      </c>
    </row>
    <row r="103" spans="1:4" ht="18" customHeight="1" thickBot="1">
      <c r="A103" s="29">
        <v>100</v>
      </c>
      <c r="B103" s="182" t="s">
        <v>250</v>
      </c>
      <c r="C103" s="26">
        <v>0</v>
      </c>
      <c r="D103" s="26">
        <v>0</v>
      </c>
    </row>
    <row r="104" spans="1:4" ht="18" customHeight="1" thickBot="1">
      <c r="A104" s="29">
        <v>101</v>
      </c>
      <c r="B104" s="182" t="s">
        <v>251</v>
      </c>
      <c r="C104" s="26">
        <v>0</v>
      </c>
      <c r="D104" s="26">
        <v>0</v>
      </c>
    </row>
    <row r="105" spans="1:4" ht="21" customHeight="1" thickBot="1">
      <c r="A105" s="30">
        <v>102</v>
      </c>
      <c r="B105" s="180" t="s">
        <v>252</v>
      </c>
      <c r="C105" s="27">
        <v>46931</v>
      </c>
      <c r="D105" s="27">
        <v>0</v>
      </c>
    </row>
    <row r="106" spans="1:4" ht="21" customHeight="1" thickBot="1">
      <c r="A106" s="30">
        <v>103</v>
      </c>
      <c r="B106" s="180" t="s">
        <v>264</v>
      </c>
      <c r="C106" s="27">
        <v>61539</v>
      </c>
      <c r="D106" s="27">
        <v>8548</v>
      </c>
    </row>
    <row r="107" spans="1:4" ht="21" customHeight="1" thickBot="1">
      <c r="A107" s="30">
        <v>104</v>
      </c>
      <c r="B107" s="180" t="s">
        <v>265</v>
      </c>
      <c r="C107" s="27">
        <v>0</v>
      </c>
      <c r="D107" s="27">
        <v>0</v>
      </c>
    </row>
    <row r="108" spans="1:4" ht="27" customHeight="1" thickBot="1">
      <c r="A108" s="30">
        <v>105</v>
      </c>
      <c r="B108" s="180" t="s">
        <v>266</v>
      </c>
      <c r="C108" s="27">
        <v>31566</v>
      </c>
      <c r="D108" s="27">
        <v>36175</v>
      </c>
    </row>
    <row r="109" spans="1:4" ht="18" customHeight="1" thickBot="1">
      <c r="A109" s="29">
        <v>106</v>
      </c>
      <c r="B109" s="182" t="s">
        <v>253</v>
      </c>
      <c r="C109" s="26">
        <v>0</v>
      </c>
      <c r="D109" s="26">
        <v>0</v>
      </c>
    </row>
    <row r="110" spans="1:4" ht="18" customHeight="1" thickBot="1">
      <c r="A110" s="29">
        <v>107</v>
      </c>
      <c r="B110" s="182" t="s">
        <v>254</v>
      </c>
      <c r="C110" s="26">
        <v>0</v>
      </c>
      <c r="D110" s="26">
        <v>0</v>
      </c>
    </row>
    <row r="111" spans="1:4" ht="18" customHeight="1" thickBot="1">
      <c r="A111" s="29">
        <v>108</v>
      </c>
      <c r="B111" s="182" t="s">
        <v>255</v>
      </c>
      <c r="C111" s="26">
        <v>0</v>
      </c>
      <c r="D111" s="26">
        <v>0</v>
      </c>
    </row>
    <row r="112" spans="1:4" ht="21" customHeight="1" thickBot="1">
      <c r="A112" s="30">
        <v>109</v>
      </c>
      <c r="B112" s="180" t="s">
        <v>267</v>
      </c>
      <c r="C112" s="27">
        <v>0</v>
      </c>
      <c r="D112" s="27">
        <v>0</v>
      </c>
    </row>
    <row r="113" spans="1:4" ht="21" customHeight="1" thickBot="1">
      <c r="A113" s="30">
        <v>110</v>
      </c>
      <c r="B113" s="180" t="s">
        <v>256</v>
      </c>
      <c r="C113" s="27" t="s">
        <v>215</v>
      </c>
      <c r="D113" s="27">
        <v>2099393</v>
      </c>
    </row>
    <row r="114" spans="1:4" ht="21" customHeight="1">
      <c r="B114" s="184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&amp;R 13. melléklet a 7/2016. (IV.29.) önkormányzati rendelethez, 
adatok ezer Ft-ban</oddHeader>
  </headerFooter>
  <rowBreaks count="1" manualBreakCount="1">
    <brk id="6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4:F20"/>
  <sheetViews>
    <sheetView zoomScale="120" zoomScaleNormal="120" workbookViewId="0">
      <selection activeCell="H26" sqref="H26"/>
    </sheetView>
  </sheetViews>
  <sheetFormatPr defaultRowHeight="15"/>
  <cols>
    <col min="1" max="1" width="6.28515625" customWidth="1"/>
    <col min="2" max="2" width="3.85546875" customWidth="1"/>
    <col min="4" max="4" width="46.7109375" customWidth="1"/>
    <col min="5" max="5" width="11.42578125" customWidth="1"/>
  </cols>
  <sheetData>
    <row r="4" spans="1:6" ht="15.75">
      <c r="A4" s="3"/>
      <c r="B4" s="3"/>
      <c r="C4" s="3"/>
      <c r="D4" s="59" t="s">
        <v>660</v>
      </c>
      <c r="E4" s="3"/>
      <c r="F4" s="3"/>
    </row>
    <row r="5" spans="1:6" ht="15.75" thickBot="1">
      <c r="A5" s="3"/>
      <c r="B5" s="3"/>
      <c r="C5" s="3"/>
      <c r="D5" s="3"/>
      <c r="E5" s="31"/>
      <c r="F5" s="3"/>
    </row>
    <row r="6" spans="1:6" ht="16.5" thickTop="1" thickBot="1">
      <c r="A6" s="3"/>
      <c r="B6" s="417"/>
      <c r="C6" s="418" t="s">
        <v>130</v>
      </c>
      <c r="D6" s="418" t="s">
        <v>268</v>
      </c>
      <c r="E6" s="419" t="s">
        <v>269</v>
      </c>
      <c r="F6" s="3"/>
    </row>
    <row r="7" spans="1:6" ht="18.75" customHeight="1" thickBot="1">
      <c r="A7" s="3"/>
      <c r="B7" s="421" t="s">
        <v>2</v>
      </c>
      <c r="C7" s="422" t="s">
        <v>270</v>
      </c>
      <c r="D7" s="423" t="s">
        <v>149</v>
      </c>
      <c r="E7" s="424" t="s">
        <v>84</v>
      </c>
      <c r="F7" s="3"/>
    </row>
    <row r="8" spans="1:6" ht="15.75" thickBot="1">
      <c r="A8" s="3"/>
      <c r="B8" s="421" t="s">
        <v>31</v>
      </c>
      <c r="C8" s="425" t="s">
        <v>2</v>
      </c>
      <c r="D8" s="425" t="s">
        <v>31</v>
      </c>
      <c r="E8" s="426" t="s">
        <v>18</v>
      </c>
      <c r="F8" s="3"/>
    </row>
    <row r="9" spans="1:6" ht="20.25" customHeight="1" thickBot="1">
      <c r="A9" s="3"/>
      <c r="B9" s="421" t="s">
        <v>18</v>
      </c>
      <c r="C9" s="430"/>
      <c r="D9" s="422" t="s">
        <v>272</v>
      </c>
      <c r="E9" s="431"/>
      <c r="F9" s="3"/>
    </row>
    <row r="10" spans="1:6" ht="29.25" customHeight="1">
      <c r="A10" s="3"/>
      <c r="B10" s="420" t="s">
        <v>17</v>
      </c>
      <c r="C10" s="427">
        <v>1</v>
      </c>
      <c r="D10" s="428" t="s">
        <v>273</v>
      </c>
      <c r="E10" s="429">
        <v>92752577</v>
      </c>
      <c r="F10" s="3"/>
    </row>
    <row r="11" spans="1:6">
      <c r="A11" s="3"/>
      <c r="B11" s="39" t="s">
        <v>14</v>
      </c>
      <c r="C11" s="42">
        <v>2</v>
      </c>
      <c r="D11" s="7" t="s">
        <v>274</v>
      </c>
      <c r="E11" s="41">
        <v>5250868</v>
      </c>
      <c r="F11" s="3"/>
    </row>
    <row r="12" spans="1:6" ht="15.75" thickBot="1">
      <c r="A12" s="3"/>
      <c r="B12" s="432" t="s">
        <v>12</v>
      </c>
      <c r="C12" s="433">
        <v>3</v>
      </c>
      <c r="D12" s="434" t="s">
        <v>275</v>
      </c>
      <c r="E12" s="653">
        <v>330170</v>
      </c>
      <c r="F12" s="3"/>
    </row>
    <row r="13" spans="1:6" ht="15.75" thickBot="1">
      <c r="A13" s="3"/>
      <c r="B13" s="421" t="s">
        <v>3</v>
      </c>
      <c r="C13" s="435">
        <v>4</v>
      </c>
      <c r="D13" s="422" t="s">
        <v>276</v>
      </c>
      <c r="E13" s="436">
        <f>SUM(E10:E12)</f>
        <v>98333615</v>
      </c>
      <c r="F13" s="3"/>
    </row>
    <row r="14" spans="1:6" ht="19.5" customHeight="1" thickBot="1">
      <c r="A14" s="3"/>
      <c r="B14" s="421" t="s">
        <v>54</v>
      </c>
      <c r="C14" s="437"/>
      <c r="D14" s="422" t="s">
        <v>277</v>
      </c>
      <c r="E14" s="654"/>
      <c r="F14" s="3"/>
    </row>
    <row r="15" spans="1:6" ht="26.25">
      <c r="A15" s="3"/>
      <c r="B15" s="420" t="s">
        <v>112</v>
      </c>
      <c r="C15" s="427">
        <v>5</v>
      </c>
      <c r="D15" s="428" t="s">
        <v>273</v>
      </c>
      <c r="E15" s="429">
        <v>62736227</v>
      </c>
      <c r="F15" s="3"/>
    </row>
    <row r="16" spans="1:6">
      <c r="A16" s="3"/>
      <c r="B16" s="39" t="s">
        <v>53</v>
      </c>
      <c r="C16" s="42">
        <v>6</v>
      </c>
      <c r="D16" s="7" t="s">
        <v>274</v>
      </c>
      <c r="E16" s="41">
        <v>59019209</v>
      </c>
      <c r="F16" s="3"/>
    </row>
    <row r="17" spans="1:6" ht="15.75" thickBot="1">
      <c r="A17" s="3"/>
      <c r="B17" s="432" t="s">
        <v>52</v>
      </c>
      <c r="C17" s="433">
        <v>7</v>
      </c>
      <c r="D17" s="434" t="s">
        <v>275</v>
      </c>
      <c r="E17" s="653">
        <v>241780</v>
      </c>
      <c r="F17" s="3"/>
    </row>
    <row r="18" spans="1:6" ht="16.5" thickTop="1" thickBot="1">
      <c r="A18" s="3"/>
      <c r="B18" s="438" t="s">
        <v>49</v>
      </c>
      <c r="C18" s="439">
        <v>8</v>
      </c>
      <c r="D18" s="440" t="s">
        <v>278</v>
      </c>
      <c r="E18" s="441">
        <f>SUM(E15:E17)</f>
        <v>121997216</v>
      </c>
      <c r="F18" s="3"/>
    </row>
    <row r="19" spans="1:6" ht="15.75" thickTop="1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 14. melléklet a 7/2016. (IV.29.)  önkormányzati rendelethez, 
adatok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2:I14"/>
  <sheetViews>
    <sheetView zoomScale="110" zoomScaleNormal="110" workbookViewId="0">
      <selection activeCell="F27" sqref="F27"/>
    </sheetView>
  </sheetViews>
  <sheetFormatPr defaultRowHeight="9"/>
  <cols>
    <col min="1" max="1" width="2.7109375" style="79" customWidth="1"/>
    <col min="2" max="2" width="53.140625" style="79" customWidth="1"/>
    <col min="3" max="3" width="12.140625" style="79" customWidth="1"/>
    <col min="4" max="4" width="9.5703125" style="79" customWidth="1"/>
    <col min="5" max="5" width="8" style="79" customWidth="1"/>
    <col min="6" max="6" width="8.85546875" style="79" customWidth="1"/>
    <col min="7" max="7" width="10.140625" style="79" customWidth="1"/>
    <col min="8" max="8" width="12" style="79" customWidth="1"/>
    <col min="9" max="9" width="10.85546875" style="79" customWidth="1"/>
    <col min="10" max="16384" width="9.140625" style="79"/>
  </cols>
  <sheetData>
    <row r="2" spans="1:9">
      <c r="B2" s="81"/>
    </row>
    <row r="4" spans="1:9" s="78" customFormat="1" ht="18.75">
      <c r="A4" s="739" t="s">
        <v>312</v>
      </c>
      <c r="B4" s="740"/>
      <c r="C4" s="740"/>
      <c r="D4" s="740"/>
      <c r="E4" s="740"/>
      <c r="F4" s="740"/>
      <c r="G4" s="740"/>
      <c r="H4" s="740"/>
      <c r="I4" s="741"/>
    </row>
    <row r="5" spans="1:9" ht="50.1" customHeight="1">
      <c r="A5" s="542" t="s">
        <v>313</v>
      </c>
      <c r="B5" s="650" t="s">
        <v>149</v>
      </c>
      <c r="C5" s="651" t="s">
        <v>314</v>
      </c>
      <c r="D5" s="651" t="s">
        <v>315</v>
      </c>
      <c r="E5" s="651" t="s">
        <v>316</v>
      </c>
      <c r="F5" s="651" t="s">
        <v>317</v>
      </c>
      <c r="G5" s="651" t="s">
        <v>318</v>
      </c>
      <c r="H5" s="651" t="s">
        <v>319</v>
      </c>
      <c r="I5" s="651" t="s">
        <v>320</v>
      </c>
    </row>
    <row r="6" spans="1:9" s="80" customFormat="1" ht="27.75" customHeight="1">
      <c r="A6" s="542">
        <v>1</v>
      </c>
      <c r="B6" s="543">
        <v>2</v>
      </c>
      <c r="C6" s="542">
        <v>3</v>
      </c>
      <c r="D6" s="542">
        <v>4</v>
      </c>
      <c r="E6" s="542">
        <v>5</v>
      </c>
      <c r="F6" s="542">
        <v>6</v>
      </c>
      <c r="G6" s="542">
        <v>7</v>
      </c>
      <c r="H6" s="542">
        <v>8</v>
      </c>
      <c r="I6" s="542">
        <v>9</v>
      </c>
    </row>
    <row r="7" spans="1:9" ht="24.95" customHeight="1">
      <c r="A7" s="646" t="s">
        <v>82</v>
      </c>
      <c r="B7" s="645" t="s">
        <v>321</v>
      </c>
      <c r="C7" s="91">
        <v>104261271</v>
      </c>
      <c r="D7" s="91">
        <v>0</v>
      </c>
      <c r="E7" s="91">
        <v>0</v>
      </c>
      <c r="F7" s="91">
        <v>104261271</v>
      </c>
      <c r="G7" s="91">
        <v>0</v>
      </c>
      <c r="H7" s="91">
        <v>104261271</v>
      </c>
      <c r="I7" s="91">
        <v>0</v>
      </c>
    </row>
    <row r="8" spans="1:9" ht="24.95" customHeight="1">
      <c r="A8" s="646" t="s">
        <v>79</v>
      </c>
      <c r="B8" s="645" t="s">
        <v>322</v>
      </c>
      <c r="C8" s="91">
        <v>0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  <c r="I8" s="91">
        <v>0</v>
      </c>
    </row>
    <row r="9" spans="1:9" ht="24.95" customHeight="1">
      <c r="A9" s="646" t="s">
        <v>323</v>
      </c>
      <c r="B9" s="645" t="s">
        <v>324</v>
      </c>
      <c r="C9" s="91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</row>
    <row r="10" spans="1:9" ht="24.95" customHeight="1">
      <c r="A10" s="646" t="s">
        <v>325</v>
      </c>
      <c r="B10" s="645" t="s">
        <v>326</v>
      </c>
      <c r="C10" s="91">
        <v>21421433</v>
      </c>
      <c r="D10" s="91">
        <v>0</v>
      </c>
      <c r="E10" s="91">
        <v>0</v>
      </c>
      <c r="F10" s="91">
        <v>21917133</v>
      </c>
      <c r="G10" s="91">
        <v>495700</v>
      </c>
      <c r="H10" s="91">
        <v>21917133</v>
      </c>
      <c r="I10" s="91">
        <v>495700</v>
      </c>
    </row>
    <row r="11" spans="1:9" ht="24.95" customHeight="1">
      <c r="A11" s="647" t="s">
        <v>327</v>
      </c>
      <c r="B11" s="648" t="s">
        <v>721</v>
      </c>
      <c r="C11" s="119">
        <v>1286000</v>
      </c>
      <c r="D11" s="119">
        <v>0</v>
      </c>
      <c r="E11" s="119">
        <v>0</v>
      </c>
      <c r="F11" s="119">
        <v>1286000</v>
      </c>
      <c r="G11" s="119"/>
      <c r="H11" s="119">
        <v>1286000</v>
      </c>
      <c r="I11" s="119">
        <v>0</v>
      </c>
    </row>
    <row r="12" spans="1:9" ht="24.95" customHeight="1">
      <c r="A12" s="646" t="s">
        <v>329</v>
      </c>
      <c r="B12" s="645" t="s">
        <v>328</v>
      </c>
      <c r="C12" s="91">
        <v>3044800</v>
      </c>
      <c r="D12" s="91">
        <v>0</v>
      </c>
      <c r="E12" s="91">
        <v>332160</v>
      </c>
      <c r="F12" s="91">
        <v>3210880</v>
      </c>
      <c r="G12" s="91">
        <v>-166080</v>
      </c>
      <c r="H12" s="91">
        <v>3210880</v>
      </c>
      <c r="I12" s="91">
        <v>-166080</v>
      </c>
    </row>
    <row r="13" spans="1:9" ht="24.95" customHeight="1">
      <c r="A13" s="646" t="s">
        <v>330</v>
      </c>
      <c r="B13" s="645" t="s">
        <v>331</v>
      </c>
      <c r="C13" s="91">
        <v>15972584</v>
      </c>
      <c r="D13" s="91">
        <v>0</v>
      </c>
      <c r="E13" s="91">
        <v>-755035</v>
      </c>
      <c r="F13" s="91">
        <v>14678989</v>
      </c>
      <c r="G13" s="91">
        <v>-538560</v>
      </c>
      <c r="H13" s="91">
        <v>14678989</v>
      </c>
      <c r="I13" s="91">
        <v>-538560</v>
      </c>
    </row>
    <row r="14" spans="1:9" ht="24.95" customHeight="1">
      <c r="A14" s="649" t="s">
        <v>332</v>
      </c>
      <c r="B14" s="645" t="s">
        <v>333</v>
      </c>
      <c r="C14" s="91">
        <v>145986088</v>
      </c>
      <c r="D14" s="91">
        <v>0</v>
      </c>
      <c r="E14" s="91">
        <v>-422875</v>
      </c>
      <c r="F14" s="91">
        <v>145374273</v>
      </c>
      <c r="G14" s="91">
        <v>-208940</v>
      </c>
      <c r="H14" s="91">
        <v>145354273</v>
      </c>
      <c r="I14" s="91">
        <v>-208940</v>
      </c>
    </row>
  </sheetData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15. melléklet a 7/2016. (IV.29.)  önkormányzati rendelethez, 
adatok ezer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I12"/>
  <sheetViews>
    <sheetView zoomScale="120" zoomScaleNormal="120" workbookViewId="0">
      <selection activeCell="C10" sqref="C10"/>
    </sheetView>
  </sheetViews>
  <sheetFormatPr defaultRowHeight="15"/>
  <cols>
    <col min="2" max="2" width="25.140625" customWidth="1"/>
    <col min="3" max="3" width="13" customWidth="1"/>
    <col min="4" max="4" width="14.7109375" customWidth="1"/>
    <col min="5" max="5" width="10.85546875" customWidth="1"/>
    <col min="6" max="6" width="12.28515625" customWidth="1"/>
  </cols>
  <sheetData>
    <row r="1" spans="1:9">
      <c r="A1" s="3"/>
      <c r="B1" s="3"/>
      <c r="C1" s="3"/>
      <c r="D1" s="3"/>
      <c r="E1" s="3"/>
      <c r="F1" s="3"/>
      <c r="G1" s="3"/>
      <c r="H1" s="3"/>
      <c r="I1" s="3"/>
    </row>
    <row r="2" spans="1:9">
      <c r="A2" s="3"/>
      <c r="B2" s="742" t="s">
        <v>281</v>
      </c>
      <c r="C2" s="743"/>
      <c r="D2" s="743"/>
      <c r="E2" s="744"/>
      <c r="F2" s="744"/>
      <c r="G2" s="3"/>
      <c r="H2" s="3"/>
      <c r="I2" s="3"/>
    </row>
    <row r="3" spans="1:9">
      <c r="A3" s="3"/>
      <c r="B3" s="744"/>
      <c r="C3" s="744"/>
      <c r="D3" s="744"/>
      <c r="E3" s="744"/>
      <c r="F3" s="744"/>
      <c r="G3" s="3"/>
      <c r="H3" s="3"/>
      <c r="I3" s="3"/>
    </row>
    <row r="4" spans="1:9" ht="15.75" thickBot="1">
      <c r="A4" s="3"/>
      <c r="B4" s="3"/>
      <c r="C4" s="3"/>
      <c r="D4" s="3"/>
      <c r="E4" s="3"/>
      <c r="F4" s="3"/>
      <c r="G4" s="3"/>
      <c r="H4" s="3"/>
      <c r="I4" s="23" t="s">
        <v>279</v>
      </c>
    </row>
    <row r="5" spans="1:9" ht="21.75" customHeight="1" thickTop="1" thickBot="1">
      <c r="A5" s="3"/>
      <c r="B5" s="445" t="s">
        <v>149</v>
      </c>
      <c r="C5" s="446">
        <v>2016</v>
      </c>
      <c r="D5" s="446">
        <v>2017</v>
      </c>
      <c r="E5" s="446">
        <v>2018</v>
      </c>
      <c r="F5" s="447">
        <v>2019</v>
      </c>
      <c r="G5" s="3"/>
      <c r="H5" s="3"/>
      <c r="I5" s="3"/>
    </row>
    <row r="6" spans="1:9" ht="21.75" customHeight="1" thickTop="1">
      <c r="A6" s="3"/>
      <c r="B6" s="448" t="s">
        <v>720</v>
      </c>
      <c r="C6" s="643">
        <v>34822</v>
      </c>
      <c r="D6" s="643"/>
      <c r="E6" s="643"/>
      <c r="F6" s="644"/>
      <c r="G6" s="3"/>
      <c r="H6" s="3"/>
      <c r="I6" s="3"/>
    </row>
    <row r="7" spans="1:9" ht="26.1" customHeight="1" thickBot="1">
      <c r="A7" s="3"/>
      <c r="B7" s="449" t="s">
        <v>719</v>
      </c>
      <c r="C7" s="450">
        <v>200</v>
      </c>
      <c r="D7" s="450">
        <v>200</v>
      </c>
      <c r="E7" s="450">
        <v>200</v>
      </c>
      <c r="F7" s="451">
        <v>21712</v>
      </c>
      <c r="G7" s="3"/>
      <c r="H7" s="3"/>
      <c r="I7" s="3"/>
    </row>
    <row r="8" spans="1:9" ht="26.1" customHeight="1" thickTop="1" thickBot="1">
      <c r="A8" s="3"/>
      <c r="B8" s="442" t="s">
        <v>280</v>
      </c>
      <c r="C8" s="443">
        <v>35022</v>
      </c>
      <c r="D8" s="443">
        <f>SUM(D7:D7)</f>
        <v>200</v>
      </c>
      <c r="E8" s="443">
        <f>SUM(E7:E7)</f>
        <v>200</v>
      </c>
      <c r="F8" s="444">
        <f>SUM(F7:F7)</f>
        <v>21712</v>
      </c>
      <c r="G8" s="3"/>
      <c r="H8" s="3"/>
      <c r="I8" s="3"/>
    </row>
    <row r="9" spans="1:9" ht="15.75" thickTop="1">
      <c r="A9" s="3"/>
      <c r="B9" s="3"/>
      <c r="C9" s="3"/>
      <c r="D9" s="3"/>
      <c r="E9" s="3"/>
      <c r="F9" s="3"/>
      <c r="G9" s="3"/>
      <c r="H9" s="3"/>
      <c r="I9" s="3"/>
    </row>
    <row r="12" spans="1:9">
      <c r="H12" s="43"/>
    </row>
  </sheetData>
  <mergeCells count="1">
    <mergeCell ref="B2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16. melléklet a 7/2016. (IV.29.) önkormányzati rendelethez, 
adatok ezer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G134"/>
  <sheetViews>
    <sheetView topLeftCell="A97" zoomScale="110" zoomScaleNormal="110" workbookViewId="0">
      <selection activeCell="D110" sqref="D110"/>
    </sheetView>
  </sheetViews>
  <sheetFormatPr defaultRowHeight="15"/>
  <cols>
    <col min="1" max="1" width="3.5703125" customWidth="1"/>
    <col min="2" max="2" width="47.28515625" customWidth="1"/>
    <col min="3" max="3" width="11.5703125" customWidth="1"/>
    <col min="4" max="4" width="12.28515625" customWidth="1"/>
  </cols>
  <sheetData>
    <row r="1" spans="1:7" ht="17.25" thickBot="1">
      <c r="A1" s="754" t="s">
        <v>282</v>
      </c>
      <c r="B1" s="755"/>
      <c r="C1" s="755"/>
      <c r="D1" s="756"/>
      <c r="E1" s="3"/>
      <c r="F1" s="3"/>
      <c r="G1" s="3"/>
    </row>
    <row r="2" spans="1:7" ht="18" customHeight="1" thickBot="1">
      <c r="A2" s="24"/>
      <c r="B2" s="178" t="s">
        <v>149</v>
      </c>
      <c r="C2" s="179" t="s">
        <v>150</v>
      </c>
      <c r="D2" s="179" t="s">
        <v>151</v>
      </c>
      <c r="E2" s="3"/>
      <c r="F2" s="3"/>
      <c r="G2" s="3"/>
    </row>
    <row r="3" spans="1:7" ht="15.75" customHeight="1" thickBot="1">
      <c r="A3" s="54"/>
      <c r="B3" s="55" t="s">
        <v>152</v>
      </c>
      <c r="C3" s="56"/>
      <c r="D3" s="56"/>
      <c r="E3" s="3"/>
      <c r="F3" s="3"/>
      <c r="G3" s="3"/>
    </row>
    <row r="4" spans="1:7" ht="17.100000000000001" customHeight="1" thickBot="1">
      <c r="A4" s="29">
        <v>1</v>
      </c>
      <c r="B4" s="32" t="s">
        <v>153</v>
      </c>
      <c r="C4" s="25">
        <v>0</v>
      </c>
      <c r="D4" s="25">
        <v>0</v>
      </c>
      <c r="E4" s="3"/>
      <c r="F4" s="3"/>
      <c r="G4" s="3"/>
    </row>
    <row r="5" spans="1:7" ht="17.100000000000001" customHeight="1" thickBot="1">
      <c r="A5" s="29">
        <v>2</v>
      </c>
      <c r="B5" s="32" t="s">
        <v>154</v>
      </c>
      <c r="C5" s="26">
        <v>11456</v>
      </c>
      <c r="D5" s="26">
        <v>12032</v>
      </c>
      <c r="E5" s="3"/>
      <c r="F5" s="3"/>
      <c r="G5" s="3"/>
    </row>
    <row r="6" spans="1:7" ht="17.100000000000001" customHeight="1" thickBot="1">
      <c r="A6" s="29">
        <v>3</v>
      </c>
      <c r="B6" s="32" t="s">
        <v>155</v>
      </c>
      <c r="C6" s="25">
        <v>0</v>
      </c>
      <c r="D6" s="25">
        <v>0</v>
      </c>
      <c r="E6" s="3"/>
      <c r="F6" s="3"/>
      <c r="G6" s="3"/>
    </row>
    <row r="7" spans="1:7" ht="15.75" customHeight="1" thickBot="1">
      <c r="A7" s="30">
        <v>4</v>
      </c>
      <c r="B7" s="33" t="s">
        <v>156</v>
      </c>
      <c r="C7" s="27">
        <v>11456</v>
      </c>
      <c r="D7" s="27">
        <v>12032</v>
      </c>
      <c r="E7" s="3"/>
      <c r="F7" s="3"/>
      <c r="G7" s="3"/>
    </row>
    <row r="8" spans="1:7" ht="17.100000000000001" customHeight="1" thickBot="1">
      <c r="A8" s="29">
        <v>5</v>
      </c>
      <c r="B8" s="32" t="s">
        <v>157</v>
      </c>
      <c r="C8" s="26">
        <v>1460469</v>
      </c>
      <c r="D8" s="26">
        <v>1884927</v>
      </c>
      <c r="E8" s="3"/>
      <c r="F8" s="3"/>
      <c r="G8" s="3"/>
    </row>
    <row r="9" spans="1:7" ht="17.100000000000001" customHeight="1" thickBot="1">
      <c r="A9" s="29">
        <v>6</v>
      </c>
      <c r="B9" s="32" t="s">
        <v>158</v>
      </c>
      <c r="C9" s="26">
        <v>35748</v>
      </c>
      <c r="D9" s="26">
        <v>36694</v>
      </c>
      <c r="E9" s="3"/>
      <c r="F9" s="3"/>
      <c r="G9" s="3"/>
    </row>
    <row r="10" spans="1:7" ht="17.100000000000001" customHeight="1" thickBot="1">
      <c r="A10" s="29">
        <v>7</v>
      </c>
      <c r="B10" s="32" t="s">
        <v>159</v>
      </c>
      <c r="C10" s="25">
        <v>0</v>
      </c>
      <c r="D10" s="25">
        <v>0</v>
      </c>
      <c r="E10" s="3"/>
      <c r="F10" s="3"/>
      <c r="G10" s="3"/>
    </row>
    <row r="11" spans="1:7" ht="17.100000000000001" customHeight="1" thickBot="1">
      <c r="A11" s="29">
        <v>8</v>
      </c>
      <c r="B11" s="32" t="s">
        <v>160</v>
      </c>
      <c r="C11" s="26">
        <v>325115</v>
      </c>
      <c r="D11" s="26">
        <v>0</v>
      </c>
      <c r="E11" s="3"/>
      <c r="F11" s="3"/>
      <c r="G11" s="3"/>
    </row>
    <row r="12" spans="1:7" ht="17.100000000000001" customHeight="1" thickBot="1">
      <c r="A12" s="29">
        <v>9</v>
      </c>
      <c r="B12" s="32" t="s">
        <v>161</v>
      </c>
      <c r="C12" s="25">
        <v>0</v>
      </c>
      <c r="D12" s="25">
        <v>0</v>
      </c>
      <c r="E12" s="3"/>
      <c r="F12" s="3"/>
      <c r="G12" s="3"/>
    </row>
    <row r="13" spans="1:7" ht="15" customHeight="1" thickBot="1">
      <c r="A13" s="30">
        <v>10</v>
      </c>
      <c r="B13" s="33" t="s">
        <v>162</v>
      </c>
      <c r="C13" s="27">
        <f>SUM(C8:C12)</f>
        <v>1821332</v>
      </c>
      <c r="D13" s="27">
        <f>SUM(D8:D12)</f>
        <v>1921621</v>
      </c>
      <c r="E13" s="3"/>
      <c r="F13" s="3"/>
      <c r="G13" s="3"/>
    </row>
    <row r="14" spans="1:7" ht="17.100000000000001" customHeight="1" thickBot="1">
      <c r="A14" s="29">
        <v>11</v>
      </c>
      <c r="B14" s="32" t="s">
        <v>164</v>
      </c>
      <c r="C14" s="26">
        <v>23048</v>
      </c>
      <c r="D14" s="26">
        <v>23048</v>
      </c>
      <c r="E14" s="3"/>
      <c r="F14" s="3"/>
      <c r="G14" s="3"/>
    </row>
    <row r="15" spans="1:7" ht="17.100000000000001" customHeight="1" thickBot="1">
      <c r="A15" s="29">
        <v>12</v>
      </c>
      <c r="B15" s="32" t="s">
        <v>165</v>
      </c>
      <c r="C15" s="25">
        <v>0</v>
      </c>
      <c r="D15" s="25">
        <v>0</v>
      </c>
      <c r="E15" s="3"/>
      <c r="F15" s="3"/>
      <c r="G15" s="3"/>
    </row>
    <row r="16" spans="1:7" ht="17.100000000000001" customHeight="1" thickBot="1">
      <c r="A16" s="29">
        <v>13</v>
      </c>
      <c r="B16" s="32" t="s">
        <v>166</v>
      </c>
      <c r="C16" s="25">
        <v>0</v>
      </c>
      <c r="D16" s="25">
        <v>0</v>
      </c>
      <c r="E16" s="3"/>
      <c r="F16" s="3"/>
      <c r="G16" s="3"/>
    </row>
    <row r="17" spans="1:7" ht="17.100000000000001" customHeight="1" thickBot="1">
      <c r="A17" s="30">
        <v>14</v>
      </c>
      <c r="B17" s="33" t="s">
        <v>167</v>
      </c>
      <c r="C17" s="27">
        <f>SUM(C14:C16)</f>
        <v>23048</v>
      </c>
      <c r="D17" s="27">
        <f>SUM(D14:D16)</f>
        <v>23048</v>
      </c>
      <c r="E17" s="3"/>
      <c r="F17" s="3"/>
      <c r="G17" s="3"/>
    </row>
    <row r="18" spans="1:7" ht="17.100000000000001" customHeight="1" thickBot="1">
      <c r="A18" s="29">
        <v>15</v>
      </c>
      <c r="B18" s="32" t="s">
        <v>168</v>
      </c>
      <c r="C18" s="25">
        <v>0</v>
      </c>
      <c r="D18" s="25">
        <v>0</v>
      </c>
      <c r="E18" s="3"/>
      <c r="F18" s="3"/>
      <c r="G18" s="3"/>
    </row>
    <row r="19" spans="1:7" ht="17.100000000000001" customHeight="1" thickBot="1">
      <c r="A19" s="29">
        <v>16</v>
      </c>
      <c r="B19" s="32" t="s">
        <v>169</v>
      </c>
      <c r="C19" s="25">
        <v>0</v>
      </c>
      <c r="D19" s="25">
        <v>0</v>
      </c>
      <c r="E19" s="3"/>
      <c r="F19" s="3"/>
      <c r="G19" s="3"/>
    </row>
    <row r="20" spans="1:7" ht="15.75" customHeight="1" thickBot="1">
      <c r="A20" s="30">
        <v>17</v>
      </c>
      <c r="B20" s="33" t="s">
        <v>170</v>
      </c>
      <c r="C20" s="28">
        <v>0</v>
      </c>
      <c r="D20" s="28">
        <v>0</v>
      </c>
      <c r="E20" s="3"/>
      <c r="F20" s="3"/>
      <c r="G20" s="3"/>
    </row>
    <row r="21" spans="1:7" ht="24.95" customHeight="1" thickBot="1">
      <c r="A21" s="30">
        <v>18</v>
      </c>
      <c r="B21" s="33" t="s">
        <v>257</v>
      </c>
      <c r="C21" s="27">
        <f>SUM(C7+C13+C17)</f>
        <v>1855836</v>
      </c>
      <c r="D21" s="27">
        <f>SUM(D7+D13+D17)</f>
        <v>1956701</v>
      </c>
      <c r="E21" s="3"/>
      <c r="F21" s="3"/>
      <c r="G21" s="3"/>
    </row>
    <row r="22" spans="1:7" ht="17.100000000000001" customHeight="1" thickBot="1">
      <c r="A22" s="29">
        <v>19</v>
      </c>
      <c r="B22" s="32" t="s">
        <v>172</v>
      </c>
      <c r="C22" s="25">
        <v>0</v>
      </c>
      <c r="D22" s="25">
        <v>0</v>
      </c>
      <c r="E22" s="3"/>
      <c r="F22" s="3"/>
      <c r="G22" s="3"/>
    </row>
    <row r="23" spans="1:7" ht="17.100000000000001" customHeight="1" thickBot="1">
      <c r="A23" s="29">
        <v>20</v>
      </c>
      <c r="B23" s="32" t="s">
        <v>173</v>
      </c>
      <c r="C23" s="25">
        <v>0</v>
      </c>
      <c r="D23" s="25">
        <v>0</v>
      </c>
      <c r="E23" s="3"/>
      <c r="F23" s="3"/>
      <c r="G23" s="3"/>
    </row>
    <row r="24" spans="1:7" ht="17.100000000000001" customHeight="1" thickBot="1">
      <c r="A24" s="29">
        <v>21</v>
      </c>
      <c r="B24" s="32" t="s">
        <v>174</v>
      </c>
      <c r="C24" s="25">
        <v>0</v>
      </c>
      <c r="D24" s="25">
        <v>0</v>
      </c>
      <c r="E24" s="3"/>
      <c r="F24" s="3"/>
      <c r="G24" s="3"/>
    </row>
    <row r="25" spans="1:7" ht="17.100000000000001" customHeight="1" thickBot="1">
      <c r="A25" s="29">
        <v>22</v>
      </c>
      <c r="B25" s="32" t="s">
        <v>175</v>
      </c>
      <c r="C25" s="25">
        <v>0</v>
      </c>
      <c r="D25" s="25">
        <v>0</v>
      </c>
      <c r="E25" s="3"/>
      <c r="F25" s="3"/>
      <c r="G25" s="3"/>
    </row>
    <row r="26" spans="1:7" ht="17.100000000000001" customHeight="1" thickBot="1">
      <c r="A26" s="29">
        <v>23</v>
      </c>
      <c r="B26" s="32" t="s">
        <v>176</v>
      </c>
      <c r="C26" s="25">
        <v>0</v>
      </c>
      <c r="D26" s="25">
        <v>0</v>
      </c>
      <c r="E26" s="3"/>
      <c r="F26" s="3"/>
      <c r="G26" s="3"/>
    </row>
    <row r="27" spans="1:7" ht="21" customHeight="1" thickBot="1">
      <c r="A27" s="30">
        <v>24</v>
      </c>
      <c r="B27" s="33" t="s">
        <v>177</v>
      </c>
      <c r="C27" s="28">
        <v>0</v>
      </c>
      <c r="D27" s="28">
        <v>0</v>
      </c>
      <c r="E27" s="3"/>
      <c r="F27" s="3"/>
      <c r="G27" s="3"/>
    </row>
    <row r="28" spans="1:7" ht="17.100000000000001" customHeight="1" thickBot="1">
      <c r="A28" s="29">
        <v>25</v>
      </c>
      <c r="B28" s="32" t="s">
        <v>178</v>
      </c>
      <c r="C28" s="25">
        <v>0</v>
      </c>
      <c r="D28" s="25">
        <v>0</v>
      </c>
      <c r="E28" s="3"/>
      <c r="F28" s="3"/>
      <c r="G28" s="3"/>
    </row>
    <row r="29" spans="1:7" ht="17.100000000000001" customHeight="1" thickBot="1">
      <c r="A29" s="29">
        <v>26</v>
      </c>
      <c r="B29" s="32" t="s">
        <v>179</v>
      </c>
      <c r="C29" s="25">
        <v>0</v>
      </c>
      <c r="D29" s="25">
        <v>0</v>
      </c>
      <c r="E29" s="3"/>
      <c r="F29" s="3"/>
      <c r="G29" s="3"/>
    </row>
    <row r="30" spans="1:7" ht="18" customHeight="1" thickBot="1">
      <c r="A30" s="30">
        <v>27</v>
      </c>
      <c r="B30" s="33" t="s">
        <v>180</v>
      </c>
      <c r="C30" s="28">
        <v>0</v>
      </c>
      <c r="D30" s="28">
        <v>0</v>
      </c>
      <c r="E30" s="3"/>
      <c r="F30" s="3"/>
      <c r="G30" s="3"/>
    </row>
    <row r="31" spans="1:7" ht="17.25" customHeight="1" thickBot="1">
      <c r="A31" s="30">
        <v>28</v>
      </c>
      <c r="B31" s="33" t="s">
        <v>258</v>
      </c>
      <c r="C31" s="28">
        <v>0</v>
      </c>
      <c r="D31" s="28">
        <v>0</v>
      </c>
      <c r="E31" s="3"/>
      <c r="F31" s="3"/>
      <c r="G31" s="3"/>
    </row>
    <row r="32" spans="1:7" ht="17.100000000000001" customHeight="1" thickBot="1">
      <c r="A32" s="29">
        <v>29</v>
      </c>
      <c r="B32" s="32" t="s">
        <v>181</v>
      </c>
      <c r="C32" s="25">
        <v>0</v>
      </c>
      <c r="D32" s="25">
        <v>0</v>
      </c>
      <c r="E32" s="3"/>
      <c r="F32" s="3"/>
      <c r="G32" s="3"/>
    </row>
    <row r="33" spans="1:7" ht="17.100000000000001" customHeight="1" thickBot="1">
      <c r="A33" s="29">
        <v>30</v>
      </c>
      <c r="B33" s="32" t="s">
        <v>182</v>
      </c>
      <c r="C33" s="25">
        <v>330</v>
      </c>
      <c r="D33" s="25">
        <v>242</v>
      </c>
      <c r="E33" s="3"/>
      <c r="F33" s="3"/>
      <c r="G33" s="3"/>
    </row>
    <row r="34" spans="1:7" ht="17.100000000000001" customHeight="1" thickBot="1">
      <c r="A34" s="29">
        <v>31</v>
      </c>
      <c r="B34" s="32" t="s">
        <v>183</v>
      </c>
      <c r="C34" s="26">
        <v>92753</v>
      </c>
      <c r="D34" s="26">
        <v>62736</v>
      </c>
      <c r="E34" s="3"/>
      <c r="F34" s="3"/>
      <c r="G34" s="3"/>
    </row>
    <row r="35" spans="1:7" ht="17.100000000000001" customHeight="1" thickBot="1">
      <c r="A35" s="29">
        <v>32</v>
      </c>
      <c r="B35" s="32" t="s">
        <v>184</v>
      </c>
      <c r="C35" s="26">
        <v>5251</v>
      </c>
      <c r="D35" s="26">
        <v>59019</v>
      </c>
      <c r="E35" s="3"/>
      <c r="F35" s="3"/>
      <c r="G35" s="3"/>
    </row>
    <row r="36" spans="1:7" ht="17.100000000000001" customHeight="1" thickBot="1">
      <c r="A36" s="29">
        <v>33</v>
      </c>
      <c r="B36" s="32" t="s">
        <v>185</v>
      </c>
      <c r="C36" s="25">
        <v>0</v>
      </c>
      <c r="D36" s="25">
        <v>0</v>
      </c>
      <c r="E36" s="3"/>
      <c r="F36" s="3"/>
      <c r="G36" s="3"/>
    </row>
    <row r="37" spans="1:7" ht="17.25" customHeight="1" thickBot="1">
      <c r="A37" s="30">
        <v>34</v>
      </c>
      <c r="B37" s="33" t="s">
        <v>259</v>
      </c>
      <c r="C37" s="27">
        <f>SUM(C32:C36)</f>
        <v>98334</v>
      </c>
      <c r="D37" s="27">
        <f>SUM(D32:D36)</f>
        <v>121997</v>
      </c>
      <c r="E37" s="3"/>
      <c r="F37" s="3"/>
      <c r="G37" s="3"/>
    </row>
    <row r="38" spans="1:7" ht="17.100000000000001" customHeight="1" thickBot="1">
      <c r="A38" s="29">
        <v>35</v>
      </c>
      <c r="B38" s="32" t="s">
        <v>186</v>
      </c>
      <c r="C38" s="25">
        <v>0</v>
      </c>
      <c r="D38" s="25">
        <v>0</v>
      </c>
      <c r="E38" s="3"/>
      <c r="F38" s="3"/>
      <c r="G38" s="3"/>
    </row>
    <row r="39" spans="1:7" ht="17.100000000000001" customHeight="1" thickBot="1">
      <c r="A39" s="29">
        <v>36</v>
      </c>
      <c r="B39" s="32" t="s">
        <v>187</v>
      </c>
      <c r="C39" s="25">
        <v>0</v>
      </c>
      <c r="D39" s="25">
        <v>0</v>
      </c>
      <c r="E39" s="3"/>
      <c r="F39" s="3"/>
      <c r="G39" s="3"/>
    </row>
    <row r="40" spans="1:7" ht="17.100000000000001" customHeight="1" thickBot="1">
      <c r="A40" s="29">
        <v>37</v>
      </c>
      <c r="B40" s="32" t="s">
        <v>188</v>
      </c>
      <c r="C40" s="26">
        <v>20010</v>
      </c>
      <c r="D40" s="26">
        <v>0</v>
      </c>
      <c r="E40" s="3"/>
      <c r="F40" s="3"/>
      <c r="G40" s="3"/>
    </row>
    <row r="41" spans="1:7" ht="17.100000000000001" customHeight="1" thickBot="1">
      <c r="A41" s="29">
        <v>38</v>
      </c>
      <c r="B41" s="32" t="s">
        <v>189</v>
      </c>
      <c r="C41" s="26">
        <v>14406</v>
      </c>
      <c r="D41" s="26">
        <v>0</v>
      </c>
      <c r="E41" s="3"/>
      <c r="F41" s="3"/>
      <c r="G41" s="3"/>
    </row>
    <row r="42" spans="1:7" ht="17.100000000000001" customHeight="1" thickBot="1">
      <c r="A42" s="29">
        <v>39</v>
      </c>
      <c r="B42" s="32" t="s">
        <v>190</v>
      </c>
      <c r="C42" s="25">
        <v>0</v>
      </c>
      <c r="D42" s="25">
        <v>0</v>
      </c>
      <c r="E42" s="3"/>
      <c r="F42" s="3"/>
      <c r="G42" s="3"/>
    </row>
    <row r="43" spans="1:7" ht="17.100000000000001" customHeight="1" thickBot="1">
      <c r="A43" s="29">
        <v>40</v>
      </c>
      <c r="B43" s="32" t="s">
        <v>191</v>
      </c>
      <c r="C43" s="25">
        <v>0</v>
      </c>
      <c r="D43" s="25">
        <v>0</v>
      </c>
      <c r="E43" s="3"/>
      <c r="F43" s="3"/>
      <c r="G43" s="3"/>
    </row>
    <row r="44" spans="1:7" ht="17.100000000000001" customHeight="1" thickBot="1">
      <c r="A44" s="29">
        <v>41</v>
      </c>
      <c r="B44" s="32" t="s">
        <v>192</v>
      </c>
      <c r="C44" s="25">
        <v>500</v>
      </c>
      <c r="D44" s="25">
        <v>0</v>
      </c>
      <c r="E44" s="3"/>
      <c r="F44" s="3"/>
      <c r="G44" s="3"/>
    </row>
    <row r="45" spans="1:7" ht="17.100000000000001" customHeight="1" thickBot="1">
      <c r="A45" s="29">
        <v>42</v>
      </c>
      <c r="B45" s="32" t="s">
        <v>193</v>
      </c>
      <c r="C45" s="25">
        <v>0</v>
      </c>
      <c r="D45" s="25">
        <v>0</v>
      </c>
      <c r="E45" s="3"/>
      <c r="F45" s="3"/>
      <c r="G45" s="3"/>
    </row>
    <row r="46" spans="1:7" ht="17.25" customHeight="1" thickBot="1">
      <c r="A46" s="30">
        <v>43</v>
      </c>
      <c r="B46" s="33" t="s">
        <v>194</v>
      </c>
      <c r="C46" s="27">
        <f>SUM(C38:C45)</f>
        <v>34916</v>
      </c>
      <c r="D46" s="27">
        <f>SUM(D38:D45)</f>
        <v>0</v>
      </c>
      <c r="E46" s="3"/>
      <c r="F46" s="3"/>
      <c r="G46" s="3"/>
    </row>
    <row r="47" spans="1:7" ht="17.100000000000001" customHeight="1" thickBot="1">
      <c r="A47" s="29">
        <v>44</v>
      </c>
      <c r="B47" s="32" t="s">
        <v>195</v>
      </c>
      <c r="C47" s="25">
        <v>0</v>
      </c>
      <c r="D47" s="26">
        <v>0</v>
      </c>
      <c r="E47" s="3"/>
      <c r="F47" s="3"/>
      <c r="G47" s="3"/>
    </row>
    <row r="48" spans="1:7" ht="17.100000000000001" customHeight="1" thickBot="1">
      <c r="A48" s="29">
        <v>45</v>
      </c>
      <c r="B48" s="32" t="s">
        <v>196</v>
      </c>
      <c r="C48" s="25">
        <v>0</v>
      </c>
      <c r="D48" s="26">
        <v>0</v>
      </c>
      <c r="E48" s="3"/>
      <c r="F48" s="3"/>
      <c r="G48" s="3"/>
    </row>
    <row r="49" spans="1:7" ht="17.100000000000001" customHeight="1" thickBot="1">
      <c r="A49" s="29">
        <v>46</v>
      </c>
      <c r="B49" s="32" t="s">
        <v>197</v>
      </c>
      <c r="C49" s="25">
        <v>0</v>
      </c>
      <c r="D49" s="26">
        <v>14504</v>
      </c>
      <c r="E49" s="3"/>
      <c r="F49" s="3"/>
      <c r="G49" s="3"/>
    </row>
    <row r="50" spans="1:7" ht="17.100000000000001" customHeight="1" thickBot="1">
      <c r="A50" s="29">
        <v>47</v>
      </c>
      <c r="B50" s="32" t="s">
        <v>198</v>
      </c>
      <c r="C50" s="25">
        <v>0</v>
      </c>
      <c r="D50" s="26">
        <v>5249</v>
      </c>
      <c r="E50" s="3"/>
      <c r="F50" s="3"/>
      <c r="G50" s="3"/>
    </row>
    <row r="51" spans="1:7" ht="17.100000000000001" customHeight="1" thickBot="1">
      <c r="A51" s="29">
        <v>48</v>
      </c>
      <c r="B51" s="32" t="s">
        <v>199</v>
      </c>
      <c r="C51" s="25">
        <v>0</v>
      </c>
      <c r="D51" s="26">
        <v>0</v>
      </c>
      <c r="E51" s="3"/>
      <c r="F51" s="3"/>
      <c r="G51" s="3"/>
    </row>
    <row r="52" spans="1:7" ht="17.100000000000001" customHeight="1" thickBot="1">
      <c r="A52" s="29">
        <v>49</v>
      </c>
      <c r="B52" s="32" t="s">
        <v>200</v>
      </c>
      <c r="C52" s="25">
        <v>0</v>
      </c>
      <c r="D52" s="26">
        <v>0</v>
      </c>
      <c r="E52" s="3"/>
      <c r="F52" s="3"/>
      <c r="G52" s="3"/>
    </row>
    <row r="53" spans="1:7" ht="17.100000000000001" customHeight="1" thickBot="1">
      <c r="A53" s="29">
        <v>50</v>
      </c>
      <c r="B53" s="32" t="s">
        <v>201</v>
      </c>
      <c r="C53" s="26">
        <v>3349</v>
      </c>
      <c r="D53" s="26">
        <v>0</v>
      </c>
      <c r="E53" s="3"/>
      <c r="F53" s="3"/>
      <c r="G53" s="3"/>
    </row>
    <row r="54" spans="1:7" ht="17.25" customHeight="1" thickBot="1">
      <c r="A54" s="30">
        <v>51</v>
      </c>
      <c r="B54" s="33" t="s">
        <v>202</v>
      </c>
      <c r="C54" s="27">
        <f>SUM(C47:C53)</f>
        <v>3349</v>
      </c>
      <c r="D54" s="27">
        <f>SUM(D47:D53)</f>
        <v>19753</v>
      </c>
      <c r="E54" s="3"/>
      <c r="F54" s="3"/>
      <c r="G54" s="3"/>
    </row>
    <row r="55" spans="1:7" ht="17.100000000000001" customHeight="1" thickBot="1">
      <c r="A55" s="29">
        <v>52</v>
      </c>
      <c r="B55" s="32" t="s">
        <v>203</v>
      </c>
      <c r="C55" s="25">
        <v>113</v>
      </c>
      <c r="D55" s="25">
        <v>0</v>
      </c>
      <c r="E55" s="3"/>
      <c r="F55" s="3"/>
      <c r="G55" s="3"/>
    </row>
    <row r="56" spans="1:7" ht="17.100000000000001" customHeight="1" thickBot="1">
      <c r="A56" s="29">
        <v>53</v>
      </c>
      <c r="B56" s="32" t="s">
        <v>204</v>
      </c>
      <c r="C56" s="25">
        <v>0</v>
      </c>
      <c r="D56" s="25">
        <v>0</v>
      </c>
      <c r="E56" s="3"/>
      <c r="F56" s="3"/>
      <c r="G56" s="3"/>
    </row>
    <row r="57" spans="1:7" ht="17.100000000000001" customHeight="1" thickBot="1">
      <c r="A57" s="29">
        <v>54</v>
      </c>
      <c r="B57" s="32" t="s">
        <v>205</v>
      </c>
      <c r="C57" s="25">
        <v>0</v>
      </c>
      <c r="D57" s="25">
        <v>0</v>
      </c>
      <c r="E57" s="3"/>
      <c r="F57" s="3"/>
      <c r="G57" s="3"/>
    </row>
    <row r="58" spans="1:7" ht="17.100000000000001" customHeight="1" thickBot="1">
      <c r="A58" s="29">
        <v>55</v>
      </c>
      <c r="B58" s="32" t="s">
        <v>206</v>
      </c>
      <c r="C58" s="25">
        <v>642</v>
      </c>
      <c r="D58" s="25">
        <v>942</v>
      </c>
      <c r="E58" s="3"/>
      <c r="F58" s="3"/>
      <c r="G58" s="3"/>
    </row>
    <row r="59" spans="1:7" ht="17.100000000000001" customHeight="1" thickBot="1">
      <c r="A59" s="29">
        <v>56</v>
      </c>
      <c r="B59" s="32" t="s">
        <v>207</v>
      </c>
      <c r="C59" s="25">
        <v>0</v>
      </c>
      <c r="D59" s="25">
        <v>0</v>
      </c>
      <c r="E59" s="3"/>
      <c r="F59" s="3"/>
      <c r="G59" s="3"/>
    </row>
    <row r="60" spans="1:7" ht="17.100000000000001" customHeight="1" thickBot="1">
      <c r="A60" s="29">
        <v>57</v>
      </c>
      <c r="B60" s="32" t="s">
        <v>208</v>
      </c>
      <c r="C60" s="25">
        <v>0</v>
      </c>
      <c r="D60" s="25">
        <v>0</v>
      </c>
      <c r="E60" s="3"/>
      <c r="F60" s="3"/>
      <c r="G60" s="3"/>
    </row>
    <row r="61" spans="1:7" ht="17.100000000000001" customHeight="1" thickBot="1">
      <c r="A61" s="29">
        <v>58</v>
      </c>
      <c r="B61" s="32" t="s">
        <v>209</v>
      </c>
      <c r="C61" s="25">
        <v>0</v>
      </c>
      <c r="D61" s="25">
        <v>0</v>
      </c>
      <c r="E61" s="3"/>
      <c r="F61" s="3"/>
      <c r="G61" s="3"/>
    </row>
    <row r="62" spans="1:7" ht="21" customHeight="1" thickBot="1">
      <c r="A62" s="30">
        <v>59</v>
      </c>
      <c r="B62" s="33" t="s">
        <v>210</v>
      </c>
      <c r="C62" s="28">
        <f>SUM(C55:C61)</f>
        <v>755</v>
      </c>
      <c r="D62" s="28">
        <f>SUM(D55:D61)</f>
        <v>942</v>
      </c>
      <c r="E62" s="3"/>
      <c r="F62" s="3"/>
      <c r="G62" s="3"/>
    </row>
    <row r="63" spans="1:7" ht="16.5" customHeight="1" thickBot="1">
      <c r="A63" s="30">
        <v>60</v>
      </c>
      <c r="B63" s="33" t="s">
        <v>260</v>
      </c>
      <c r="C63" s="27">
        <f>SUM(C46+C54+C62)</f>
        <v>39020</v>
      </c>
      <c r="D63" s="27">
        <f>SUM(D46+D54+D62)</f>
        <v>20695</v>
      </c>
      <c r="E63" s="3"/>
      <c r="F63" s="3"/>
      <c r="G63" s="3"/>
    </row>
    <row r="64" spans="1:7" ht="17.25" customHeight="1" thickBot="1">
      <c r="A64" s="30">
        <v>61</v>
      </c>
      <c r="B64" s="33" t="s">
        <v>261</v>
      </c>
      <c r="C64" s="27">
        <v>11614</v>
      </c>
      <c r="D64" s="27">
        <v>0</v>
      </c>
      <c r="E64" s="3"/>
      <c r="F64" s="3"/>
      <c r="G64" s="3"/>
    </row>
    <row r="65" spans="1:7" ht="17.100000000000001" customHeight="1" thickBot="1">
      <c r="A65" s="29">
        <v>62</v>
      </c>
      <c r="B65" s="32" t="s">
        <v>211</v>
      </c>
      <c r="C65" s="25">
        <v>0</v>
      </c>
      <c r="D65" s="25">
        <v>0</v>
      </c>
      <c r="E65" s="3"/>
      <c r="F65" s="3"/>
      <c r="G65" s="3"/>
    </row>
    <row r="66" spans="1:7" ht="17.100000000000001" customHeight="1" thickBot="1">
      <c r="A66" s="29">
        <v>63</v>
      </c>
      <c r="B66" s="32" t="s">
        <v>212</v>
      </c>
      <c r="C66" s="25">
        <v>0</v>
      </c>
      <c r="D66" s="25">
        <v>0</v>
      </c>
      <c r="E66" s="3"/>
      <c r="F66" s="3"/>
      <c r="G66" s="3"/>
    </row>
    <row r="67" spans="1:7" ht="17.100000000000001" customHeight="1" thickBot="1">
      <c r="A67" s="29">
        <v>64</v>
      </c>
      <c r="B67" s="32" t="s">
        <v>213</v>
      </c>
      <c r="C67" s="25">
        <v>0</v>
      </c>
      <c r="D67" s="25">
        <v>0</v>
      </c>
      <c r="E67" s="3"/>
      <c r="F67" s="3"/>
      <c r="G67" s="3"/>
    </row>
    <row r="68" spans="1:7" ht="15.75" customHeight="1" thickBot="1">
      <c r="A68" s="30">
        <v>65</v>
      </c>
      <c r="B68" s="33" t="s">
        <v>262</v>
      </c>
      <c r="C68" s="28">
        <v>0</v>
      </c>
      <c r="D68" s="28">
        <v>0</v>
      </c>
      <c r="E68" s="3"/>
      <c r="F68" s="3"/>
      <c r="G68" s="3"/>
    </row>
    <row r="69" spans="1:7" ht="17.25" customHeight="1" thickBot="1">
      <c r="A69" s="51">
        <v>66</v>
      </c>
      <c r="B69" s="57" t="s">
        <v>214</v>
      </c>
      <c r="C69" s="642">
        <f>SUM(C21+C37+C63+C64)</f>
        <v>2004804</v>
      </c>
      <c r="D69" s="642">
        <f>SUM(D21+D37+D63+D64)</f>
        <v>2099393</v>
      </c>
      <c r="E69" s="3"/>
      <c r="F69" s="3"/>
      <c r="G69" s="3"/>
    </row>
    <row r="70" spans="1:7" ht="15.75" customHeight="1" thickBot="1">
      <c r="A70" s="51">
        <v>67</v>
      </c>
      <c r="B70" s="52" t="s">
        <v>216</v>
      </c>
      <c r="C70" s="53"/>
      <c r="D70" s="53"/>
      <c r="E70" s="3"/>
      <c r="F70" s="3"/>
      <c r="G70" s="3"/>
    </row>
    <row r="71" spans="1:7" ht="17.100000000000001" customHeight="1" thickBot="1">
      <c r="A71" s="29">
        <v>68</v>
      </c>
      <c r="B71" s="32" t="s">
        <v>217</v>
      </c>
      <c r="C71" s="25" t="s">
        <v>218</v>
      </c>
      <c r="D71" s="26" t="s">
        <v>218</v>
      </c>
      <c r="E71" s="3"/>
      <c r="F71" s="3"/>
      <c r="G71" s="3"/>
    </row>
    <row r="72" spans="1:7" ht="17.100000000000001" customHeight="1" thickBot="1">
      <c r="A72" s="29">
        <v>69</v>
      </c>
      <c r="B72" s="32" t="s">
        <v>219</v>
      </c>
      <c r="C72" s="25">
        <v>0</v>
      </c>
      <c r="D72" s="26">
        <v>0</v>
      </c>
      <c r="E72" s="3"/>
      <c r="F72" s="3"/>
      <c r="G72" s="3"/>
    </row>
    <row r="73" spans="1:7" ht="17.100000000000001" customHeight="1" thickBot="1">
      <c r="A73" s="29">
        <v>70</v>
      </c>
      <c r="B73" s="32" t="s">
        <v>220</v>
      </c>
      <c r="C73" s="26">
        <v>139184</v>
      </c>
      <c r="D73" s="26">
        <v>139184</v>
      </c>
      <c r="E73" s="3"/>
      <c r="F73" s="3"/>
      <c r="G73" s="3"/>
    </row>
    <row r="74" spans="1:7" ht="17.100000000000001" customHeight="1" thickBot="1">
      <c r="A74" s="29">
        <v>71</v>
      </c>
      <c r="B74" s="32" t="s">
        <v>221</v>
      </c>
      <c r="C74" s="26">
        <v>-376752</v>
      </c>
      <c r="D74" s="26">
        <v>-180941</v>
      </c>
      <c r="E74" s="3"/>
      <c r="F74" s="3"/>
      <c r="G74" s="3"/>
    </row>
    <row r="75" spans="1:7" ht="17.100000000000001" customHeight="1" thickBot="1">
      <c r="A75" s="29">
        <v>72</v>
      </c>
      <c r="B75" s="32" t="s">
        <v>222</v>
      </c>
      <c r="C75" s="25">
        <v>0</v>
      </c>
      <c r="D75" s="26">
        <v>0</v>
      </c>
      <c r="E75" s="3"/>
      <c r="F75" s="3"/>
      <c r="G75" s="3"/>
    </row>
    <row r="76" spans="1:7" ht="17.100000000000001" customHeight="1" thickBot="1">
      <c r="A76" s="29">
        <v>73</v>
      </c>
      <c r="B76" s="32" t="s">
        <v>223</v>
      </c>
      <c r="C76" s="26">
        <v>184360</v>
      </c>
      <c r="D76" s="26">
        <v>131520</v>
      </c>
      <c r="E76" s="3"/>
      <c r="F76" s="3"/>
      <c r="G76" s="3"/>
    </row>
    <row r="77" spans="1:7" ht="15" customHeight="1" thickBot="1">
      <c r="A77" s="30">
        <v>74</v>
      </c>
      <c r="B77" s="33" t="s">
        <v>263</v>
      </c>
      <c r="C77" s="27">
        <v>1911699</v>
      </c>
      <c r="D77" s="27">
        <v>2054670</v>
      </c>
      <c r="E77" s="3"/>
      <c r="F77" s="3"/>
      <c r="G77" s="3"/>
    </row>
    <row r="78" spans="1:7" ht="17.100000000000001" customHeight="1" thickBot="1">
      <c r="A78" s="29">
        <v>75</v>
      </c>
      <c r="B78" s="32" t="s">
        <v>225</v>
      </c>
      <c r="C78" s="25">
        <v>0</v>
      </c>
      <c r="D78" s="25">
        <v>0</v>
      </c>
      <c r="E78" s="3"/>
      <c r="F78" s="3"/>
      <c r="G78" s="3"/>
    </row>
    <row r="79" spans="1:7" ht="17.100000000000001" customHeight="1" thickBot="1">
      <c r="A79" s="29">
        <v>76</v>
      </c>
      <c r="B79" s="32" t="s">
        <v>226</v>
      </c>
      <c r="C79" s="25">
        <v>0</v>
      </c>
      <c r="D79" s="25">
        <v>0</v>
      </c>
      <c r="E79" s="3"/>
      <c r="F79" s="3"/>
      <c r="G79" s="3"/>
    </row>
    <row r="80" spans="1:7" ht="17.100000000000001" customHeight="1" thickBot="1">
      <c r="A80" s="29">
        <v>77</v>
      </c>
      <c r="B80" s="32" t="s">
        <v>227</v>
      </c>
      <c r="C80" s="25">
        <v>0</v>
      </c>
      <c r="D80" s="25">
        <v>0</v>
      </c>
      <c r="E80" s="3"/>
      <c r="F80" s="3"/>
      <c r="G80" s="3"/>
    </row>
    <row r="81" spans="1:7" ht="17.100000000000001" customHeight="1" thickBot="1">
      <c r="A81" s="29">
        <v>78</v>
      </c>
      <c r="B81" s="32" t="s">
        <v>228</v>
      </c>
      <c r="C81" s="25">
        <v>0</v>
      </c>
      <c r="D81" s="25">
        <v>0</v>
      </c>
      <c r="E81" s="3"/>
      <c r="F81" s="3"/>
      <c r="G81" s="3"/>
    </row>
    <row r="82" spans="1:7" ht="17.100000000000001" customHeight="1" thickBot="1">
      <c r="A82" s="29">
        <v>79</v>
      </c>
      <c r="B82" s="32" t="s">
        <v>229</v>
      </c>
      <c r="C82" s="25">
        <v>0</v>
      </c>
      <c r="D82" s="25">
        <v>0</v>
      </c>
      <c r="E82" s="3"/>
      <c r="F82" s="3"/>
      <c r="G82" s="3"/>
    </row>
    <row r="83" spans="1:7" ht="17.100000000000001" customHeight="1" thickBot="1">
      <c r="A83" s="29">
        <v>80</v>
      </c>
      <c r="B83" s="32" t="s">
        <v>230</v>
      </c>
      <c r="C83" s="25">
        <v>0</v>
      </c>
      <c r="D83" s="25">
        <v>0</v>
      </c>
      <c r="E83" s="3"/>
      <c r="F83" s="3"/>
      <c r="G83" s="3"/>
    </row>
    <row r="84" spans="1:7" ht="17.100000000000001" customHeight="1" thickBot="1">
      <c r="A84" s="29">
        <v>81</v>
      </c>
      <c r="B84" s="32" t="s">
        <v>231</v>
      </c>
      <c r="C84" s="25">
        <v>0</v>
      </c>
      <c r="D84" s="25">
        <v>0</v>
      </c>
      <c r="E84" s="3"/>
      <c r="F84" s="3"/>
      <c r="G84" s="3"/>
    </row>
    <row r="85" spans="1:7" ht="17.100000000000001" customHeight="1" thickBot="1">
      <c r="A85" s="29">
        <v>82</v>
      </c>
      <c r="B85" s="32" t="s">
        <v>232</v>
      </c>
      <c r="C85" s="25">
        <v>0</v>
      </c>
      <c r="D85" s="25">
        <v>0</v>
      </c>
      <c r="E85" s="3"/>
      <c r="F85" s="3"/>
      <c r="G85" s="3"/>
    </row>
    <row r="86" spans="1:7" ht="17.100000000000001" customHeight="1" thickBot="1">
      <c r="A86" s="29">
        <v>83</v>
      </c>
      <c r="B86" s="32" t="s">
        <v>233</v>
      </c>
      <c r="C86" s="25">
        <v>0</v>
      </c>
      <c r="D86" s="25">
        <v>0</v>
      </c>
      <c r="E86" s="3"/>
      <c r="F86" s="3"/>
      <c r="G86" s="3"/>
    </row>
    <row r="87" spans="1:7" ht="17.25" customHeight="1" thickBot="1">
      <c r="A87" s="30">
        <v>84</v>
      </c>
      <c r="B87" s="33" t="s">
        <v>234</v>
      </c>
      <c r="C87" s="28">
        <v>0</v>
      </c>
      <c r="D87" s="28">
        <v>0</v>
      </c>
      <c r="E87" s="3"/>
      <c r="F87" s="3"/>
      <c r="G87" s="3"/>
    </row>
    <row r="88" spans="1:7" ht="17.100000000000001" customHeight="1" thickBot="1">
      <c r="A88" s="29">
        <v>85</v>
      </c>
      <c r="B88" s="32" t="s">
        <v>235</v>
      </c>
      <c r="C88" s="25">
        <v>0</v>
      </c>
      <c r="D88" s="25">
        <v>0</v>
      </c>
      <c r="E88" s="3"/>
      <c r="F88" s="3"/>
      <c r="G88" s="3"/>
    </row>
    <row r="89" spans="1:7" ht="17.100000000000001" customHeight="1" thickBot="1">
      <c r="A89" s="29">
        <v>86</v>
      </c>
      <c r="B89" s="32" t="s">
        <v>236</v>
      </c>
      <c r="C89" s="25">
        <v>0</v>
      </c>
      <c r="D89" s="25">
        <v>0</v>
      </c>
      <c r="E89" s="3"/>
      <c r="F89" s="3"/>
      <c r="G89" s="3"/>
    </row>
    <row r="90" spans="1:7" ht="17.100000000000001" customHeight="1" thickBot="1">
      <c r="A90" s="29">
        <v>87</v>
      </c>
      <c r="B90" s="32" t="s">
        <v>237</v>
      </c>
      <c r="C90" s="26">
        <v>3317</v>
      </c>
      <c r="D90" s="26">
        <v>1526</v>
      </c>
      <c r="E90" s="3"/>
      <c r="F90" s="3"/>
      <c r="G90" s="3"/>
    </row>
    <row r="91" spans="1:7" ht="17.100000000000001" customHeight="1" thickBot="1">
      <c r="A91" s="29">
        <v>88</v>
      </c>
      <c r="B91" s="32" t="s">
        <v>238</v>
      </c>
      <c r="C91" s="25">
        <v>0</v>
      </c>
      <c r="D91" s="25">
        <v>0</v>
      </c>
      <c r="E91" s="3"/>
      <c r="F91" s="3"/>
      <c r="G91" s="3"/>
    </row>
    <row r="92" spans="1:7" ht="17.100000000000001" customHeight="1" thickBot="1">
      <c r="A92" s="29">
        <v>89</v>
      </c>
      <c r="B92" s="32" t="s">
        <v>239</v>
      </c>
      <c r="C92" s="25">
        <v>0</v>
      </c>
      <c r="D92" s="25">
        <v>0</v>
      </c>
      <c r="E92" s="3"/>
      <c r="F92" s="3"/>
      <c r="G92" s="3"/>
    </row>
    <row r="93" spans="1:7" ht="17.100000000000001" customHeight="1" thickBot="1">
      <c r="A93" s="29">
        <v>90</v>
      </c>
      <c r="B93" s="32" t="s">
        <v>240</v>
      </c>
      <c r="C93" s="26">
        <v>5109</v>
      </c>
      <c r="D93" s="26">
        <v>0</v>
      </c>
      <c r="E93" s="3"/>
      <c r="F93" s="3"/>
      <c r="G93" s="3"/>
    </row>
    <row r="94" spans="1:7" ht="17.100000000000001" customHeight="1" thickBot="1">
      <c r="A94" s="29">
        <v>91</v>
      </c>
      <c r="B94" s="32" t="s">
        <v>241</v>
      </c>
      <c r="C94" s="25">
        <v>0</v>
      </c>
      <c r="D94" s="25">
        <v>0</v>
      </c>
      <c r="E94" s="3"/>
      <c r="F94" s="3"/>
      <c r="G94" s="3"/>
    </row>
    <row r="95" spans="1:7" ht="17.100000000000001" customHeight="1" thickBot="1">
      <c r="A95" s="29">
        <v>92</v>
      </c>
      <c r="B95" s="32" t="s">
        <v>242</v>
      </c>
      <c r="C95" s="25">
        <v>0</v>
      </c>
      <c r="D95" s="25">
        <v>0</v>
      </c>
      <c r="E95" s="3"/>
      <c r="F95" s="3"/>
      <c r="G95" s="3"/>
    </row>
    <row r="96" spans="1:7" ht="17.100000000000001" customHeight="1" thickBot="1">
      <c r="A96" s="29">
        <v>93</v>
      </c>
      <c r="B96" s="32" t="s">
        <v>243</v>
      </c>
      <c r="C96" s="26">
        <v>6182</v>
      </c>
      <c r="D96" s="26">
        <v>7022</v>
      </c>
      <c r="E96" s="3"/>
      <c r="F96" s="3"/>
      <c r="G96" s="3"/>
    </row>
    <row r="97" spans="1:7" ht="21" customHeight="1" thickBot="1">
      <c r="A97" s="30">
        <v>94</v>
      </c>
      <c r="B97" s="33" t="s">
        <v>244</v>
      </c>
      <c r="C97" s="27">
        <v>14608</v>
      </c>
      <c r="D97" s="27">
        <v>8548</v>
      </c>
      <c r="E97" s="3"/>
      <c r="F97" s="3"/>
      <c r="G97" s="3"/>
    </row>
    <row r="98" spans="1:7" ht="17.100000000000001" customHeight="1" thickBot="1">
      <c r="A98" s="29">
        <v>95</v>
      </c>
      <c r="B98" s="32" t="s">
        <v>245</v>
      </c>
      <c r="C98" s="26">
        <v>46931</v>
      </c>
      <c r="D98" s="26">
        <v>46931</v>
      </c>
      <c r="E98" s="3"/>
      <c r="F98" s="3"/>
      <c r="G98" s="3"/>
    </row>
    <row r="99" spans="1:7" ht="17.100000000000001" customHeight="1" thickBot="1">
      <c r="A99" s="29">
        <v>96</v>
      </c>
      <c r="B99" s="32" t="s">
        <v>246</v>
      </c>
      <c r="C99" s="25">
        <v>0</v>
      </c>
      <c r="D99" s="25">
        <v>0</v>
      </c>
      <c r="E99" s="3"/>
      <c r="F99" s="3"/>
      <c r="G99" s="3"/>
    </row>
    <row r="100" spans="1:7" ht="17.100000000000001" customHeight="1" thickBot="1">
      <c r="A100" s="29">
        <v>97</v>
      </c>
      <c r="B100" s="32" t="s">
        <v>247</v>
      </c>
      <c r="C100" s="25">
        <v>0</v>
      </c>
      <c r="D100" s="25">
        <v>0</v>
      </c>
      <c r="E100" s="3"/>
      <c r="F100" s="3"/>
      <c r="G100" s="3"/>
    </row>
    <row r="101" spans="1:7" ht="17.100000000000001" customHeight="1" thickBot="1">
      <c r="A101" s="29">
        <v>98</v>
      </c>
      <c r="B101" s="32" t="s">
        <v>248</v>
      </c>
      <c r="C101" s="25">
        <v>0</v>
      </c>
      <c r="D101" s="25">
        <v>0</v>
      </c>
      <c r="E101" s="3"/>
      <c r="F101" s="3"/>
      <c r="G101" s="3"/>
    </row>
    <row r="102" spans="1:7" ht="17.100000000000001" customHeight="1" thickBot="1">
      <c r="A102" s="29">
        <v>99</v>
      </c>
      <c r="B102" s="32" t="s">
        <v>249</v>
      </c>
      <c r="C102" s="25">
        <v>0</v>
      </c>
      <c r="D102" s="25">
        <v>0</v>
      </c>
      <c r="E102" s="3"/>
      <c r="F102" s="3"/>
      <c r="G102" s="3"/>
    </row>
    <row r="103" spans="1:7" ht="17.100000000000001" customHeight="1" thickBot="1">
      <c r="A103" s="29">
        <v>100</v>
      </c>
      <c r="B103" s="32" t="s">
        <v>250</v>
      </c>
      <c r="C103" s="25">
        <v>0</v>
      </c>
      <c r="D103" s="25">
        <v>0</v>
      </c>
      <c r="E103" s="3"/>
      <c r="F103" s="3"/>
      <c r="G103" s="3"/>
    </row>
    <row r="104" spans="1:7" ht="17.100000000000001" customHeight="1" thickBot="1">
      <c r="A104" s="29">
        <v>101</v>
      </c>
      <c r="B104" s="32" t="s">
        <v>251</v>
      </c>
      <c r="C104" s="25">
        <v>0</v>
      </c>
      <c r="D104" s="25">
        <v>0</v>
      </c>
      <c r="E104" s="3"/>
      <c r="F104" s="3"/>
      <c r="G104" s="3"/>
    </row>
    <row r="105" spans="1:7" ht="18" customHeight="1" thickBot="1">
      <c r="A105" s="30">
        <v>102</v>
      </c>
      <c r="B105" s="33" t="s">
        <v>252</v>
      </c>
      <c r="C105" s="27">
        <v>46931</v>
      </c>
      <c r="D105" s="27">
        <v>0</v>
      </c>
      <c r="E105" s="3"/>
      <c r="F105" s="3"/>
      <c r="G105" s="3"/>
    </row>
    <row r="106" spans="1:7" ht="17.25" customHeight="1" thickBot="1">
      <c r="A106" s="30">
        <v>103</v>
      </c>
      <c r="B106" s="33" t="s">
        <v>264</v>
      </c>
      <c r="C106" s="27">
        <v>61539</v>
      </c>
      <c r="D106" s="27">
        <v>8548</v>
      </c>
      <c r="E106" s="3"/>
      <c r="F106" s="3"/>
      <c r="G106" s="3"/>
    </row>
    <row r="107" spans="1:7" ht="18.75" customHeight="1" thickBot="1">
      <c r="A107" s="30">
        <v>104</v>
      </c>
      <c r="B107" s="33" t="s">
        <v>265</v>
      </c>
      <c r="C107" s="28">
        <v>0</v>
      </c>
      <c r="D107" s="28">
        <v>0</v>
      </c>
      <c r="E107" s="3"/>
      <c r="F107" s="3"/>
      <c r="G107" s="3"/>
    </row>
    <row r="108" spans="1:7" ht="24.95" customHeight="1" thickBot="1">
      <c r="A108" s="30">
        <v>105</v>
      </c>
      <c r="B108" s="33" t="s">
        <v>266</v>
      </c>
      <c r="E108" s="3"/>
      <c r="F108" s="3"/>
      <c r="G108" s="3"/>
    </row>
    <row r="109" spans="1:7" ht="17.100000000000001" customHeight="1" thickBot="1">
      <c r="A109" s="29">
        <v>106</v>
      </c>
      <c r="B109" s="32" t="s">
        <v>253</v>
      </c>
      <c r="C109" s="26">
        <v>0</v>
      </c>
      <c r="D109" s="26">
        <v>0</v>
      </c>
      <c r="E109" s="3"/>
      <c r="F109" s="3"/>
      <c r="G109" s="3"/>
    </row>
    <row r="110" spans="1:7" ht="17.100000000000001" customHeight="1" thickBot="1">
      <c r="A110" s="29">
        <v>107</v>
      </c>
      <c r="B110" s="32" t="s">
        <v>254</v>
      </c>
      <c r="C110" s="27">
        <v>31566</v>
      </c>
      <c r="D110" s="27">
        <v>36175</v>
      </c>
      <c r="E110" s="3"/>
      <c r="F110" s="3"/>
      <c r="G110" s="3"/>
    </row>
    <row r="111" spans="1:7" ht="17.100000000000001" customHeight="1" thickBot="1">
      <c r="A111" s="29">
        <v>108</v>
      </c>
      <c r="B111" s="32" t="s">
        <v>255</v>
      </c>
      <c r="C111" s="26">
        <v>0</v>
      </c>
      <c r="D111" s="26">
        <v>0</v>
      </c>
      <c r="E111" s="3"/>
      <c r="F111" s="3"/>
      <c r="G111" s="3"/>
    </row>
    <row r="112" spans="1:7" ht="17.25" customHeight="1" thickBot="1">
      <c r="A112" s="30">
        <v>109</v>
      </c>
      <c r="B112" s="33" t="s">
        <v>267</v>
      </c>
      <c r="C112" s="27">
        <v>0</v>
      </c>
      <c r="D112" s="27">
        <v>0</v>
      </c>
      <c r="E112" s="3"/>
      <c r="F112" s="3"/>
      <c r="G112" s="3"/>
    </row>
    <row r="113" spans="1:7" ht="17.25" customHeight="1" thickBot="1">
      <c r="A113" s="51">
        <v>110</v>
      </c>
      <c r="B113" s="57" t="s">
        <v>256</v>
      </c>
      <c r="C113" s="642" t="s">
        <v>215</v>
      </c>
      <c r="D113" s="642">
        <v>2099393</v>
      </c>
      <c r="E113" s="3"/>
      <c r="F113" s="3"/>
      <c r="G113" s="3"/>
    </row>
    <row r="114" spans="1:7" ht="15.75" customHeight="1">
      <c r="A114" s="44"/>
      <c r="B114" s="45"/>
      <c r="C114" s="46"/>
      <c r="D114" s="46"/>
      <c r="E114" s="3"/>
      <c r="F114" s="3"/>
      <c r="G114" s="3"/>
    </row>
    <row r="115" spans="1:7" ht="15" customHeight="1">
      <c r="A115" s="749" t="s">
        <v>295</v>
      </c>
      <c r="B115" s="750"/>
      <c r="C115" s="750"/>
      <c r="D115" s="750"/>
      <c r="E115" s="3"/>
      <c r="F115" s="3"/>
      <c r="G115" s="3"/>
    </row>
    <row r="116" spans="1:7" ht="16.5" customHeight="1">
      <c r="A116" s="749" t="s">
        <v>296</v>
      </c>
      <c r="B116" s="751"/>
      <c r="C116" s="751"/>
      <c r="D116" s="751"/>
      <c r="E116" s="3"/>
      <c r="F116" s="3"/>
      <c r="G116" s="3"/>
    </row>
    <row r="117" spans="1:7" ht="15.75" thickBot="1">
      <c r="A117" s="3"/>
      <c r="B117" s="3"/>
      <c r="C117" s="761" t="s">
        <v>271</v>
      </c>
      <c r="D117" s="761"/>
      <c r="E117" s="3"/>
    </row>
    <row r="118" spans="1:7">
      <c r="A118" s="757" t="s">
        <v>216</v>
      </c>
      <c r="B118" s="758"/>
      <c r="C118" s="759" t="s">
        <v>283</v>
      </c>
      <c r="D118" s="760"/>
      <c r="E118" s="3"/>
    </row>
    <row r="119" spans="1:7">
      <c r="A119" s="47" t="s">
        <v>2</v>
      </c>
      <c r="B119" s="89" t="s">
        <v>284</v>
      </c>
      <c r="C119" s="752">
        <v>1964907</v>
      </c>
      <c r="D119" s="753"/>
      <c r="E119" s="3"/>
    </row>
    <row r="120" spans="1:7">
      <c r="A120" s="47" t="s">
        <v>31</v>
      </c>
      <c r="B120" s="89" t="s">
        <v>285</v>
      </c>
      <c r="C120" s="752">
        <v>0</v>
      </c>
      <c r="D120" s="753"/>
      <c r="E120" s="3"/>
    </row>
    <row r="121" spans="1:7">
      <c r="A121" s="47" t="s">
        <v>18</v>
      </c>
      <c r="B121" s="89" t="s">
        <v>286</v>
      </c>
      <c r="C121" s="752">
        <v>139184</v>
      </c>
      <c r="D121" s="753"/>
      <c r="E121" s="3"/>
    </row>
    <row r="122" spans="1:7">
      <c r="A122" s="47" t="s">
        <v>17</v>
      </c>
      <c r="B122" s="89" t="s">
        <v>287</v>
      </c>
      <c r="C122" s="752">
        <v>-180941</v>
      </c>
      <c r="D122" s="753"/>
      <c r="E122" s="3"/>
    </row>
    <row r="123" spans="1:7">
      <c r="A123" s="47" t="s">
        <v>14</v>
      </c>
      <c r="B123" s="89" t="s">
        <v>288</v>
      </c>
      <c r="C123" s="752">
        <v>0</v>
      </c>
      <c r="D123" s="753"/>
      <c r="E123" s="3"/>
    </row>
    <row r="124" spans="1:7">
      <c r="A124" s="47" t="s">
        <v>12</v>
      </c>
      <c r="B124" s="89" t="s">
        <v>289</v>
      </c>
      <c r="C124" s="752">
        <v>131520</v>
      </c>
      <c r="D124" s="753"/>
      <c r="E124" s="3"/>
    </row>
    <row r="125" spans="1:7">
      <c r="A125" s="48" t="s">
        <v>3</v>
      </c>
      <c r="B125" s="90" t="s">
        <v>263</v>
      </c>
      <c r="C125" s="745">
        <v>2054670</v>
      </c>
      <c r="D125" s="753"/>
      <c r="E125" s="3"/>
    </row>
    <row r="126" spans="1:7">
      <c r="A126" s="47" t="s">
        <v>54</v>
      </c>
      <c r="B126" s="89" t="s">
        <v>290</v>
      </c>
      <c r="C126" s="752">
        <v>0</v>
      </c>
      <c r="D126" s="753"/>
      <c r="E126" s="3"/>
    </row>
    <row r="127" spans="1:7">
      <c r="A127" s="47" t="s">
        <v>112</v>
      </c>
      <c r="B127" s="89" t="s">
        <v>291</v>
      </c>
      <c r="C127" s="752">
        <v>8548</v>
      </c>
      <c r="D127" s="753"/>
      <c r="E127" s="3"/>
    </row>
    <row r="128" spans="1:7">
      <c r="A128" s="47" t="s">
        <v>53</v>
      </c>
      <c r="B128" s="89" t="s">
        <v>292</v>
      </c>
      <c r="C128" s="752">
        <v>0</v>
      </c>
      <c r="D128" s="753"/>
      <c r="E128" s="3"/>
    </row>
    <row r="129" spans="1:5">
      <c r="A129" s="48" t="s">
        <v>52</v>
      </c>
      <c r="B129" s="90" t="s">
        <v>264</v>
      </c>
      <c r="C129" s="745">
        <v>8548</v>
      </c>
      <c r="D129" s="746"/>
      <c r="E129" s="3"/>
    </row>
    <row r="130" spans="1:5">
      <c r="A130" s="48" t="s">
        <v>49</v>
      </c>
      <c r="B130" s="90" t="s">
        <v>293</v>
      </c>
      <c r="C130" s="745">
        <v>0</v>
      </c>
      <c r="D130" s="746"/>
      <c r="E130" s="3"/>
    </row>
    <row r="131" spans="1:5">
      <c r="A131" s="48" t="s">
        <v>48</v>
      </c>
      <c r="B131" s="90" t="s">
        <v>294</v>
      </c>
      <c r="C131" s="745">
        <v>0</v>
      </c>
      <c r="D131" s="746"/>
      <c r="E131" s="3"/>
    </row>
    <row r="132" spans="1:5">
      <c r="A132" s="48" t="s">
        <v>113</v>
      </c>
      <c r="B132" s="90" t="s">
        <v>267</v>
      </c>
      <c r="C132" s="745">
        <v>36175</v>
      </c>
      <c r="D132" s="746"/>
      <c r="E132" s="3"/>
    </row>
    <row r="133" spans="1:5" ht="15.75" thickBot="1">
      <c r="A133" s="49" t="s">
        <v>114</v>
      </c>
      <c r="B133" s="185" t="s">
        <v>256</v>
      </c>
      <c r="C133" s="747">
        <v>2099393</v>
      </c>
      <c r="D133" s="748"/>
      <c r="E133" s="3"/>
    </row>
    <row r="134" spans="1:5">
      <c r="A134" s="3"/>
      <c r="B134" s="3"/>
      <c r="C134" s="3"/>
      <c r="D134" s="3"/>
      <c r="E134" s="3"/>
    </row>
  </sheetData>
  <mergeCells count="21">
    <mergeCell ref="A1:D1"/>
    <mergeCell ref="A118:B118"/>
    <mergeCell ref="C118:D118"/>
    <mergeCell ref="C117:D117"/>
    <mergeCell ref="C119:D119"/>
    <mergeCell ref="C132:D132"/>
    <mergeCell ref="C133:D133"/>
    <mergeCell ref="A115:D115"/>
    <mergeCell ref="A116:D116"/>
    <mergeCell ref="C126:D126"/>
    <mergeCell ref="C127:D127"/>
    <mergeCell ref="C128:D128"/>
    <mergeCell ref="C129:D129"/>
    <mergeCell ref="C130:D130"/>
    <mergeCell ref="C131:D131"/>
    <mergeCell ref="C120:D120"/>
    <mergeCell ref="C121:D121"/>
    <mergeCell ref="C122:D122"/>
    <mergeCell ref="C123:D123"/>
    <mergeCell ref="C125:D125"/>
    <mergeCell ref="C124:D12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 &amp;R 17. melléklet a 7/2016. (IV.29.)   önkormányzati rendelethez, 
adatok ezer Ft-ban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3:G16"/>
  <sheetViews>
    <sheetView workbookViewId="0">
      <selection activeCell="K38" sqref="K38"/>
    </sheetView>
  </sheetViews>
  <sheetFormatPr defaultRowHeight="15"/>
  <cols>
    <col min="1" max="1" width="5.28515625" style="3" customWidth="1"/>
    <col min="2" max="2" width="61.28515625" style="3" customWidth="1"/>
    <col min="3" max="3" width="15.140625" style="3" customWidth="1"/>
    <col min="4" max="4" width="13.85546875" style="3" customWidth="1"/>
    <col min="5" max="5" width="13.5703125" style="3" customWidth="1"/>
    <col min="6" max="6" width="13.7109375" style="3" customWidth="1"/>
    <col min="7" max="16384" width="9.140625" style="3"/>
  </cols>
  <sheetData>
    <row r="3" spans="1:7" ht="18.75">
      <c r="B3" s="762" t="s">
        <v>495</v>
      </c>
      <c r="C3" s="762"/>
      <c r="D3" s="762"/>
      <c r="E3" s="762"/>
      <c r="F3" s="762"/>
    </row>
    <row r="4" spans="1:7" ht="15.75" thickBot="1">
      <c r="F4" s="82"/>
      <c r="G4" s="82"/>
    </row>
    <row r="5" spans="1:7" ht="16.5" thickBot="1">
      <c r="A5" s="83" t="s">
        <v>334</v>
      </c>
      <c r="B5" s="628" t="s">
        <v>335</v>
      </c>
      <c r="C5" s="84" t="s">
        <v>336</v>
      </c>
      <c r="D5" s="84" t="s">
        <v>337</v>
      </c>
      <c r="E5" s="84" t="s">
        <v>141</v>
      </c>
      <c r="F5" s="84" t="s">
        <v>338</v>
      </c>
    </row>
    <row r="6" spans="1:7" ht="16.5" thickBot="1">
      <c r="A6" s="83"/>
      <c r="B6" s="629" t="s">
        <v>339</v>
      </c>
      <c r="C6" s="83"/>
      <c r="D6" s="83"/>
      <c r="E6" s="83"/>
      <c r="F6" s="83"/>
    </row>
    <row r="7" spans="1:7" ht="15.75">
      <c r="A7" s="85" t="s">
        <v>117</v>
      </c>
      <c r="B7" s="630" t="s">
        <v>340</v>
      </c>
      <c r="C7" s="633"/>
      <c r="D7" s="633">
        <v>620</v>
      </c>
      <c r="E7" s="633">
        <v>620</v>
      </c>
      <c r="F7" s="634">
        <v>1</v>
      </c>
    </row>
    <row r="8" spans="1:7" ht="15.75">
      <c r="A8" s="86" t="s">
        <v>118</v>
      </c>
      <c r="B8" s="631" t="s">
        <v>341</v>
      </c>
      <c r="C8" s="635">
        <v>189015</v>
      </c>
      <c r="D8" s="635">
        <v>287850</v>
      </c>
      <c r="E8" s="635">
        <v>285222</v>
      </c>
      <c r="F8" s="636">
        <v>0.9909</v>
      </c>
    </row>
    <row r="9" spans="1:7" ht="16.5" thickBot="1">
      <c r="A9" s="87" t="s">
        <v>119</v>
      </c>
      <c r="B9" s="632" t="s">
        <v>342</v>
      </c>
      <c r="C9" s="637">
        <v>26811</v>
      </c>
      <c r="D9" s="638">
        <v>0</v>
      </c>
      <c r="E9" s="638"/>
      <c r="F9" s="639"/>
    </row>
    <row r="10" spans="1:7" ht="16.5" thickBot="1">
      <c r="A10" s="83" t="s">
        <v>120</v>
      </c>
      <c r="B10" s="629" t="s">
        <v>343</v>
      </c>
      <c r="C10" s="88">
        <f>SUM(C7+C8+C9)</f>
        <v>215826</v>
      </c>
      <c r="D10" s="88">
        <f t="shared" ref="D10:E10" si="0">SUM(D7+D8+D9)</f>
        <v>288470</v>
      </c>
      <c r="E10" s="88">
        <f t="shared" si="0"/>
        <v>285842</v>
      </c>
      <c r="F10" s="640">
        <v>0.9909</v>
      </c>
    </row>
    <row r="11" spans="1:7" ht="15.75">
      <c r="A11" s="85" t="s">
        <v>121</v>
      </c>
      <c r="B11" s="630" t="s">
        <v>344</v>
      </c>
      <c r="C11" s="641">
        <v>137391</v>
      </c>
      <c r="D11" s="641">
        <v>145886</v>
      </c>
      <c r="E11" s="641">
        <v>100192</v>
      </c>
      <c r="F11" s="634">
        <v>0.68679999999999997</v>
      </c>
    </row>
    <row r="12" spans="1:7" ht="15.75">
      <c r="A12" s="86" t="s">
        <v>122</v>
      </c>
      <c r="B12" s="631" t="s">
        <v>345</v>
      </c>
      <c r="C12" s="635">
        <v>6593</v>
      </c>
      <c r="D12" s="635">
        <v>85084</v>
      </c>
      <c r="E12" s="635">
        <v>76356</v>
      </c>
      <c r="F12" s="636">
        <v>0.89739999999999998</v>
      </c>
    </row>
    <row r="13" spans="1:7" ht="15.75">
      <c r="A13" s="86" t="s">
        <v>123</v>
      </c>
      <c r="B13" s="631" t="s">
        <v>718</v>
      </c>
      <c r="C13" s="635"/>
      <c r="D13" s="635"/>
      <c r="E13" s="635"/>
      <c r="F13" s="636">
        <v>1</v>
      </c>
    </row>
    <row r="14" spans="1:7" ht="15.75">
      <c r="A14" s="86" t="s">
        <v>124</v>
      </c>
      <c r="B14" s="631" t="s">
        <v>346</v>
      </c>
      <c r="C14" s="635"/>
      <c r="D14" s="635"/>
      <c r="E14" s="635"/>
      <c r="F14" s="636"/>
    </row>
    <row r="15" spans="1:7" ht="16.5" thickBot="1">
      <c r="A15" s="87" t="s">
        <v>125</v>
      </c>
      <c r="B15" s="632" t="s">
        <v>347</v>
      </c>
      <c r="C15" s="637"/>
      <c r="D15" s="637"/>
      <c r="E15" s="637"/>
      <c r="F15" s="639"/>
    </row>
    <row r="16" spans="1:7" ht="16.5" thickBot="1">
      <c r="A16" s="83" t="s">
        <v>126</v>
      </c>
      <c r="B16" s="629" t="s">
        <v>348</v>
      </c>
      <c r="C16" s="88">
        <f>SUM(C11:C15)</f>
        <v>143984</v>
      </c>
      <c r="D16" s="88">
        <f t="shared" ref="D16:E16" si="1">SUM(D11:D15)</f>
        <v>230970</v>
      </c>
      <c r="E16" s="88">
        <f t="shared" si="1"/>
        <v>176548</v>
      </c>
      <c r="F16" s="640">
        <v>0.76439999999999997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&amp;R18. melléklet a 7/2016. (IV.29.) önkormányzati rendelethez, 
adatok ezer Ft-ban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S74"/>
  <sheetViews>
    <sheetView zoomScale="120" zoomScaleNormal="120" workbookViewId="0">
      <selection activeCell="O18" sqref="O18"/>
    </sheetView>
  </sheetViews>
  <sheetFormatPr defaultRowHeight="15"/>
  <cols>
    <col min="1" max="1" width="2.28515625" customWidth="1"/>
    <col min="2" max="3" width="3.140625" customWidth="1"/>
    <col min="4" max="4" width="51" customWidth="1"/>
    <col min="5" max="5" width="12.28515625" customWidth="1"/>
    <col min="6" max="6" width="9.42578125" customWidth="1"/>
    <col min="7" max="7" width="12.42578125" customWidth="1"/>
    <col min="8" max="8" width="11.28515625" customWidth="1"/>
    <col min="9" max="9" width="9.140625" customWidth="1"/>
    <col min="10" max="10" width="12.85546875" customWidth="1"/>
  </cols>
  <sheetData>
    <row r="1" spans="1:19" ht="15.75" thickBot="1">
      <c r="A1" s="3"/>
      <c r="B1" s="3"/>
      <c r="C1" s="3"/>
      <c r="D1" s="3"/>
      <c r="E1" s="3"/>
      <c r="F1" s="3"/>
      <c r="G1" s="3"/>
      <c r="H1" s="3"/>
      <c r="I1" s="763"/>
      <c r="J1" s="763"/>
      <c r="K1" s="3"/>
      <c r="L1" s="3"/>
      <c r="M1" s="3"/>
      <c r="N1" s="3"/>
      <c r="O1" s="3"/>
      <c r="P1" s="3"/>
      <c r="Q1" s="3"/>
      <c r="R1" s="3"/>
      <c r="S1" s="3"/>
    </row>
    <row r="2" spans="1:19" ht="15.75" thickTop="1">
      <c r="A2" s="3"/>
      <c r="B2" s="34"/>
      <c r="C2" s="71" t="s">
        <v>131</v>
      </c>
      <c r="D2" s="71" t="s">
        <v>132</v>
      </c>
      <c r="E2" s="71" t="s">
        <v>133</v>
      </c>
      <c r="F2" s="71" t="s">
        <v>134</v>
      </c>
      <c r="G2" s="71" t="s">
        <v>135</v>
      </c>
      <c r="H2" s="71" t="s">
        <v>136</v>
      </c>
      <c r="I2" s="71" t="s">
        <v>137</v>
      </c>
      <c r="J2" s="72" t="s">
        <v>349</v>
      </c>
      <c r="K2" s="3"/>
      <c r="L2" s="3"/>
      <c r="M2" s="3"/>
      <c r="N2" s="3"/>
      <c r="O2" s="3"/>
      <c r="P2" s="3"/>
      <c r="Q2" s="3"/>
      <c r="R2" s="3"/>
      <c r="S2" s="3"/>
    </row>
    <row r="3" spans="1:19" ht="48" customHeight="1">
      <c r="A3" s="3"/>
      <c r="B3" s="99" t="s">
        <v>2</v>
      </c>
      <c r="C3" s="162"/>
      <c r="D3" s="622" t="s">
        <v>354</v>
      </c>
      <c r="E3" s="623" t="s">
        <v>355</v>
      </c>
      <c r="F3" s="624" t="s">
        <v>356</v>
      </c>
      <c r="G3" s="623" t="s">
        <v>357</v>
      </c>
      <c r="H3" s="623" t="s">
        <v>358</v>
      </c>
      <c r="I3" s="624" t="s">
        <v>356</v>
      </c>
      <c r="J3" s="159" t="s">
        <v>359</v>
      </c>
      <c r="K3" s="3"/>
      <c r="L3" s="3"/>
      <c r="M3" s="3"/>
      <c r="N3" s="3"/>
      <c r="O3" s="3"/>
      <c r="P3" s="3"/>
      <c r="Q3" s="3"/>
      <c r="R3" s="3"/>
      <c r="S3" s="3"/>
    </row>
    <row r="4" spans="1:19" ht="12.95" customHeight="1">
      <c r="A4" s="3"/>
      <c r="B4" s="99" t="s">
        <v>31</v>
      </c>
      <c r="C4" s="105" t="s">
        <v>2</v>
      </c>
      <c r="D4" s="105" t="s">
        <v>31</v>
      </c>
      <c r="E4" s="105" t="s">
        <v>18</v>
      </c>
      <c r="F4" s="105" t="s">
        <v>17</v>
      </c>
      <c r="G4" s="105" t="s">
        <v>14</v>
      </c>
      <c r="H4" s="105" t="s">
        <v>12</v>
      </c>
      <c r="I4" s="105" t="s">
        <v>3</v>
      </c>
      <c r="J4" s="106" t="s">
        <v>54</v>
      </c>
      <c r="K4" s="3"/>
      <c r="L4" s="3"/>
      <c r="M4" s="3"/>
      <c r="N4" s="3"/>
      <c r="O4" s="3"/>
      <c r="P4" s="3"/>
      <c r="Q4" s="3"/>
      <c r="R4" s="3"/>
      <c r="S4" s="3"/>
    </row>
    <row r="5" spans="1:19" ht="12.95" customHeight="1">
      <c r="A5" s="3"/>
      <c r="B5" s="99" t="s">
        <v>18</v>
      </c>
      <c r="C5" s="113" t="s">
        <v>2</v>
      </c>
      <c r="D5" s="113" t="s">
        <v>360</v>
      </c>
      <c r="E5" s="137">
        <f t="shared" ref="E5:G5" si="0">SUM(E6:E9)</f>
        <v>1855836</v>
      </c>
      <c r="F5" s="137">
        <f t="shared" si="0"/>
        <v>0</v>
      </c>
      <c r="G5" s="137">
        <f t="shared" si="0"/>
        <v>1855836</v>
      </c>
      <c r="H5" s="137">
        <f t="shared" ref="H5:J5" si="1">SUM(H6:H9)</f>
        <v>1956701</v>
      </c>
      <c r="I5" s="137">
        <f t="shared" si="1"/>
        <v>0</v>
      </c>
      <c r="J5" s="138">
        <f t="shared" si="1"/>
        <v>1956701</v>
      </c>
      <c r="K5" s="3"/>
      <c r="L5" s="3"/>
      <c r="M5" s="3"/>
      <c r="N5" s="3"/>
      <c r="O5" s="3"/>
      <c r="P5" s="3"/>
      <c r="Q5" s="3"/>
      <c r="R5" s="3"/>
      <c r="S5" s="3"/>
    </row>
    <row r="6" spans="1:19" ht="12.95" customHeight="1">
      <c r="A6" s="3"/>
      <c r="B6" s="99" t="s">
        <v>17</v>
      </c>
      <c r="C6" s="98" t="s">
        <v>31</v>
      </c>
      <c r="D6" s="98" t="s">
        <v>361</v>
      </c>
      <c r="E6" s="119">
        <v>11456</v>
      </c>
      <c r="F6" s="98">
        <v>0</v>
      </c>
      <c r="G6" s="119">
        <v>11456</v>
      </c>
      <c r="H6" s="119">
        <v>12032</v>
      </c>
      <c r="I6" s="98">
        <v>0</v>
      </c>
      <c r="J6" s="120">
        <v>12032</v>
      </c>
      <c r="K6" s="3"/>
      <c r="L6" s="3"/>
      <c r="M6" s="3"/>
      <c r="N6" s="3"/>
      <c r="O6" s="3"/>
      <c r="P6" s="3"/>
      <c r="Q6" s="3"/>
      <c r="R6" s="3"/>
      <c r="S6" s="3"/>
    </row>
    <row r="7" spans="1:19" ht="12.95" customHeight="1">
      <c r="A7" s="3"/>
      <c r="B7" s="99" t="s">
        <v>14</v>
      </c>
      <c r="C7" s="98" t="s">
        <v>18</v>
      </c>
      <c r="D7" s="98" t="s">
        <v>362</v>
      </c>
      <c r="E7" s="119">
        <v>1821332</v>
      </c>
      <c r="F7" s="98">
        <v>0</v>
      </c>
      <c r="G7" s="119">
        <v>1821332</v>
      </c>
      <c r="H7" s="119">
        <v>1921621</v>
      </c>
      <c r="I7" s="98">
        <v>0</v>
      </c>
      <c r="J7" s="120">
        <v>1921621</v>
      </c>
      <c r="K7" s="3"/>
      <c r="L7" s="3"/>
      <c r="M7" s="3"/>
      <c r="N7" s="3"/>
      <c r="O7" s="3"/>
      <c r="P7" s="3"/>
      <c r="Q7" s="3"/>
      <c r="R7" s="3"/>
      <c r="S7" s="3"/>
    </row>
    <row r="8" spans="1:19" ht="12.95" customHeight="1">
      <c r="A8" s="3"/>
      <c r="B8" s="99" t="s">
        <v>12</v>
      </c>
      <c r="C8" s="98" t="s">
        <v>17</v>
      </c>
      <c r="D8" s="98" t="s">
        <v>363</v>
      </c>
      <c r="E8" s="119">
        <v>23048</v>
      </c>
      <c r="F8" s="98">
        <v>0</v>
      </c>
      <c r="G8" s="119">
        <v>23048</v>
      </c>
      <c r="H8" s="119">
        <v>23048</v>
      </c>
      <c r="I8" s="98">
        <v>0</v>
      </c>
      <c r="J8" s="120">
        <v>23048</v>
      </c>
      <c r="K8" s="3"/>
      <c r="L8" s="3"/>
      <c r="M8" s="3"/>
      <c r="N8" s="3"/>
      <c r="O8" s="3"/>
      <c r="P8" s="3"/>
      <c r="Q8" s="3"/>
      <c r="R8" s="3"/>
      <c r="S8" s="3"/>
    </row>
    <row r="9" spans="1:19" ht="12.95" customHeight="1">
      <c r="A9" s="3"/>
      <c r="B9" s="99" t="s">
        <v>3</v>
      </c>
      <c r="C9" s="98" t="s">
        <v>14</v>
      </c>
      <c r="D9" s="98" t="s">
        <v>364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114">
        <v>0</v>
      </c>
      <c r="K9" s="3"/>
      <c r="L9" s="3"/>
      <c r="M9" s="3"/>
      <c r="N9" s="3"/>
      <c r="O9" s="3"/>
      <c r="P9" s="3"/>
      <c r="Q9" s="3"/>
      <c r="R9" s="3"/>
      <c r="S9" s="3"/>
    </row>
    <row r="10" spans="1:19" ht="12.95" customHeight="1">
      <c r="A10" s="3"/>
      <c r="B10" s="99" t="s">
        <v>54</v>
      </c>
      <c r="C10" s="113" t="s">
        <v>12</v>
      </c>
      <c r="D10" s="113" t="s">
        <v>365</v>
      </c>
      <c r="E10" s="113">
        <f t="shared" ref="E10:G10" si="2">SUM(E11:E12)</f>
        <v>0</v>
      </c>
      <c r="F10" s="113">
        <f t="shared" si="2"/>
        <v>0</v>
      </c>
      <c r="G10" s="113">
        <f t="shared" si="2"/>
        <v>0</v>
      </c>
      <c r="H10" s="113">
        <f t="shared" ref="H10:J10" si="3">SUM(H11:H12)</f>
        <v>0</v>
      </c>
      <c r="I10" s="113">
        <f t="shared" si="3"/>
        <v>0</v>
      </c>
      <c r="J10" s="115">
        <f t="shared" si="3"/>
        <v>0</v>
      </c>
      <c r="K10" s="3"/>
      <c r="L10" s="3"/>
      <c r="M10" s="3"/>
      <c r="N10" s="3"/>
      <c r="O10" s="3"/>
      <c r="P10" s="3"/>
      <c r="Q10" s="3"/>
      <c r="R10" s="3"/>
      <c r="S10" s="3"/>
    </row>
    <row r="11" spans="1:19" ht="12.95" customHeight="1">
      <c r="A11" s="3"/>
      <c r="B11" s="99" t="s">
        <v>112</v>
      </c>
      <c r="C11" s="98" t="s">
        <v>3</v>
      </c>
      <c r="D11" s="98" t="s">
        <v>366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114">
        <v>0</v>
      </c>
      <c r="K11" s="3"/>
      <c r="L11" s="3"/>
      <c r="M11" s="3"/>
      <c r="N11" s="3"/>
      <c r="O11" s="3"/>
      <c r="P11" s="3"/>
      <c r="Q11" s="3"/>
      <c r="R11" s="3"/>
      <c r="S11" s="3"/>
    </row>
    <row r="12" spans="1:19" ht="12.95" customHeight="1">
      <c r="A12" s="3"/>
      <c r="B12" s="99" t="s">
        <v>53</v>
      </c>
      <c r="C12" s="98" t="s">
        <v>54</v>
      </c>
      <c r="D12" s="98" t="s">
        <v>367</v>
      </c>
      <c r="E12" s="98">
        <v>0</v>
      </c>
      <c r="F12" s="98">
        <v>0</v>
      </c>
      <c r="G12" s="98">
        <v>0</v>
      </c>
      <c r="H12" s="98">
        <v>0</v>
      </c>
      <c r="I12" s="98">
        <v>0</v>
      </c>
      <c r="J12" s="114">
        <v>0</v>
      </c>
      <c r="K12" s="3"/>
      <c r="L12" s="3"/>
      <c r="M12" s="3"/>
      <c r="N12" s="3"/>
      <c r="O12" s="3"/>
      <c r="P12" s="3"/>
      <c r="Q12" s="3"/>
      <c r="R12" s="3"/>
      <c r="S12" s="3"/>
    </row>
    <row r="13" spans="1:19" ht="12.95" customHeight="1">
      <c r="A13" s="3"/>
      <c r="B13" s="99" t="s">
        <v>52</v>
      </c>
      <c r="C13" s="98" t="s">
        <v>112</v>
      </c>
      <c r="D13" s="113" t="s">
        <v>368</v>
      </c>
      <c r="E13" s="137">
        <v>98334</v>
      </c>
      <c r="F13" s="113">
        <v>0</v>
      </c>
      <c r="G13" s="137">
        <v>98334</v>
      </c>
      <c r="H13" s="137">
        <v>121997</v>
      </c>
      <c r="I13" s="113">
        <v>0</v>
      </c>
      <c r="J13" s="138">
        <v>121997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12.95" customHeight="1">
      <c r="A14" s="3"/>
      <c r="B14" s="99" t="s">
        <v>49</v>
      </c>
      <c r="C14" s="113" t="s">
        <v>53</v>
      </c>
      <c r="D14" s="113" t="s">
        <v>369</v>
      </c>
      <c r="E14" s="137">
        <f>SUM(E15:E17)</f>
        <v>39020</v>
      </c>
      <c r="F14" s="137">
        <f t="shared" ref="F14" si="4">SUM(F15:F16)</f>
        <v>0</v>
      </c>
      <c r="G14" s="137">
        <f>SUM(G15:G17)</f>
        <v>39020</v>
      </c>
      <c r="H14" s="137">
        <f>SUM(H15:H17)</f>
        <v>20695</v>
      </c>
      <c r="I14" s="137">
        <f t="shared" ref="I14" si="5">SUM(I15:I16)</f>
        <v>0</v>
      </c>
      <c r="J14" s="138">
        <f>SUM(J15:J17)</f>
        <v>20695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ht="12.95" customHeight="1">
      <c r="A15" s="3"/>
      <c r="B15" s="99" t="s">
        <v>48</v>
      </c>
      <c r="C15" s="98" t="s">
        <v>52</v>
      </c>
      <c r="D15" s="98" t="s">
        <v>370</v>
      </c>
      <c r="E15" s="119">
        <v>34916</v>
      </c>
      <c r="F15" s="98">
        <v>0</v>
      </c>
      <c r="G15" s="119">
        <v>34916</v>
      </c>
      <c r="H15" s="119">
        <v>0</v>
      </c>
      <c r="I15" s="98">
        <v>0</v>
      </c>
      <c r="J15" s="120">
        <v>0</v>
      </c>
      <c r="K15" s="3"/>
      <c r="L15" s="3"/>
      <c r="M15" s="3"/>
      <c r="N15" s="3"/>
      <c r="O15" s="3"/>
      <c r="P15" s="3"/>
      <c r="Q15" s="3"/>
      <c r="R15" s="3"/>
      <c r="S15" s="3"/>
    </row>
    <row r="16" spans="1:19" ht="12.95" customHeight="1">
      <c r="A16" s="3"/>
      <c r="B16" s="99" t="s">
        <v>113</v>
      </c>
      <c r="C16" s="98" t="s">
        <v>49</v>
      </c>
      <c r="D16" s="98" t="s">
        <v>371</v>
      </c>
      <c r="E16" s="119">
        <v>3349</v>
      </c>
      <c r="F16" s="98">
        <v>0</v>
      </c>
      <c r="G16" s="119">
        <v>3349</v>
      </c>
      <c r="H16" s="119">
        <v>19753</v>
      </c>
      <c r="I16" s="98">
        <v>0</v>
      </c>
      <c r="J16" s="120">
        <v>19753</v>
      </c>
      <c r="K16" s="3"/>
      <c r="L16" s="3"/>
      <c r="M16" s="3"/>
      <c r="N16" s="3"/>
      <c r="O16" s="3"/>
      <c r="P16" s="3"/>
      <c r="Q16" s="3"/>
      <c r="R16" s="3"/>
      <c r="S16" s="3"/>
    </row>
    <row r="17" spans="1:19" ht="12.95" customHeight="1">
      <c r="A17" s="3"/>
      <c r="B17" s="99" t="s">
        <v>114</v>
      </c>
      <c r="C17" s="98" t="s">
        <v>48</v>
      </c>
      <c r="D17" s="98" t="s">
        <v>372</v>
      </c>
      <c r="E17" s="98">
        <v>755</v>
      </c>
      <c r="F17" s="98">
        <v>0</v>
      </c>
      <c r="G17" s="98">
        <v>755</v>
      </c>
      <c r="H17" s="98">
        <v>942</v>
      </c>
      <c r="I17" s="98">
        <v>0</v>
      </c>
      <c r="J17" s="114">
        <v>942</v>
      </c>
      <c r="K17" s="3"/>
      <c r="L17" s="3"/>
      <c r="M17" s="3"/>
      <c r="N17" s="3"/>
      <c r="O17" s="3"/>
      <c r="P17" s="3"/>
      <c r="Q17" s="3"/>
      <c r="R17" s="3"/>
      <c r="S17" s="3"/>
    </row>
    <row r="18" spans="1:19" ht="12.95" customHeight="1">
      <c r="A18" s="3"/>
      <c r="B18" s="99" t="s">
        <v>115</v>
      </c>
      <c r="C18" s="113" t="s">
        <v>113</v>
      </c>
      <c r="D18" s="113" t="s">
        <v>373</v>
      </c>
      <c r="E18" s="137">
        <v>11614</v>
      </c>
      <c r="F18" s="113">
        <v>0</v>
      </c>
      <c r="G18" s="137">
        <v>11614</v>
      </c>
      <c r="H18" s="137">
        <v>0</v>
      </c>
      <c r="I18" s="113">
        <v>0</v>
      </c>
      <c r="J18" s="138">
        <v>0</v>
      </c>
      <c r="K18" s="3"/>
      <c r="L18" s="3"/>
      <c r="M18" s="3"/>
      <c r="N18" s="3"/>
      <c r="O18" s="3"/>
      <c r="P18" s="3"/>
      <c r="Q18" s="3"/>
      <c r="R18" s="3"/>
      <c r="S18" s="3"/>
    </row>
    <row r="19" spans="1:19" ht="12.95" customHeight="1">
      <c r="A19" s="3"/>
      <c r="B19" s="99" t="s">
        <v>116</v>
      </c>
      <c r="C19" s="113" t="s">
        <v>114</v>
      </c>
      <c r="D19" s="113" t="s">
        <v>374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15">
        <v>0</v>
      </c>
      <c r="K19" s="3"/>
      <c r="L19" s="3"/>
      <c r="M19" s="3"/>
      <c r="N19" s="3"/>
      <c r="O19" s="3"/>
      <c r="P19" s="3"/>
      <c r="Q19" s="3"/>
      <c r="R19" s="3"/>
      <c r="S19" s="3"/>
    </row>
    <row r="20" spans="1:19" s="93" customFormat="1" ht="12.75">
      <c r="A20" s="92"/>
      <c r="B20" s="128" t="s">
        <v>350</v>
      </c>
      <c r="C20" s="625" t="s">
        <v>115</v>
      </c>
      <c r="D20" s="625" t="s">
        <v>375</v>
      </c>
      <c r="E20" s="626">
        <f t="shared" ref="E20:G20" si="6">SUM(E5+E10+E13+E14+E18+E19)</f>
        <v>2004804</v>
      </c>
      <c r="F20" s="626">
        <f t="shared" si="6"/>
        <v>0</v>
      </c>
      <c r="G20" s="626">
        <f t="shared" si="6"/>
        <v>2004804</v>
      </c>
      <c r="H20" s="626">
        <f t="shared" ref="H20:J20" si="7">SUM(H5+H10+H13+H14+H18+H19)</f>
        <v>2099393</v>
      </c>
      <c r="I20" s="626">
        <f t="shared" si="7"/>
        <v>0</v>
      </c>
      <c r="J20" s="160">
        <f t="shared" si="7"/>
        <v>2099393</v>
      </c>
      <c r="K20" s="92"/>
      <c r="L20" s="92"/>
      <c r="M20" s="92"/>
      <c r="N20" s="92"/>
      <c r="O20" s="92"/>
      <c r="P20" s="92"/>
      <c r="Q20" s="92"/>
      <c r="R20" s="92"/>
      <c r="S20" s="92"/>
    </row>
    <row r="21" spans="1:19" ht="45.75" customHeight="1">
      <c r="A21" s="3"/>
      <c r="B21" s="99" t="s">
        <v>351</v>
      </c>
      <c r="C21" s="162"/>
      <c r="D21" s="622" t="s">
        <v>376</v>
      </c>
      <c r="E21" s="623" t="s">
        <v>358</v>
      </c>
      <c r="F21" s="624" t="s">
        <v>356</v>
      </c>
      <c r="G21" s="623" t="s">
        <v>359</v>
      </c>
      <c r="H21" s="623" t="s">
        <v>358</v>
      </c>
      <c r="I21" s="624" t="s">
        <v>356</v>
      </c>
      <c r="J21" s="159" t="s">
        <v>359</v>
      </c>
      <c r="K21" s="3"/>
      <c r="L21" s="3"/>
      <c r="M21" s="3"/>
      <c r="N21" s="3"/>
      <c r="O21" s="3"/>
      <c r="P21" s="3"/>
      <c r="Q21" s="3"/>
      <c r="R21" s="3"/>
      <c r="S21" s="3"/>
    </row>
    <row r="22" spans="1:19" ht="12.95" customHeight="1">
      <c r="A22" s="3"/>
      <c r="B22" s="99" t="s">
        <v>352</v>
      </c>
      <c r="C22" s="105" t="s">
        <v>2</v>
      </c>
      <c r="D22" s="105" t="s">
        <v>31</v>
      </c>
      <c r="E22" s="105" t="s">
        <v>12</v>
      </c>
      <c r="F22" s="105" t="s">
        <v>3</v>
      </c>
      <c r="G22" s="105" t="s">
        <v>54</v>
      </c>
      <c r="H22" s="105" t="s">
        <v>12</v>
      </c>
      <c r="I22" s="105" t="s">
        <v>3</v>
      </c>
      <c r="J22" s="106" t="s">
        <v>54</v>
      </c>
      <c r="K22" s="3"/>
      <c r="L22" s="3"/>
      <c r="M22" s="3"/>
      <c r="N22" s="3"/>
      <c r="O22" s="3"/>
      <c r="P22" s="3"/>
      <c r="Q22" s="3"/>
      <c r="R22" s="3"/>
      <c r="S22" s="3"/>
    </row>
    <row r="23" spans="1:19" ht="12.95" customHeight="1">
      <c r="A23" s="3"/>
      <c r="B23" s="99" t="s">
        <v>353</v>
      </c>
      <c r="C23" s="98" t="s">
        <v>351</v>
      </c>
      <c r="D23" s="113" t="s">
        <v>377</v>
      </c>
      <c r="E23" s="137">
        <v>1911699</v>
      </c>
      <c r="F23" s="113">
        <v>0</v>
      </c>
      <c r="G23" s="137">
        <v>1911699</v>
      </c>
      <c r="H23" s="137">
        <v>2054670</v>
      </c>
      <c r="I23" s="113">
        <v>0</v>
      </c>
      <c r="J23" s="138">
        <v>2054670</v>
      </c>
      <c r="K23" s="3"/>
      <c r="L23" s="3"/>
      <c r="M23" s="3"/>
      <c r="N23" s="3"/>
      <c r="O23" s="3"/>
      <c r="P23" s="3"/>
      <c r="Q23" s="3"/>
      <c r="R23" s="3"/>
      <c r="S23" s="3"/>
    </row>
    <row r="24" spans="1:19" ht="12.95" customHeight="1">
      <c r="A24" s="3"/>
      <c r="B24" s="99" t="s">
        <v>117</v>
      </c>
      <c r="C24" s="98" t="s">
        <v>352</v>
      </c>
      <c r="D24" s="98" t="s">
        <v>378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114">
        <v>0</v>
      </c>
      <c r="K24" s="3"/>
      <c r="L24" s="3"/>
      <c r="M24" s="3"/>
      <c r="N24" s="3"/>
      <c r="O24" s="3"/>
      <c r="P24" s="3"/>
      <c r="Q24" s="3"/>
      <c r="R24" s="3"/>
      <c r="S24" s="3"/>
    </row>
    <row r="25" spans="1:19" ht="12.95" customHeight="1">
      <c r="A25" s="3"/>
      <c r="B25" s="99" t="s">
        <v>118</v>
      </c>
      <c r="C25" s="98" t="s">
        <v>353</v>
      </c>
      <c r="D25" s="98" t="s">
        <v>379</v>
      </c>
      <c r="E25" s="119">
        <v>14608</v>
      </c>
      <c r="F25" s="98">
        <v>0</v>
      </c>
      <c r="G25" s="119">
        <v>14608</v>
      </c>
      <c r="H25" s="119">
        <v>8548</v>
      </c>
      <c r="I25" s="98">
        <v>0</v>
      </c>
      <c r="J25" s="120">
        <v>8548</v>
      </c>
      <c r="K25" s="3"/>
      <c r="L25" s="3"/>
      <c r="M25" s="3"/>
      <c r="N25" s="3"/>
      <c r="O25" s="3"/>
      <c r="P25" s="3"/>
      <c r="Q25" s="3"/>
      <c r="R25" s="3"/>
      <c r="S25" s="3"/>
    </row>
    <row r="26" spans="1:19" ht="12.95" customHeight="1">
      <c r="A26" s="3"/>
      <c r="B26" s="99" t="s">
        <v>119</v>
      </c>
      <c r="C26" s="98" t="s">
        <v>117</v>
      </c>
      <c r="D26" s="98" t="s">
        <v>380</v>
      </c>
      <c r="E26" s="119">
        <v>46931</v>
      </c>
      <c r="F26" s="98">
        <v>0</v>
      </c>
      <c r="G26" s="119">
        <v>46931</v>
      </c>
      <c r="H26" s="119"/>
      <c r="I26" s="98">
        <v>0</v>
      </c>
      <c r="J26" s="120"/>
      <c r="K26" s="3"/>
      <c r="L26" s="3"/>
      <c r="M26" s="3"/>
      <c r="N26" s="3"/>
      <c r="O26" s="3"/>
      <c r="P26" s="3"/>
      <c r="Q26" s="3"/>
      <c r="R26" s="3"/>
      <c r="S26" s="3"/>
    </row>
    <row r="27" spans="1:19" ht="12.95" customHeight="1">
      <c r="A27" s="3"/>
      <c r="B27" s="99" t="s">
        <v>120</v>
      </c>
      <c r="C27" s="113" t="s">
        <v>118</v>
      </c>
      <c r="D27" s="113" t="s">
        <v>381</v>
      </c>
      <c r="E27" s="137">
        <f>SUM(E24:E26)</f>
        <v>61539</v>
      </c>
      <c r="F27" s="137">
        <f t="shared" ref="F27:G27" si="8">SUM(F24:F26)</f>
        <v>0</v>
      </c>
      <c r="G27" s="137">
        <f t="shared" si="8"/>
        <v>61539</v>
      </c>
      <c r="H27" s="137">
        <f>SUM(H24:H26)</f>
        <v>8548</v>
      </c>
      <c r="I27" s="137">
        <f t="shared" ref="I27:J27" si="9">SUM(I24:I26)</f>
        <v>0</v>
      </c>
      <c r="J27" s="138">
        <f t="shared" si="9"/>
        <v>8548</v>
      </c>
      <c r="K27" s="3"/>
      <c r="L27" s="3"/>
      <c r="M27" s="3"/>
      <c r="N27" s="3"/>
      <c r="O27" s="3"/>
      <c r="P27" s="3"/>
      <c r="Q27" s="3"/>
      <c r="R27" s="3"/>
      <c r="S27" s="3"/>
    </row>
    <row r="28" spans="1:19" ht="12.95" customHeight="1">
      <c r="A28" s="3"/>
      <c r="B28" s="99" t="s">
        <v>121</v>
      </c>
      <c r="C28" s="113" t="s">
        <v>119</v>
      </c>
      <c r="D28" s="113" t="s">
        <v>382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5">
        <v>0</v>
      </c>
      <c r="K28" s="3"/>
      <c r="L28" s="3"/>
      <c r="M28" s="3"/>
      <c r="N28" s="3"/>
      <c r="O28" s="3"/>
      <c r="P28" s="3"/>
      <c r="Q28" s="3"/>
      <c r="R28" s="3"/>
      <c r="S28" s="3"/>
    </row>
    <row r="29" spans="1:19" ht="12.95" customHeight="1">
      <c r="A29" s="3"/>
      <c r="B29" s="99" t="s">
        <v>122</v>
      </c>
      <c r="C29" s="113" t="s">
        <v>120</v>
      </c>
      <c r="D29" s="94" t="s">
        <v>383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6">
        <v>0</v>
      </c>
      <c r="K29" s="3"/>
      <c r="L29" s="3"/>
      <c r="M29" s="3"/>
      <c r="N29" s="3"/>
      <c r="O29" s="3"/>
      <c r="P29" s="3"/>
      <c r="Q29" s="3"/>
      <c r="R29" s="3"/>
      <c r="S29" s="3"/>
    </row>
    <row r="30" spans="1:19" ht="12.95" customHeight="1">
      <c r="A30" s="3"/>
      <c r="B30" s="99" t="s">
        <v>123</v>
      </c>
      <c r="C30" s="113" t="s">
        <v>121</v>
      </c>
      <c r="D30" s="94" t="s">
        <v>384</v>
      </c>
      <c r="E30" s="95">
        <v>31566</v>
      </c>
      <c r="F30" s="94">
        <v>0</v>
      </c>
      <c r="G30" s="95">
        <v>31566</v>
      </c>
      <c r="H30" s="95">
        <v>36175</v>
      </c>
      <c r="I30" s="94">
        <v>0</v>
      </c>
      <c r="J30" s="97">
        <v>36175</v>
      </c>
      <c r="K30" s="3"/>
      <c r="L30" s="3"/>
      <c r="M30" s="3"/>
      <c r="N30" s="3"/>
      <c r="O30" s="3"/>
      <c r="P30" s="3"/>
      <c r="Q30" s="3"/>
      <c r="R30" s="3"/>
      <c r="S30" s="3"/>
    </row>
    <row r="31" spans="1:19" ht="12.95" customHeight="1" thickBot="1">
      <c r="A31" s="3"/>
      <c r="B31" s="156" t="s">
        <v>124</v>
      </c>
      <c r="C31" s="158" t="s">
        <v>122</v>
      </c>
      <c r="D31" s="158" t="s">
        <v>385</v>
      </c>
      <c r="E31" s="627">
        <f t="shared" ref="E31:G31" si="10">SUM(E23+E27+E28+E29+E30)</f>
        <v>2004804</v>
      </c>
      <c r="F31" s="627">
        <f t="shared" si="10"/>
        <v>0</v>
      </c>
      <c r="G31" s="627">
        <f t="shared" si="10"/>
        <v>2004804</v>
      </c>
      <c r="H31" s="627">
        <f t="shared" ref="H31:J31" si="11">SUM(H23+H27+H28+H29+H30)</f>
        <v>2099393</v>
      </c>
      <c r="I31" s="627">
        <f t="shared" si="11"/>
        <v>0</v>
      </c>
      <c r="J31" s="161">
        <f t="shared" si="11"/>
        <v>2099393</v>
      </c>
      <c r="K31" s="3"/>
      <c r="L31" s="3"/>
      <c r="M31" s="3"/>
      <c r="N31" s="3"/>
      <c r="O31" s="3"/>
      <c r="P31" s="3"/>
      <c r="Q31" s="3"/>
      <c r="R31" s="3"/>
      <c r="S31" s="3"/>
    </row>
    <row r="32" spans="1:19" ht="15.75" thickTop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</sheetData>
  <mergeCells count="1">
    <mergeCell ref="I1:J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19. melléklet a 7/2016. (IV.29.) önkormányzati rendelethez, 
adatok 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N73"/>
  <sheetViews>
    <sheetView topLeftCell="A31" zoomScaleNormal="100" workbookViewId="0">
      <selection activeCell="I72" sqref="I72"/>
    </sheetView>
  </sheetViews>
  <sheetFormatPr defaultColWidth="8" defaultRowHeight="12.75"/>
  <cols>
    <col min="1" max="1" width="3.7109375" style="338" customWidth="1"/>
    <col min="2" max="2" width="14.85546875" style="258" customWidth="1"/>
    <col min="3" max="3" width="61.7109375" style="258" customWidth="1"/>
    <col min="4" max="4" width="12.140625" style="258" customWidth="1"/>
    <col min="5" max="7" width="13.140625" style="258" customWidth="1"/>
    <col min="8" max="16384" width="8" style="258"/>
  </cols>
  <sheetData>
    <row r="1" spans="1:7" s="250" customFormat="1" ht="25.5" customHeight="1" thickTop="1">
      <c r="A1" s="668" t="s">
        <v>582</v>
      </c>
      <c r="B1" s="669"/>
      <c r="C1" s="509" t="s">
        <v>644</v>
      </c>
      <c r="D1" s="672"/>
      <c r="E1" s="673"/>
      <c r="F1" s="673"/>
      <c r="G1" s="674"/>
    </row>
    <row r="2" spans="1:7" s="250" customFormat="1" ht="16.5" thickBot="1">
      <c r="A2" s="452" t="s">
        <v>81</v>
      </c>
      <c r="B2" s="453"/>
      <c r="C2" s="454" t="s">
        <v>645</v>
      </c>
      <c r="D2" s="675"/>
      <c r="E2" s="676"/>
      <c r="F2" s="676"/>
      <c r="G2" s="677"/>
    </row>
    <row r="3" spans="1:7" s="2" customFormat="1" ht="15.95" customHeight="1" thickBot="1">
      <c r="A3" s="670"/>
      <c r="B3" s="671"/>
      <c r="C3" s="671"/>
      <c r="D3" s="671"/>
      <c r="E3" s="671"/>
      <c r="F3" s="355" t="s">
        <v>584</v>
      </c>
      <c r="G3" s="256"/>
    </row>
    <row r="4" spans="1:7" ht="37.5" thickTop="1" thickBot="1">
      <c r="A4" s="657"/>
      <c r="B4" s="658"/>
      <c r="C4" s="257" t="s">
        <v>78</v>
      </c>
      <c r="D4" s="189" t="s">
        <v>496</v>
      </c>
      <c r="E4" s="189" t="s">
        <v>497</v>
      </c>
      <c r="F4" s="189" t="s">
        <v>498</v>
      </c>
      <c r="G4" s="190" t="s">
        <v>499</v>
      </c>
    </row>
    <row r="5" spans="1:7" ht="13.5" thickBot="1">
      <c r="A5" s="659" t="s">
        <v>77</v>
      </c>
      <c r="B5" s="660"/>
      <c r="C5" s="660"/>
      <c r="D5" s="660"/>
      <c r="E5" s="660"/>
      <c r="F5" s="660"/>
      <c r="G5" s="661"/>
    </row>
    <row r="6" spans="1:7" s="262" customFormat="1" ht="12.95" customHeight="1" thickTop="1" thickBot="1">
      <c r="A6" s="259">
        <v>1</v>
      </c>
      <c r="B6" s="260">
        <v>2</v>
      </c>
      <c r="C6" s="260">
        <v>3</v>
      </c>
      <c r="D6" s="260">
        <v>4</v>
      </c>
      <c r="E6" s="260">
        <v>5</v>
      </c>
      <c r="F6" s="260">
        <v>6</v>
      </c>
      <c r="G6" s="261">
        <v>7</v>
      </c>
    </row>
    <row r="7" spans="1:7" s="269" customFormat="1" ht="12" customHeight="1" thickTop="1" thickBot="1">
      <c r="A7" s="266" t="s">
        <v>299</v>
      </c>
      <c r="B7" s="267" t="s">
        <v>2</v>
      </c>
      <c r="C7" s="267" t="s">
        <v>585</v>
      </c>
      <c r="D7" s="356">
        <f>SUM(D8:D18)</f>
        <v>31255</v>
      </c>
      <c r="E7" s="356">
        <f>SUM(E8:E18)</f>
        <v>29276</v>
      </c>
      <c r="F7" s="356">
        <f>SUM(F8:F18)</f>
        <v>23917</v>
      </c>
      <c r="G7" s="583">
        <f>SUM(F7/E7%)</f>
        <v>81.694903675365495</v>
      </c>
    </row>
    <row r="8" spans="1:7" s="269" customFormat="1" ht="12" customHeight="1">
      <c r="A8" s="270"/>
      <c r="B8" s="271" t="s">
        <v>1</v>
      </c>
      <c r="C8" s="203" t="s">
        <v>519</v>
      </c>
      <c r="D8" s="357"/>
      <c r="E8" s="357">
        <v>1604</v>
      </c>
      <c r="F8" s="357">
        <v>1604</v>
      </c>
      <c r="G8" s="584">
        <f t="shared" ref="G8:G19" si="0">SUM(F8/E8%)</f>
        <v>100</v>
      </c>
    </row>
    <row r="9" spans="1:7" s="269" customFormat="1" ht="12" customHeight="1">
      <c r="A9" s="459"/>
      <c r="B9" s="271" t="s">
        <v>0</v>
      </c>
      <c r="C9" s="203" t="s">
        <v>64</v>
      </c>
      <c r="D9" s="461">
        <v>1888</v>
      </c>
      <c r="E9" s="461">
        <v>10089</v>
      </c>
      <c r="F9" s="461">
        <v>7325</v>
      </c>
      <c r="G9" s="585">
        <f t="shared" si="0"/>
        <v>72.60382594905343</v>
      </c>
    </row>
    <row r="10" spans="1:7" s="269" customFormat="1" ht="12" customHeight="1">
      <c r="A10" s="459"/>
      <c r="B10" s="271" t="s">
        <v>44</v>
      </c>
      <c r="C10" s="460" t="s">
        <v>71</v>
      </c>
      <c r="D10" s="463">
        <v>472</v>
      </c>
      <c r="E10" s="463">
        <v>2572</v>
      </c>
      <c r="F10" s="463">
        <v>2190</v>
      </c>
      <c r="G10" s="585">
        <f t="shared" si="0"/>
        <v>85.147744945567652</v>
      </c>
    </row>
    <row r="11" spans="1:7" s="269" customFormat="1" ht="12" customHeight="1">
      <c r="A11" s="459"/>
      <c r="B11" s="271" t="s">
        <v>42</v>
      </c>
      <c r="C11" s="460" t="s">
        <v>72</v>
      </c>
      <c r="D11" s="461">
        <v>3223</v>
      </c>
      <c r="E11" s="461">
        <v>0</v>
      </c>
      <c r="F11" s="461"/>
      <c r="G11" s="585"/>
    </row>
    <row r="12" spans="1:7" s="269" customFormat="1" ht="12" customHeight="1">
      <c r="A12" s="459"/>
      <c r="B12" s="271" t="s">
        <v>76</v>
      </c>
      <c r="C12" s="460" t="s">
        <v>521</v>
      </c>
      <c r="D12" s="461">
        <v>8856</v>
      </c>
      <c r="E12" s="461">
        <v>8764</v>
      </c>
      <c r="F12" s="461">
        <v>6662</v>
      </c>
      <c r="G12" s="585">
        <f t="shared" si="0"/>
        <v>76.015518028297578</v>
      </c>
    </row>
    <row r="13" spans="1:7" s="269" customFormat="1" ht="12" customHeight="1">
      <c r="A13" s="276"/>
      <c r="B13" s="271" t="s">
        <v>38</v>
      </c>
      <c r="C13" s="460" t="s">
        <v>63</v>
      </c>
      <c r="D13" s="461">
        <v>3783</v>
      </c>
      <c r="E13" s="461">
        <v>4699</v>
      </c>
      <c r="F13" s="461">
        <v>4607</v>
      </c>
      <c r="G13" s="585">
        <f t="shared" si="0"/>
        <v>98.042136624813793</v>
      </c>
    </row>
    <row r="14" spans="1:7" s="277" customFormat="1" ht="12" customHeight="1">
      <c r="A14" s="459"/>
      <c r="B14" s="271" t="s">
        <v>37</v>
      </c>
      <c r="C14" s="460" t="s">
        <v>62</v>
      </c>
      <c r="D14" s="461">
        <v>13033</v>
      </c>
      <c r="E14" s="461">
        <v>0</v>
      </c>
      <c r="F14" s="461"/>
      <c r="G14" s="585"/>
    </row>
    <row r="15" spans="1:7" s="277" customFormat="1" ht="12" customHeight="1">
      <c r="A15" s="465"/>
      <c r="B15" s="271" t="s">
        <v>36</v>
      </c>
      <c r="C15" s="460" t="s">
        <v>715</v>
      </c>
      <c r="D15" s="461"/>
      <c r="E15" s="461">
        <v>21</v>
      </c>
      <c r="F15" s="461">
        <v>20</v>
      </c>
      <c r="G15" s="585">
        <f t="shared" si="0"/>
        <v>95.238095238095241</v>
      </c>
    </row>
    <row r="16" spans="1:7" s="277" customFormat="1" ht="12" customHeight="1">
      <c r="A16" s="465"/>
      <c r="B16" s="271" t="s">
        <v>35</v>
      </c>
      <c r="C16" s="460" t="s">
        <v>716</v>
      </c>
      <c r="D16" s="461"/>
      <c r="E16" s="461">
        <v>254</v>
      </c>
      <c r="F16" s="461">
        <v>254</v>
      </c>
      <c r="G16" s="585">
        <f t="shared" si="0"/>
        <v>100</v>
      </c>
    </row>
    <row r="17" spans="1:7" s="277" customFormat="1" ht="12" customHeight="1">
      <c r="A17" s="465"/>
      <c r="B17" s="271" t="s">
        <v>34</v>
      </c>
      <c r="C17" s="460" t="s">
        <v>524</v>
      </c>
      <c r="D17" s="510"/>
      <c r="E17" s="461">
        <v>544</v>
      </c>
      <c r="F17" s="461">
        <v>544</v>
      </c>
      <c r="G17" s="585">
        <f t="shared" si="0"/>
        <v>99.999999999999986</v>
      </c>
    </row>
    <row r="18" spans="1:7" s="277" customFormat="1" ht="12" customHeight="1" thickBot="1">
      <c r="A18" s="465"/>
      <c r="B18" s="271" t="s">
        <v>33</v>
      </c>
      <c r="C18" s="466" t="s">
        <v>526</v>
      </c>
      <c r="D18" s="511"/>
      <c r="E18" s="467">
        <v>729</v>
      </c>
      <c r="F18" s="467">
        <v>711</v>
      </c>
      <c r="G18" s="586">
        <f t="shared" si="0"/>
        <v>97.53086419753086</v>
      </c>
    </row>
    <row r="19" spans="1:7" s="269" customFormat="1" ht="12" customHeight="1" thickBot="1">
      <c r="A19" s="259" t="s">
        <v>308</v>
      </c>
      <c r="B19" s="201" t="s">
        <v>31</v>
      </c>
      <c r="C19" s="215" t="s">
        <v>403</v>
      </c>
      <c r="D19" s="361">
        <f>SUM(D20:D22)</f>
        <v>2107</v>
      </c>
      <c r="E19" s="361">
        <f>SUM(E20:E22)</f>
        <v>10846</v>
      </c>
      <c r="F19" s="361">
        <f>SUM(F20:F22)</f>
        <v>7061</v>
      </c>
      <c r="G19" s="587">
        <f t="shared" si="0"/>
        <v>65.102341877189758</v>
      </c>
    </row>
    <row r="20" spans="1:7" s="269" customFormat="1" ht="12" customHeight="1">
      <c r="A20" s="276"/>
      <c r="B20" s="271" t="s">
        <v>30</v>
      </c>
      <c r="C20" s="216" t="s">
        <v>591</v>
      </c>
      <c r="D20" s="362"/>
      <c r="E20" s="362"/>
      <c r="F20" s="362"/>
      <c r="G20" s="272"/>
    </row>
    <row r="21" spans="1:7" s="269" customFormat="1" ht="12" customHeight="1">
      <c r="A21" s="276"/>
      <c r="B21" s="469" t="s">
        <v>29</v>
      </c>
      <c r="C21" s="470" t="s">
        <v>646</v>
      </c>
      <c r="D21" s="461"/>
      <c r="E21" s="461"/>
      <c r="F21" s="461"/>
      <c r="G21" s="462">
        <v>0</v>
      </c>
    </row>
    <row r="22" spans="1:7" s="269" customFormat="1" ht="12" customHeight="1" thickBot="1">
      <c r="A22" s="276"/>
      <c r="B22" s="492" t="s">
        <v>27</v>
      </c>
      <c r="C22" s="504" t="s">
        <v>530</v>
      </c>
      <c r="D22" s="505">
        <v>2107</v>
      </c>
      <c r="E22" s="505">
        <v>10846</v>
      </c>
      <c r="F22" s="505">
        <v>7061</v>
      </c>
      <c r="G22" s="586">
        <f t="shared" ref="G22:G25" si="1">SUM(F22/E22%)</f>
        <v>65.102341877189758</v>
      </c>
    </row>
    <row r="23" spans="1:7" s="269" customFormat="1" ht="12" customHeight="1" thickBot="1">
      <c r="A23" s="259" t="s">
        <v>546</v>
      </c>
      <c r="B23" s="506" t="s">
        <v>18</v>
      </c>
      <c r="C23" s="206" t="s">
        <v>506</v>
      </c>
      <c r="D23" s="502"/>
      <c r="E23" s="503">
        <v>340197</v>
      </c>
      <c r="F23" s="503">
        <v>340197</v>
      </c>
      <c r="G23" s="583">
        <f t="shared" si="1"/>
        <v>100</v>
      </c>
    </row>
    <row r="24" spans="1:7" s="277" customFormat="1" ht="12" customHeight="1" thickBot="1">
      <c r="A24" s="259" t="s">
        <v>552</v>
      </c>
      <c r="B24" s="201" t="s">
        <v>17</v>
      </c>
      <c r="C24" s="201" t="s">
        <v>647</v>
      </c>
      <c r="D24" s="363">
        <f>SUM(D25+D26)</f>
        <v>215826</v>
      </c>
      <c r="E24" s="363">
        <f>SUM(E25+E26)</f>
        <v>287850</v>
      </c>
      <c r="F24" s="363">
        <f>SUM(F25+F26)</f>
        <v>285222</v>
      </c>
      <c r="G24" s="583">
        <f t="shared" si="1"/>
        <v>99.087024491922875</v>
      </c>
    </row>
    <row r="25" spans="1:7" s="277" customFormat="1" ht="12" customHeight="1" thickBot="1">
      <c r="A25" s="259" t="s">
        <v>555</v>
      </c>
      <c r="B25" s="201" t="s">
        <v>14</v>
      </c>
      <c r="C25" s="201" t="s">
        <v>398</v>
      </c>
      <c r="D25" s="361">
        <v>189015</v>
      </c>
      <c r="E25" s="361">
        <v>287850</v>
      </c>
      <c r="F25" s="361">
        <v>285222</v>
      </c>
      <c r="G25" s="583">
        <f t="shared" si="1"/>
        <v>99.087024491922875</v>
      </c>
    </row>
    <row r="26" spans="1:7" s="277" customFormat="1" ht="12" customHeight="1" thickBot="1">
      <c r="A26" s="259" t="s">
        <v>674</v>
      </c>
      <c r="B26" s="201" t="s">
        <v>12</v>
      </c>
      <c r="C26" s="201" t="s">
        <v>597</v>
      </c>
      <c r="D26" s="364">
        <f>SUM(D27+D28+D29+D30)</f>
        <v>26811</v>
      </c>
      <c r="E26" s="218">
        <f>SUM(E27+E28+E29+E30)</f>
        <v>0</v>
      </c>
      <c r="F26" s="363">
        <f>SUM(F27+F28+F29+F30)</f>
        <v>0</v>
      </c>
      <c r="G26" s="286">
        <f>SUM(G27+G28+G29+G30)</f>
        <v>0</v>
      </c>
    </row>
    <row r="27" spans="1:7" s="277" customFormat="1" ht="12" customHeight="1">
      <c r="A27" s="287"/>
      <c r="B27" s="288" t="s">
        <v>675</v>
      </c>
      <c r="C27" s="219" t="s">
        <v>672</v>
      </c>
      <c r="D27" s="357"/>
      <c r="E27" s="208"/>
      <c r="F27" s="357"/>
      <c r="G27" s="272"/>
    </row>
    <row r="28" spans="1:7" s="277" customFormat="1" ht="12" customHeight="1">
      <c r="A28" s="477"/>
      <c r="B28" s="469" t="s">
        <v>676</v>
      </c>
      <c r="C28" s="460" t="s">
        <v>673</v>
      </c>
      <c r="D28" s="461"/>
      <c r="E28" s="496"/>
      <c r="F28" s="461"/>
      <c r="G28" s="462"/>
    </row>
    <row r="29" spans="1:7" s="269" customFormat="1" ht="12" customHeight="1">
      <c r="A29" s="477"/>
      <c r="B29" s="469" t="s">
        <v>677</v>
      </c>
      <c r="C29" s="460" t="s">
        <v>671</v>
      </c>
      <c r="D29" s="461"/>
      <c r="E29" s="496"/>
      <c r="F29" s="461"/>
      <c r="G29" s="462"/>
    </row>
    <row r="30" spans="1:7" s="269" customFormat="1" ht="12" customHeight="1">
      <c r="A30" s="459"/>
      <c r="B30" s="469" t="s">
        <v>678</v>
      </c>
      <c r="C30" s="507" t="s">
        <v>404</v>
      </c>
      <c r="D30" s="512">
        <f>SUM(D31+D32+D33)</f>
        <v>26811</v>
      </c>
      <c r="E30" s="566">
        <f>SUM(E31+E32+E33)</f>
        <v>0</v>
      </c>
      <c r="F30" s="512">
        <f>SUM(F31+F32+F33)</f>
        <v>0</v>
      </c>
      <c r="G30" s="513">
        <f>SUM(G31+G32+G33)</f>
        <v>0</v>
      </c>
    </row>
    <row r="31" spans="1:7" s="269" customFormat="1" ht="12" customHeight="1">
      <c r="A31" s="459"/>
      <c r="B31" s="469" t="s">
        <v>679</v>
      </c>
      <c r="C31" s="508" t="s">
        <v>648</v>
      </c>
      <c r="D31" s="461"/>
      <c r="E31" s="496"/>
      <c r="F31" s="461"/>
      <c r="G31" s="462"/>
    </row>
    <row r="32" spans="1:7" s="269" customFormat="1" ht="12" customHeight="1">
      <c r="A32" s="459"/>
      <c r="B32" s="469" t="s">
        <v>680</v>
      </c>
      <c r="C32" s="508" t="s">
        <v>649</v>
      </c>
      <c r="D32" s="514"/>
      <c r="E32" s="567"/>
      <c r="F32" s="514"/>
      <c r="G32" s="515"/>
    </row>
    <row r="33" spans="1:14" s="277" customFormat="1" ht="12" customHeight="1" thickBot="1">
      <c r="A33" s="516"/>
      <c r="B33" s="492" t="s">
        <v>681</v>
      </c>
      <c r="C33" s="517" t="s">
        <v>650</v>
      </c>
      <c r="D33" s="518">
        <v>26811</v>
      </c>
      <c r="E33" s="550"/>
      <c r="F33" s="518"/>
      <c r="G33" s="519"/>
    </row>
    <row r="34" spans="1:14" s="277" customFormat="1" ht="12" customHeight="1" thickBot="1">
      <c r="A34" s="259" t="s">
        <v>682</v>
      </c>
      <c r="B34" s="201" t="s">
        <v>3</v>
      </c>
      <c r="C34" s="201" t="s">
        <v>412</v>
      </c>
      <c r="D34" s="363">
        <f>SUM(D35+D36)</f>
        <v>98452</v>
      </c>
      <c r="E34" s="363">
        <f>SUM(E35+E36)</f>
        <v>89536</v>
      </c>
      <c r="F34" s="363">
        <f>SUM(F35+F36)</f>
        <v>89536</v>
      </c>
      <c r="G34" s="587">
        <f t="shared" ref="G34" si="2">SUM(F34/E34%)</f>
        <v>100</v>
      </c>
    </row>
    <row r="35" spans="1:14" s="277" customFormat="1" ht="12" customHeight="1">
      <c r="A35" s="325"/>
      <c r="B35" s="271" t="s">
        <v>683</v>
      </c>
      <c r="C35" s="203" t="s">
        <v>70</v>
      </c>
      <c r="D35" s="362"/>
      <c r="E35" s="362"/>
      <c r="F35" s="362"/>
      <c r="G35" s="386"/>
    </row>
    <row r="36" spans="1:14" s="277" customFormat="1" ht="12" customHeight="1" thickBot="1">
      <c r="A36" s="473"/>
      <c r="B36" s="474" t="s">
        <v>684</v>
      </c>
      <c r="C36" s="475" t="s">
        <v>686</v>
      </c>
      <c r="D36" s="476">
        <v>98452</v>
      </c>
      <c r="E36" s="476">
        <v>89536</v>
      </c>
      <c r="F36" s="476">
        <v>89536</v>
      </c>
      <c r="G36" s="586">
        <f t="shared" ref="G36" si="3">SUM(F36/E36%)</f>
        <v>100</v>
      </c>
    </row>
    <row r="37" spans="1:14" s="277" customFormat="1" ht="15" customHeight="1" thickTop="1" thickBot="1">
      <c r="A37" s="295" t="s">
        <v>685</v>
      </c>
      <c r="B37" s="296"/>
      <c r="C37" s="297" t="s">
        <v>545</v>
      </c>
      <c r="D37" s="365">
        <f>SUM(D7+D19+D24)</f>
        <v>249188</v>
      </c>
      <c r="E37" s="365">
        <f>SUM(E7+E19+E24+E23)</f>
        <v>668169</v>
      </c>
      <c r="F37" s="365">
        <f>SUM(F7+F19+F24+F23)</f>
        <v>656397</v>
      </c>
      <c r="G37" s="588">
        <f t="shared" ref="G37" si="4">SUM(F37/E37%)</f>
        <v>98.238170283266669</v>
      </c>
    </row>
    <row r="38" spans="1:14" s="277" customFormat="1" ht="15" customHeight="1" thickTop="1">
      <c r="A38" s="298"/>
      <c r="B38" s="298"/>
      <c r="C38" s="299"/>
      <c r="D38" s="300"/>
      <c r="E38" s="300"/>
      <c r="F38" s="300"/>
      <c r="G38" s="300"/>
    </row>
    <row r="39" spans="1:14" ht="13.5" thickBot="1">
      <c r="A39" s="301"/>
      <c r="B39" s="302"/>
      <c r="C39" s="302"/>
      <c r="D39" s="302"/>
      <c r="E39" s="302"/>
      <c r="F39" s="302"/>
      <c r="G39" s="302"/>
    </row>
    <row r="40" spans="1:14" s="262" customFormat="1" ht="16.5" customHeight="1" thickTop="1" thickBot="1">
      <c r="A40" s="662" t="s">
        <v>75</v>
      </c>
      <c r="B40" s="663"/>
      <c r="C40" s="663"/>
      <c r="D40" s="663"/>
      <c r="E40" s="663"/>
      <c r="F40" s="663"/>
      <c r="G40" s="664"/>
    </row>
    <row r="41" spans="1:14" s="1" customFormat="1" ht="12" customHeight="1" thickBot="1">
      <c r="A41" s="305" t="s">
        <v>2</v>
      </c>
      <c r="B41" s="201" t="s">
        <v>299</v>
      </c>
      <c r="C41" s="234" t="s">
        <v>557</v>
      </c>
      <c r="D41" s="315">
        <f>SUM(D42+D43+D44+D45+D50)</f>
        <v>275371</v>
      </c>
      <c r="E41" s="315">
        <f>SUM(E42+E43+E44+E45+E50)</f>
        <v>571740</v>
      </c>
      <c r="F41" s="315">
        <f>SUM(F42+F43+F44+F45+F50)</f>
        <v>501630</v>
      </c>
      <c r="G41" s="587">
        <f t="shared" ref="G41:G45" si="5">SUM(F41/E41%)</f>
        <v>87.737433098961077</v>
      </c>
      <c r="M41" s="366"/>
      <c r="N41" s="367"/>
    </row>
    <row r="42" spans="1:14" ht="12" customHeight="1">
      <c r="A42" s="325"/>
      <c r="B42" s="271" t="s">
        <v>1</v>
      </c>
      <c r="C42" s="203" t="s">
        <v>558</v>
      </c>
      <c r="D42" s="326">
        <v>113624</v>
      </c>
      <c r="E42" s="326">
        <v>298389</v>
      </c>
      <c r="F42" s="326">
        <v>259479</v>
      </c>
      <c r="G42" s="596">
        <f t="shared" si="5"/>
        <v>86.959975066104988</v>
      </c>
      <c r="M42" s="368"/>
      <c r="N42" s="368"/>
    </row>
    <row r="43" spans="1:14" ht="12" customHeight="1">
      <c r="A43" s="477"/>
      <c r="B43" s="469" t="s">
        <v>0</v>
      </c>
      <c r="C43" s="460" t="s">
        <v>45</v>
      </c>
      <c r="D43" s="484">
        <v>20216</v>
      </c>
      <c r="E43" s="484">
        <v>42309</v>
      </c>
      <c r="F43" s="484">
        <v>41176</v>
      </c>
      <c r="G43" s="589">
        <f t="shared" si="5"/>
        <v>97.322082771987056</v>
      </c>
      <c r="M43" s="368"/>
      <c r="N43" s="368"/>
    </row>
    <row r="44" spans="1:14" ht="12" customHeight="1">
      <c r="A44" s="477"/>
      <c r="B44" s="469" t="s">
        <v>44</v>
      </c>
      <c r="C44" s="460" t="s">
        <v>43</v>
      </c>
      <c r="D44" s="484">
        <v>100408</v>
      </c>
      <c r="E44" s="484">
        <v>197254</v>
      </c>
      <c r="F44" s="484">
        <v>171565</v>
      </c>
      <c r="G44" s="589">
        <f t="shared" si="5"/>
        <v>86.976689953055455</v>
      </c>
      <c r="M44" s="368"/>
      <c r="N44" s="368"/>
    </row>
    <row r="45" spans="1:14" ht="12" customHeight="1">
      <c r="A45" s="477"/>
      <c r="B45" s="469" t="s">
        <v>42</v>
      </c>
      <c r="C45" s="460" t="s">
        <v>41</v>
      </c>
      <c r="D45" s="480">
        <f>SUM(D46:D49)</f>
        <v>18521</v>
      </c>
      <c r="E45" s="480">
        <f>SUM(E46:E49)</f>
        <v>10771</v>
      </c>
      <c r="F45" s="480">
        <f>SUM(F46:F49)</f>
        <v>6393</v>
      </c>
      <c r="G45" s="589">
        <f t="shared" si="5"/>
        <v>59.353820443784237</v>
      </c>
      <c r="M45" s="367"/>
      <c r="N45" s="367"/>
    </row>
    <row r="46" spans="1:14" ht="12" customHeight="1">
      <c r="A46" s="477"/>
      <c r="B46" s="469" t="s">
        <v>599</v>
      </c>
      <c r="C46" s="481" t="s">
        <v>638</v>
      </c>
      <c r="D46" s="483"/>
      <c r="E46" s="483"/>
      <c r="F46" s="483"/>
      <c r="G46" s="521"/>
      <c r="M46" s="368"/>
      <c r="N46" s="369"/>
    </row>
    <row r="47" spans="1:14" ht="12" customHeight="1">
      <c r="A47" s="477"/>
      <c r="B47" s="469" t="s">
        <v>42</v>
      </c>
      <c r="C47" s="481" t="s">
        <v>560</v>
      </c>
      <c r="D47" s="484"/>
      <c r="E47" s="484"/>
      <c r="F47" s="484"/>
      <c r="G47" s="520"/>
      <c r="M47" s="368"/>
      <c r="N47" s="369"/>
    </row>
    <row r="48" spans="1:14" s="1" customFormat="1" ht="12" customHeight="1">
      <c r="A48" s="477"/>
      <c r="B48" s="469" t="s">
        <v>602</v>
      </c>
      <c r="C48" s="485" t="s">
        <v>561</v>
      </c>
      <c r="D48" s="484">
        <v>8000</v>
      </c>
      <c r="E48" s="484">
        <v>250</v>
      </c>
      <c r="F48" s="484">
        <v>246</v>
      </c>
      <c r="G48" s="589">
        <f t="shared" ref="G48:G66" si="6">SUM(F48/E48%)</f>
        <v>98.4</v>
      </c>
      <c r="M48" s="368"/>
      <c r="N48" s="369"/>
    </row>
    <row r="49" spans="1:14" ht="12" customHeight="1">
      <c r="A49" s="477"/>
      <c r="B49" s="469" t="s">
        <v>603</v>
      </c>
      <c r="C49" s="485" t="s">
        <v>562</v>
      </c>
      <c r="D49" s="484">
        <v>10521</v>
      </c>
      <c r="E49" s="484">
        <v>10521</v>
      </c>
      <c r="F49" s="484">
        <v>6147</v>
      </c>
      <c r="G49" s="589">
        <f t="shared" si="6"/>
        <v>58.42600513259196</v>
      </c>
      <c r="M49" s="368"/>
      <c r="N49" s="369"/>
    </row>
    <row r="50" spans="1:14" ht="12" customHeight="1">
      <c r="A50" s="477"/>
      <c r="B50" s="469" t="s">
        <v>76</v>
      </c>
      <c r="C50" s="460" t="s">
        <v>69</v>
      </c>
      <c r="D50" s="480">
        <f>SUM(D51:D53)</f>
        <v>22602</v>
      </c>
      <c r="E50" s="480">
        <f>SUM(E51:E53)</f>
        <v>23017</v>
      </c>
      <c r="F50" s="480">
        <f>SUM(F51:F53)</f>
        <v>23017</v>
      </c>
      <c r="G50" s="589">
        <f t="shared" si="6"/>
        <v>100</v>
      </c>
      <c r="M50" s="368"/>
      <c r="N50" s="369"/>
    </row>
    <row r="51" spans="1:14" ht="12" customHeight="1">
      <c r="A51" s="477"/>
      <c r="B51" s="469" t="s">
        <v>604</v>
      </c>
      <c r="C51" s="481" t="s">
        <v>563</v>
      </c>
      <c r="D51" s="484">
        <v>3000</v>
      </c>
      <c r="E51" s="484">
        <v>52</v>
      </c>
      <c r="F51" s="484">
        <v>52</v>
      </c>
      <c r="G51" s="589">
        <f t="shared" si="6"/>
        <v>100</v>
      </c>
      <c r="M51" s="368"/>
      <c r="N51" s="369"/>
    </row>
    <row r="52" spans="1:14" ht="12" customHeight="1">
      <c r="A52" s="477"/>
      <c r="B52" s="469" t="s">
        <v>606</v>
      </c>
      <c r="C52" s="481" t="s">
        <v>564</v>
      </c>
      <c r="D52" s="484">
        <v>3243</v>
      </c>
      <c r="E52" s="484"/>
      <c r="F52" s="484"/>
      <c r="G52" s="589"/>
      <c r="M52" s="368"/>
      <c r="N52" s="369"/>
    </row>
    <row r="53" spans="1:14" ht="12" customHeight="1" thickBot="1">
      <c r="A53" s="486"/>
      <c r="B53" s="487" t="s">
        <v>608</v>
      </c>
      <c r="C53" s="488" t="s">
        <v>651</v>
      </c>
      <c r="D53" s="490">
        <v>16359</v>
      </c>
      <c r="E53" s="490">
        <v>22965</v>
      </c>
      <c r="F53" s="490">
        <v>22965</v>
      </c>
      <c r="G53" s="590">
        <f t="shared" si="6"/>
        <v>100</v>
      </c>
      <c r="M53" s="368"/>
      <c r="N53" s="369"/>
    </row>
    <row r="54" spans="1:14" ht="12" customHeight="1" thickBot="1">
      <c r="A54" s="305" t="s">
        <v>308</v>
      </c>
      <c r="B54" s="201" t="s">
        <v>308</v>
      </c>
      <c r="C54" s="234" t="s">
        <v>566</v>
      </c>
      <c r="D54" s="315">
        <f>SUM(D55+D61)</f>
        <v>143984</v>
      </c>
      <c r="E54" s="315">
        <f>SUM(E55+E61)</f>
        <v>227794</v>
      </c>
      <c r="F54" s="315">
        <f>SUM(F55+F61)</f>
        <v>173408</v>
      </c>
      <c r="G54" s="584">
        <f t="shared" si="6"/>
        <v>76.124919883754615</v>
      </c>
      <c r="M54" s="367"/>
      <c r="N54" s="367"/>
    </row>
    <row r="55" spans="1:14" ht="12" customHeight="1" thickBot="1">
      <c r="A55" s="305"/>
      <c r="B55" s="316" t="s">
        <v>30</v>
      </c>
      <c r="C55" s="597" t="s">
        <v>73</v>
      </c>
      <c r="D55" s="370">
        <f>SUM(D56:D60)</f>
        <v>137391</v>
      </c>
      <c r="E55" s="370">
        <f>SUM(E56:E60)</f>
        <v>144722</v>
      </c>
      <c r="F55" s="370">
        <f>SUM(F56:F60)</f>
        <v>99062</v>
      </c>
      <c r="G55" s="584">
        <f t="shared" si="6"/>
        <v>68.449855585190917</v>
      </c>
      <c r="M55" s="367"/>
      <c r="N55" s="367"/>
    </row>
    <row r="56" spans="1:14" ht="12" customHeight="1">
      <c r="A56" s="287"/>
      <c r="B56" s="288" t="s">
        <v>611</v>
      </c>
      <c r="C56" s="318" t="s">
        <v>652</v>
      </c>
      <c r="D56" s="306"/>
      <c r="E56" s="306">
        <v>7213</v>
      </c>
      <c r="F56" s="306">
        <v>3950</v>
      </c>
      <c r="G56" s="591">
        <f t="shared" si="6"/>
        <v>54.76223485373631</v>
      </c>
      <c r="M56" s="368"/>
      <c r="N56" s="368"/>
    </row>
    <row r="57" spans="1:14" ht="12" customHeight="1">
      <c r="A57" s="477"/>
      <c r="B57" s="469" t="s">
        <v>612</v>
      </c>
      <c r="C57" s="481" t="s">
        <v>568</v>
      </c>
      <c r="D57" s="484">
        <v>1182</v>
      </c>
      <c r="E57" s="484">
        <v>76417</v>
      </c>
      <c r="F57" s="484">
        <v>76417</v>
      </c>
      <c r="G57" s="589">
        <f t="shared" si="6"/>
        <v>100</v>
      </c>
      <c r="M57" s="368"/>
      <c r="N57" s="368"/>
    </row>
    <row r="58" spans="1:14" ht="12" customHeight="1">
      <c r="A58" s="477"/>
      <c r="B58" s="469" t="s">
        <v>614</v>
      </c>
      <c r="C58" s="481" t="s">
        <v>569</v>
      </c>
      <c r="D58" s="484"/>
      <c r="E58" s="484">
        <v>1000</v>
      </c>
      <c r="F58" s="484">
        <v>98</v>
      </c>
      <c r="G58" s="589">
        <f t="shared" si="6"/>
        <v>9.8000000000000007</v>
      </c>
      <c r="M58" s="368"/>
      <c r="N58" s="368"/>
    </row>
    <row r="59" spans="1:14" ht="12" customHeight="1">
      <c r="A59" s="477"/>
      <c r="B59" s="469" t="s">
        <v>616</v>
      </c>
      <c r="C59" s="481" t="s">
        <v>653</v>
      </c>
      <c r="D59" s="484">
        <v>107001</v>
      </c>
      <c r="E59" s="484">
        <v>37757</v>
      </c>
      <c r="F59" s="484">
        <v>9650</v>
      </c>
      <c r="G59" s="589">
        <f t="shared" si="6"/>
        <v>25.558174643112537</v>
      </c>
      <c r="M59" s="368"/>
      <c r="N59" s="368"/>
    </row>
    <row r="60" spans="1:14" ht="12" customHeight="1" thickBot="1">
      <c r="A60" s="491"/>
      <c r="B60" s="492" t="s">
        <v>618</v>
      </c>
      <c r="C60" s="493" t="s">
        <v>654</v>
      </c>
      <c r="D60" s="598">
        <v>29208</v>
      </c>
      <c r="E60" s="598">
        <v>22335</v>
      </c>
      <c r="F60" s="598">
        <v>8947</v>
      </c>
      <c r="G60" s="590">
        <f t="shared" si="6"/>
        <v>40.058204611596153</v>
      </c>
      <c r="M60" s="368"/>
      <c r="N60" s="368"/>
    </row>
    <row r="61" spans="1:14" ht="12" customHeight="1" thickBot="1">
      <c r="A61" s="305"/>
      <c r="B61" s="322" t="s">
        <v>29</v>
      </c>
      <c r="C61" s="206" t="s">
        <v>68</v>
      </c>
      <c r="D61" s="371">
        <f>SUM(D62:D65)</f>
        <v>6593</v>
      </c>
      <c r="E61" s="371">
        <f>SUM(E62:E65)</f>
        <v>83072</v>
      </c>
      <c r="F61" s="371">
        <f>SUM(F62:F65)</f>
        <v>74346</v>
      </c>
      <c r="G61" s="584">
        <f t="shared" si="6"/>
        <v>89.495859013867488</v>
      </c>
      <c r="M61" s="372"/>
      <c r="N61" s="367"/>
    </row>
    <row r="62" spans="1:14" ht="12" customHeight="1">
      <c r="A62" s="325"/>
      <c r="B62" s="271" t="s">
        <v>620</v>
      </c>
      <c r="C62" s="240" t="s">
        <v>572</v>
      </c>
      <c r="D62" s="326">
        <v>1969</v>
      </c>
      <c r="E62" s="326">
        <v>62041</v>
      </c>
      <c r="F62" s="326">
        <v>58540</v>
      </c>
      <c r="G62" s="591">
        <f t="shared" si="6"/>
        <v>94.356957495849528</v>
      </c>
      <c r="M62" s="372"/>
      <c r="N62" s="367"/>
    </row>
    <row r="63" spans="1:14" ht="12" customHeight="1">
      <c r="A63" s="477"/>
      <c r="B63" s="469" t="s">
        <v>622</v>
      </c>
      <c r="C63" s="485" t="s">
        <v>623</v>
      </c>
      <c r="D63" s="484"/>
      <c r="E63" s="484"/>
      <c r="F63" s="484"/>
      <c r="G63" s="589"/>
      <c r="M63" s="372"/>
      <c r="N63" s="367"/>
    </row>
    <row r="64" spans="1:14" ht="12" customHeight="1">
      <c r="A64" s="477"/>
      <c r="B64" s="469" t="s">
        <v>624</v>
      </c>
      <c r="C64" s="485" t="s">
        <v>573</v>
      </c>
      <c r="D64" s="484">
        <v>3223</v>
      </c>
      <c r="E64" s="484">
        <v>3223</v>
      </c>
      <c r="F64" s="484"/>
      <c r="G64" s="589">
        <f t="shared" si="6"/>
        <v>0</v>
      </c>
      <c r="M64" s="372"/>
      <c r="N64" s="367"/>
    </row>
    <row r="65" spans="1:14" ht="12" customHeight="1" thickBot="1">
      <c r="A65" s="486"/>
      <c r="B65" s="487" t="s">
        <v>626</v>
      </c>
      <c r="C65" s="495" t="s">
        <v>655</v>
      </c>
      <c r="D65" s="490">
        <v>1401</v>
      </c>
      <c r="E65" s="490">
        <v>17808</v>
      </c>
      <c r="F65" s="490">
        <v>15806</v>
      </c>
      <c r="G65" s="590">
        <f t="shared" si="6"/>
        <v>88.757861635220124</v>
      </c>
      <c r="M65" s="372"/>
      <c r="N65" s="367"/>
    </row>
    <row r="66" spans="1:14" ht="12" customHeight="1" thickBot="1">
      <c r="A66" s="328" t="s">
        <v>546</v>
      </c>
      <c r="B66" s="296"/>
      <c r="C66" s="329" t="s">
        <v>13</v>
      </c>
      <c r="D66" s="330">
        <f>SUM(D41+D54)</f>
        <v>419355</v>
      </c>
      <c r="E66" s="330">
        <f>SUM(E41+E54)</f>
        <v>799534</v>
      </c>
      <c r="F66" s="330">
        <f>SUM(F41+F54)</f>
        <v>675038</v>
      </c>
      <c r="G66" s="588">
        <f t="shared" si="6"/>
        <v>84.428929851638571</v>
      </c>
      <c r="M66" s="372"/>
      <c r="N66" s="367"/>
    </row>
    <row r="67" spans="1:14" ht="14.25" thickTop="1" thickBot="1">
      <c r="A67" s="345"/>
      <c r="B67" s="346"/>
      <c r="C67" s="346"/>
      <c r="D67" s="346"/>
      <c r="E67" s="346"/>
      <c r="F67" s="346"/>
      <c r="G67" s="346"/>
    </row>
    <row r="68" spans="1:14" ht="15" customHeight="1" thickBot="1">
      <c r="A68" s="373" t="s">
        <v>628</v>
      </c>
      <c r="B68" s="374"/>
      <c r="C68" s="374"/>
      <c r="D68" s="375">
        <v>11</v>
      </c>
      <c r="E68" s="375">
        <v>11</v>
      </c>
      <c r="F68" s="375">
        <v>11</v>
      </c>
      <c r="G68" s="375"/>
    </row>
    <row r="69" spans="1:14" ht="14.25" customHeight="1" thickBot="1">
      <c r="A69" s="373" t="s">
        <v>642</v>
      </c>
      <c r="B69" s="335"/>
      <c r="C69" s="336"/>
      <c r="D69" s="375">
        <v>23.5</v>
      </c>
      <c r="E69" s="375">
        <v>23.5</v>
      </c>
      <c r="F69" s="375">
        <v>23.5</v>
      </c>
      <c r="G69" s="375"/>
    </row>
    <row r="70" spans="1:14" ht="13.5" thickBot="1">
      <c r="A70" s="373" t="s">
        <v>629</v>
      </c>
      <c r="B70" s="335"/>
      <c r="C70" s="336"/>
      <c r="D70" s="375">
        <v>3</v>
      </c>
      <c r="E70" s="375">
        <v>3</v>
      </c>
      <c r="F70" s="375">
        <v>3</v>
      </c>
      <c r="G70" s="375"/>
    </row>
    <row r="71" spans="1:14" ht="13.5" thickBot="1">
      <c r="A71" s="373" t="s">
        <v>67</v>
      </c>
      <c r="B71" s="335"/>
      <c r="C71" s="336"/>
      <c r="D71" s="375">
        <v>23</v>
      </c>
      <c r="E71" s="375">
        <v>235</v>
      </c>
      <c r="F71" s="375">
        <v>235</v>
      </c>
      <c r="G71" s="375"/>
    </row>
    <row r="72" spans="1:14" ht="13.5" thickBot="1">
      <c r="A72" s="665" t="s">
        <v>656</v>
      </c>
      <c r="B72" s="666"/>
      <c r="C72" s="667"/>
      <c r="D72" s="376">
        <v>6</v>
      </c>
      <c r="E72" s="376">
        <v>6</v>
      </c>
      <c r="F72" s="376">
        <v>6</v>
      </c>
      <c r="G72" s="376"/>
    </row>
    <row r="73" spans="1:14">
      <c r="D73" s="377"/>
      <c r="E73" s="377"/>
      <c r="F73" s="377"/>
      <c r="G73" s="377"/>
    </row>
  </sheetData>
  <sheetProtection formatCells="0"/>
  <mergeCells count="7">
    <mergeCell ref="A4:B4"/>
    <mergeCell ref="A5:G5"/>
    <mergeCell ref="A40:G40"/>
    <mergeCell ref="A72:C72"/>
    <mergeCell ref="A1:B1"/>
    <mergeCell ref="A3:E3"/>
    <mergeCell ref="D1:G2"/>
  </mergeCells>
  <printOptions horizontalCentered="1" headings="1"/>
  <pageMargins left="0" right="0" top="1.3385826771653544" bottom="0.98425196850393704" header="0.19685039370078741" footer="0.78740157480314965"/>
  <pageSetup paperSize="9" scale="70" orientation="portrait" horizontalDpi="300" verticalDpi="300" r:id="rId1"/>
  <headerFooter alignWithMargins="0">
    <oddHeader>&amp;C
&amp;"-,Félkövér"&amp;14 Önkormányzati feladatok
2015. évi költségvetésének előirányzata és teljesítése&amp;R2. melléklet a 7/2016. (IV.29.) 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J43"/>
  <sheetViews>
    <sheetView zoomScale="120" zoomScaleNormal="120" workbookViewId="0">
      <selection activeCell="F38" sqref="F38"/>
    </sheetView>
  </sheetViews>
  <sheetFormatPr defaultRowHeight="15"/>
  <cols>
    <col min="1" max="1" width="4.28515625" customWidth="1"/>
    <col min="2" max="2" width="2.85546875" customWidth="1"/>
    <col min="3" max="3" width="6.42578125" customWidth="1"/>
    <col min="4" max="4" width="58.140625" customWidth="1"/>
    <col min="5" max="5" width="15.7109375" customWidth="1"/>
    <col min="6" max="6" width="16.85546875" customWidth="1"/>
    <col min="7" max="7" width="16.7109375" customWidth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thickBot="1">
      <c r="A2" s="3"/>
      <c r="B2" s="3"/>
      <c r="C2" s="3"/>
      <c r="D2" s="3"/>
      <c r="E2" s="3"/>
      <c r="F2" s="3"/>
      <c r="G2" s="110"/>
      <c r="H2" s="3"/>
      <c r="I2" s="3"/>
      <c r="J2" s="3"/>
    </row>
    <row r="3" spans="1:10" ht="15.75" thickTop="1">
      <c r="A3" s="3"/>
      <c r="B3" s="34"/>
      <c r="C3" s="71" t="s">
        <v>131</v>
      </c>
      <c r="D3" s="71" t="s">
        <v>132</v>
      </c>
      <c r="E3" s="71" t="s">
        <v>133</v>
      </c>
      <c r="F3" s="71" t="s">
        <v>134</v>
      </c>
      <c r="G3" s="72" t="s">
        <v>135</v>
      </c>
      <c r="H3" s="3"/>
      <c r="I3" s="3"/>
      <c r="J3" s="3"/>
    </row>
    <row r="4" spans="1:10" ht="12.75" customHeight="1">
      <c r="A4" s="3"/>
      <c r="B4" s="99" t="s">
        <v>2</v>
      </c>
      <c r="C4" s="107" t="s">
        <v>270</v>
      </c>
      <c r="D4" s="107" t="s">
        <v>149</v>
      </c>
      <c r="E4" s="107" t="s">
        <v>139</v>
      </c>
      <c r="F4" s="107" t="s">
        <v>140</v>
      </c>
      <c r="G4" s="108" t="s">
        <v>141</v>
      </c>
      <c r="H4" s="3"/>
      <c r="I4" s="3"/>
      <c r="J4" s="3"/>
    </row>
    <row r="5" spans="1:10" ht="12" customHeight="1">
      <c r="A5" s="3"/>
      <c r="B5" s="99" t="s">
        <v>31</v>
      </c>
      <c r="C5" s="105" t="s">
        <v>2</v>
      </c>
      <c r="D5" s="105" t="s">
        <v>31</v>
      </c>
      <c r="E5" s="105" t="s">
        <v>18</v>
      </c>
      <c r="F5" s="105" t="s">
        <v>17</v>
      </c>
      <c r="G5" s="106" t="s">
        <v>14</v>
      </c>
      <c r="H5" s="3"/>
      <c r="I5" s="3"/>
      <c r="J5" s="3"/>
    </row>
    <row r="6" spans="1:10" ht="12" customHeight="1">
      <c r="A6" s="3"/>
      <c r="B6" s="99" t="s">
        <v>18</v>
      </c>
      <c r="C6" s="111" t="s">
        <v>2</v>
      </c>
      <c r="D6" s="98" t="s">
        <v>386</v>
      </c>
      <c r="E6" s="119">
        <v>169728</v>
      </c>
      <c r="F6" s="119">
        <v>356796</v>
      </c>
      <c r="G6" s="120">
        <v>317886</v>
      </c>
      <c r="H6" s="3"/>
      <c r="I6" s="3"/>
      <c r="J6" s="3"/>
    </row>
    <row r="7" spans="1:10" ht="12" customHeight="1">
      <c r="A7" s="3"/>
      <c r="B7" s="99" t="s">
        <v>17</v>
      </c>
      <c r="C7" s="111" t="s">
        <v>31</v>
      </c>
      <c r="D7" s="98" t="s">
        <v>45</v>
      </c>
      <c r="E7" s="119">
        <v>35585</v>
      </c>
      <c r="F7" s="119">
        <v>57258</v>
      </c>
      <c r="G7" s="120">
        <v>56122</v>
      </c>
      <c r="H7" s="3"/>
      <c r="I7" s="3"/>
      <c r="J7" s="3"/>
    </row>
    <row r="8" spans="1:10" ht="12" customHeight="1">
      <c r="A8" s="3"/>
      <c r="B8" s="99" t="s">
        <v>14</v>
      </c>
      <c r="C8" s="111" t="s">
        <v>18</v>
      </c>
      <c r="D8" s="98" t="s">
        <v>387</v>
      </c>
      <c r="E8" s="119">
        <v>132407</v>
      </c>
      <c r="F8" s="119">
        <v>227037</v>
      </c>
      <c r="G8" s="120">
        <v>197690</v>
      </c>
      <c r="H8" s="3"/>
      <c r="I8" s="3"/>
      <c r="J8" s="3"/>
    </row>
    <row r="9" spans="1:10" ht="12" customHeight="1">
      <c r="A9" s="3"/>
      <c r="B9" s="99" t="s">
        <v>12</v>
      </c>
      <c r="C9" s="111" t="s">
        <v>17</v>
      </c>
      <c r="D9" s="98" t="s">
        <v>388</v>
      </c>
      <c r="E9" s="119">
        <v>34207</v>
      </c>
      <c r="F9" s="119">
        <v>26550</v>
      </c>
      <c r="G9" s="120">
        <v>22097</v>
      </c>
      <c r="H9" s="3"/>
      <c r="I9" s="3"/>
      <c r="J9" s="3"/>
    </row>
    <row r="10" spans="1:10" ht="12" customHeight="1">
      <c r="A10" s="3"/>
      <c r="B10" s="99" t="s">
        <v>3</v>
      </c>
      <c r="C10" s="111" t="s">
        <v>14</v>
      </c>
      <c r="D10" s="98" t="s">
        <v>69</v>
      </c>
      <c r="E10" s="119">
        <v>22602</v>
      </c>
      <c r="F10" s="119">
        <v>23127</v>
      </c>
      <c r="G10" s="120">
        <v>23122</v>
      </c>
      <c r="H10" s="3"/>
      <c r="I10" s="3"/>
      <c r="J10" s="3"/>
    </row>
    <row r="11" spans="1:10" ht="12" customHeight="1">
      <c r="A11" s="3"/>
      <c r="B11" s="99" t="s">
        <v>54</v>
      </c>
      <c r="C11" s="111" t="s">
        <v>12</v>
      </c>
      <c r="D11" s="98" t="s">
        <v>73</v>
      </c>
      <c r="E11" s="119">
        <v>137391</v>
      </c>
      <c r="F11" s="119">
        <v>145886</v>
      </c>
      <c r="G11" s="120">
        <v>100192</v>
      </c>
      <c r="H11" s="3"/>
      <c r="I11" s="3"/>
      <c r="J11" s="3"/>
    </row>
    <row r="12" spans="1:10" ht="12" customHeight="1">
      <c r="A12" s="3"/>
      <c r="B12" s="99" t="s">
        <v>112</v>
      </c>
      <c r="C12" s="111" t="s">
        <v>3</v>
      </c>
      <c r="D12" s="98" t="s">
        <v>68</v>
      </c>
      <c r="E12" s="119">
        <v>6593</v>
      </c>
      <c r="F12" s="119">
        <v>85084</v>
      </c>
      <c r="G12" s="120">
        <v>76356</v>
      </c>
      <c r="H12" s="3"/>
      <c r="I12" s="3"/>
      <c r="J12" s="3"/>
    </row>
    <row r="13" spans="1:10" ht="12" customHeight="1">
      <c r="A13" s="3"/>
      <c r="B13" s="99" t="s">
        <v>53</v>
      </c>
      <c r="C13" s="111" t="s">
        <v>54</v>
      </c>
      <c r="D13" s="98" t="s">
        <v>389</v>
      </c>
      <c r="E13" s="119">
        <v>0</v>
      </c>
      <c r="F13" s="119">
        <v>0</v>
      </c>
      <c r="G13" s="120">
        <v>0</v>
      </c>
      <c r="H13" s="3"/>
      <c r="I13" s="3"/>
      <c r="J13" s="3"/>
    </row>
    <row r="14" spans="1:10" ht="12" customHeight="1">
      <c r="A14" s="3"/>
      <c r="B14" s="99" t="s">
        <v>52</v>
      </c>
      <c r="C14" s="116" t="s">
        <v>112</v>
      </c>
      <c r="D14" s="113" t="s">
        <v>390</v>
      </c>
      <c r="E14" s="614">
        <f>SUM(E6:E13)</f>
        <v>538513</v>
      </c>
      <c r="F14" s="614">
        <f t="shared" ref="F14:G14" si="0">SUM(F6:F13)</f>
        <v>921738</v>
      </c>
      <c r="G14" s="615">
        <f t="shared" si="0"/>
        <v>793465</v>
      </c>
      <c r="H14" s="3"/>
      <c r="I14" s="3"/>
      <c r="J14" s="3"/>
    </row>
    <row r="15" spans="1:10" ht="12" customHeight="1">
      <c r="A15" s="3"/>
      <c r="B15" s="99" t="s">
        <v>49</v>
      </c>
      <c r="C15" s="111" t="s">
        <v>53</v>
      </c>
      <c r="D15" s="98" t="s">
        <v>391</v>
      </c>
      <c r="E15" s="119">
        <v>99951</v>
      </c>
      <c r="F15" s="119">
        <v>130483</v>
      </c>
      <c r="G15" s="120">
        <v>130483</v>
      </c>
      <c r="H15" s="3"/>
      <c r="I15" s="3"/>
      <c r="J15" s="3"/>
    </row>
    <row r="16" spans="1:10" ht="12" customHeight="1">
      <c r="A16" s="3"/>
      <c r="B16" s="99" t="s">
        <v>48</v>
      </c>
      <c r="C16" s="111" t="s">
        <v>52</v>
      </c>
      <c r="D16" s="98" t="s">
        <v>392</v>
      </c>
      <c r="E16" s="119">
        <v>0</v>
      </c>
      <c r="F16" s="119">
        <v>0</v>
      </c>
      <c r="G16" s="120">
        <v>0</v>
      </c>
      <c r="H16" s="3"/>
      <c r="I16" s="3"/>
      <c r="J16" s="3"/>
    </row>
    <row r="17" spans="1:10" ht="12" customHeight="1">
      <c r="A17" s="3"/>
      <c r="B17" s="99" t="s">
        <v>113</v>
      </c>
      <c r="C17" s="111" t="s">
        <v>49</v>
      </c>
      <c r="D17" s="98" t="s">
        <v>393</v>
      </c>
      <c r="E17" s="119">
        <v>117329</v>
      </c>
      <c r="F17" s="119">
        <v>123030</v>
      </c>
      <c r="G17" s="120">
        <v>121235</v>
      </c>
      <c r="H17" s="3"/>
      <c r="I17" s="3"/>
      <c r="J17" s="3"/>
    </row>
    <row r="18" spans="1:10" ht="12" customHeight="1">
      <c r="A18" s="3"/>
      <c r="B18" s="99" t="s">
        <v>114</v>
      </c>
      <c r="C18" s="111" t="s">
        <v>48</v>
      </c>
      <c r="D18" s="98" t="s">
        <v>394</v>
      </c>
      <c r="E18" s="119">
        <v>0</v>
      </c>
      <c r="F18" s="119">
        <v>0</v>
      </c>
      <c r="G18" s="120">
        <v>0</v>
      </c>
      <c r="H18" s="3"/>
      <c r="I18" s="3"/>
      <c r="J18" s="3"/>
    </row>
    <row r="19" spans="1:10" ht="12" customHeight="1">
      <c r="A19" s="3"/>
      <c r="B19" s="99" t="s">
        <v>115</v>
      </c>
      <c r="C19" s="116" t="s">
        <v>113</v>
      </c>
      <c r="D19" s="113" t="s">
        <v>395</v>
      </c>
      <c r="E19" s="614">
        <f>SUM(E15:E18)</f>
        <v>217280</v>
      </c>
      <c r="F19" s="614">
        <f t="shared" ref="F19:G19" si="1">SUM(F15:F18)</f>
        <v>253513</v>
      </c>
      <c r="G19" s="615">
        <f t="shared" si="1"/>
        <v>251718</v>
      </c>
      <c r="H19" s="3"/>
      <c r="I19" s="3"/>
      <c r="J19" s="3"/>
    </row>
    <row r="20" spans="1:10" ht="12.95" customHeight="1">
      <c r="A20" s="3"/>
      <c r="B20" s="99" t="s">
        <v>116</v>
      </c>
      <c r="C20" s="116" t="s">
        <v>114</v>
      </c>
      <c r="D20" s="102" t="s">
        <v>396</v>
      </c>
      <c r="E20" s="616">
        <f>SUM(E14+E19)</f>
        <v>755793</v>
      </c>
      <c r="F20" s="616">
        <f t="shared" ref="F20:G20" si="2">SUM(F14+F19)</f>
        <v>1175251</v>
      </c>
      <c r="G20" s="617">
        <f t="shared" si="2"/>
        <v>1045183</v>
      </c>
      <c r="H20" s="3"/>
      <c r="I20" s="3"/>
      <c r="J20" s="3"/>
    </row>
    <row r="21" spans="1:10" ht="12" customHeight="1">
      <c r="A21" s="3"/>
      <c r="B21" s="99" t="s">
        <v>350</v>
      </c>
      <c r="C21" s="111" t="s">
        <v>115</v>
      </c>
      <c r="D21" s="98" t="s">
        <v>397</v>
      </c>
      <c r="E21" s="119">
        <v>245124</v>
      </c>
      <c r="F21" s="119">
        <v>541668</v>
      </c>
      <c r="G21" s="120">
        <v>541668</v>
      </c>
      <c r="H21" s="3"/>
      <c r="I21" s="3"/>
      <c r="J21" s="3"/>
    </row>
    <row r="22" spans="1:10" ht="12" customHeight="1">
      <c r="A22" s="3"/>
      <c r="B22" s="99" t="s">
        <v>351</v>
      </c>
      <c r="C22" s="111" t="s">
        <v>116</v>
      </c>
      <c r="D22" s="98" t="s">
        <v>398</v>
      </c>
      <c r="E22" s="119">
        <v>189015</v>
      </c>
      <c r="F22" s="119">
        <v>287850</v>
      </c>
      <c r="G22" s="120">
        <v>285222</v>
      </c>
      <c r="H22" s="3"/>
      <c r="I22" s="3"/>
      <c r="J22" s="3"/>
    </row>
    <row r="23" spans="1:10" ht="12" customHeight="1">
      <c r="A23" s="3"/>
      <c r="B23" s="99" t="s">
        <v>352</v>
      </c>
      <c r="C23" s="111" t="s">
        <v>350</v>
      </c>
      <c r="D23" s="98" t="s">
        <v>717</v>
      </c>
      <c r="E23" s="119">
        <v>9529</v>
      </c>
      <c r="F23" s="119">
        <v>9529</v>
      </c>
      <c r="G23" s="120">
        <v>9338</v>
      </c>
      <c r="H23" s="3"/>
      <c r="I23" s="3"/>
      <c r="J23" s="3"/>
    </row>
    <row r="24" spans="1:10" ht="12" customHeight="1">
      <c r="A24" s="3"/>
      <c r="B24" s="99" t="s">
        <v>353</v>
      </c>
      <c r="C24" s="111" t="s">
        <v>351</v>
      </c>
      <c r="D24" s="117" t="s">
        <v>399</v>
      </c>
      <c r="E24" s="122">
        <v>29038</v>
      </c>
      <c r="F24" s="122">
        <v>40878</v>
      </c>
      <c r="G24" s="123">
        <v>40878</v>
      </c>
      <c r="H24" s="3"/>
      <c r="I24" s="3"/>
      <c r="J24" s="3"/>
    </row>
    <row r="25" spans="1:10" ht="12" customHeight="1">
      <c r="A25" s="3"/>
      <c r="B25" s="99" t="s">
        <v>117</v>
      </c>
      <c r="C25" s="111" t="s">
        <v>352</v>
      </c>
      <c r="D25" s="117" t="s">
        <v>400</v>
      </c>
      <c r="E25" s="122">
        <v>5304</v>
      </c>
      <c r="F25" s="122">
        <v>8104</v>
      </c>
      <c r="G25" s="123">
        <v>7679</v>
      </c>
      <c r="H25" s="3"/>
      <c r="I25" s="3"/>
      <c r="J25" s="3"/>
    </row>
    <row r="26" spans="1:10" ht="12" customHeight="1">
      <c r="A26" s="3"/>
      <c r="B26" s="99" t="s">
        <v>118</v>
      </c>
      <c r="C26" s="111" t="s">
        <v>353</v>
      </c>
      <c r="D26" s="117" t="s">
        <v>401</v>
      </c>
      <c r="E26" s="122">
        <v>33084</v>
      </c>
      <c r="F26" s="122">
        <v>33263</v>
      </c>
      <c r="G26" s="123">
        <v>26365</v>
      </c>
      <c r="H26" s="3"/>
      <c r="I26" s="3"/>
      <c r="J26" s="3"/>
    </row>
    <row r="27" spans="1:10" ht="12" customHeight="1">
      <c r="A27" s="3"/>
      <c r="B27" s="99" t="s">
        <v>119</v>
      </c>
      <c r="C27" s="111" t="s">
        <v>117</v>
      </c>
      <c r="D27" s="117" t="s">
        <v>402</v>
      </c>
      <c r="E27" s="122">
        <v>0</v>
      </c>
      <c r="F27" s="122">
        <v>620</v>
      </c>
      <c r="G27" s="123">
        <v>620</v>
      </c>
      <c r="H27" s="3"/>
      <c r="I27" s="3"/>
      <c r="J27" s="3"/>
    </row>
    <row r="28" spans="1:10" ht="12" customHeight="1">
      <c r="A28" s="3"/>
      <c r="B28" s="99" t="s">
        <v>120</v>
      </c>
      <c r="C28" s="111" t="s">
        <v>118</v>
      </c>
      <c r="D28" s="117" t="s">
        <v>403</v>
      </c>
      <c r="E28" s="122">
        <v>2107</v>
      </c>
      <c r="F28" s="122">
        <v>10846</v>
      </c>
      <c r="G28" s="123">
        <v>7061</v>
      </c>
      <c r="H28" s="3"/>
      <c r="I28" s="3"/>
      <c r="J28" s="3"/>
    </row>
    <row r="29" spans="1:10" ht="12" customHeight="1">
      <c r="A29" s="3"/>
      <c r="B29" s="99" t="s">
        <v>121</v>
      </c>
      <c r="C29" s="111" t="s">
        <v>119</v>
      </c>
      <c r="D29" s="117" t="s">
        <v>404</v>
      </c>
      <c r="E29" s="122">
        <v>26811</v>
      </c>
      <c r="F29" s="122"/>
      <c r="G29" s="123"/>
      <c r="H29" s="3"/>
      <c r="I29" s="3"/>
      <c r="J29" s="3"/>
    </row>
    <row r="30" spans="1:10" ht="12" customHeight="1">
      <c r="A30" s="3"/>
      <c r="B30" s="99" t="s">
        <v>122</v>
      </c>
      <c r="C30" s="116" t="s">
        <v>120</v>
      </c>
      <c r="D30" s="94" t="s">
        <v>405</v>
      </c>
      <c r="E30" s="95">
        <f>SUM(E21:E29)</f>
        <v>540012</v>
      </c>
      <c r="F30" s="95">
        <f t="shared" ref="F30:G30" si="3">SUM(F21:F29)</f>
        <v>932758</v>
      </c>
      <c r="G30" s="97">
        <f t="shared" si="3"/>
        <v>918831</v>
      </c>
      <c r="H30" s="3"/>
      <c r="I30" s="3"/>
      <c r="J30" s="3"/>
    </row>
    <row r="31" spans="1:10" ht="12" customHeight="1">
      <c r="A31" s="3"/>
      <c r="B31" s="99" t="s">
        <v>123</v>
      </c>
      <c r="C31" s="111" t="s">
        <v>121</v>
      </c>
      <c r="D31" s="117" t="s">
        <v>407</v>
      </c>
      <c r="E31" s="122"/>
      <c r="F31" s="122">
        <v>28338</v>
      </c>
      <c r="G31" s="123">
        <v>28337</v>
      </c>
      <c r="H31" s="3"/>
      <c r="I31" s="3"/>
      <c r="J31" s="3"/>
    </row>
    <row r="32" spans="1:10" ht="12" customHeight="1">
      <c r="A32" s="3"/>
      <c r="B32" s="99" t="s">
        <v>124</v>
      </c>
      <c r="C32" s="111" t="s">
        <v>122</v>
      </c>
      <c r="D32" s="117" t="s">
        <v>408</v>
      </c>
      <c r="E32" s="122">
        <v>0</v>
      </c>
      <c r="F32" s="122">
        <v>0</v>
      </c>
      <c r="G32" s="123">
        <v>0</v>
      </c>
      <c r="H32" s="3"/>
      <c r="I32" s="3"/>
      <c r="J32" s="3"/>
    </row>
    <row r="33" spans="1:10" ht="12" customHeight="1">
      <c r="A33" s="3"/>
      <c r="B33" s="99" t="s">
        <v>125</v>
      </c>
      <c r="C33" s="111" t="s">
        <v>123</v>
      </c>
      <c r="D33" s="117" t="s">
        <v>409</v>
      </c>
      <c r="E33" s="122">
        <v>98452</v>
      </c>
      <c r="F33" s="122">
        <v>90285</v>
      </c>
      <c r="G33" s="123">
        <v>90285</v>
      </c>
      <c r="H33" s="3"/>
      <c r="I33" s="3"/>
      <c r="J33" s="3"/>
    </row>
    <row r="34" spans="1:10" ht="12" customHeight="1">
      <c r="A34" s="3"/>
      <c r="B34" s="99" t="s">
        <v>126</v>
      </c>
      <c r="C34" s="111" t="s">
        <v>124</v>
      </c>
      <c r="D34" s="117" t="s">
        <v>410</v>
      </c>
      <c r="E34" s="122">
        <v>117329</v>
      </c>
      <c r="F34" s="122">
        <v>123870</v>
      </c>
      <c r="G34" s="123">
        <v>122075</v>
      </c>
      <c r="H34" s="3"/>
      <c r="I34" s="3"/>
      <c r="J34" s="3"/>
    </row>
    <row r="35" spans="1:10" ht="12" customHeight="1">
      <c r="A35" s="3"/>
      <c r="B35" s="99" t="s">
        <v>127</v>
      </c>
      <c r="C35" s="111" t="s">
        <v>125</v>
      </c>
      <c r="D35" s="117" t="s">
        <v>411</v>
      </c>
      <c r="E35" s="122">
        <v>0</v>
      </c>
      <c r="F35" s="122">
        <v>0</v>
      </c>
      <c r="G35" s="123">
        <v>0</v>
      </c>
      <c r="H35" s="3"/>
      <c r="I35" s="3"/>
      <c r="J35" s="3"/>
    </row>
    <row r="36" spans="1:10" ht="12" customHeight="1">
      <c r="A36" s="3"/>
      <c r="B36" s="99" t="s">
        <v>128</v>
      </c>
      <c r="C36" s="116" t="s">
        <v>126</v>
      </c>
      <c r="D36" s="94" t="s">
        <v>412</v>
      </c>
      <c r="E36" s="618">
        <f>SUM(E31:E35)</f>
        <v>215781</v>
      </c>
      <c r="F36" s="618">
        <f t="shared" ref="F36:G36" si="4">SUM(F31:F35)</f>
        <v>242493</v>
      </c>
      <c r="G36" s="619">
        <f t="shared" si="4"/>
        <v>240697</v>
      </c>
      <c r="H36" s="3"/>
      <c r="I36" s="3"/>
      <c r="J36" s="3"/>
    </row>
    <row r="37" spans="1:10" ht="12.95" customHeight="1" thickBot="1">
      <c r="A37" s="3"/>
      <c r="B37" s="156" t="s">
        <v>406</v>
      </c>
      <c r="C37" s="155" t="s">
        <v>127</v>
      </c>
      <c r="D37" s="135" t="s">
        <v>413</v>
      </c>
      <c r="E37" s="620">
        <f>SUM(E36+E30)</f>
        <v>755793</v>
      </c>
      <c r="F37" s="620">
        <f t="shared" ref="F37:G37" si="5">SUM(F36+F30)</f>
        <v>1175251</v>
      </c>
      <c r="G37" s="621">
        <f t="shared" si="5"/>
        <v>1159528</v>
      </c>
      <c r="H37" s="3"/>
      <c r="I37" s="3"/>
      <c r="J37" s="3"/>
    </row>
    <row r="38" spans="1:10" ht="15.75" thickTop="1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20. melléklet a 7/2016. (IV.29.) önkormányzati rendelethez, 
adatok ezer Ft-ban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N52"/>
  <sheetViews>
    <sheetView topLeftCell="A3" zoomScale="110" zoomScaleNormal="110" workbookViewId="0">
      <selection activeCell="N42" sqref="N42"/>
    </sheetView>
  </sheetViews>
  <sheetFormatPr defaultRowHeight="15"/>
  <cols>
    <col min="1" max="1" width="0.42578125" customWidth="1"/>
    <col min="2" max="2" width="3.28515625" customWidth="1"/>
    <col min="3" max="3" width="2.85546875" customWidth="1"/>
    <col min="4" max="4" width="61.42578125" customWidth="1"/>
  </cols>
  <sheetData>
    <row r="1" spans="1:14" ht="15.75" thickBot="1">
      <c r="A1" s="92"/>
      <c r="B1" s="92"/>
      <c r="C1" s="92"/>
      <c r="D1" s="92"/>
      <c r="E1" s="92"/>
      <c r="F1" s="92"/>
      <c r="G1" s="92"/>
      <c r="H1" s="92"/>
      <c r="I1" s="764"/>
      <c r="J1" s="764"/>
      <c r="K1" s="92"/>
      <c r="L1" s="92"/>
      <c r="M1" s="92"/>
      <c r="N1" s="92"/>
    </row>
    <row r="2" spans="1:14" ht="12" customHeight="1" thickTop="1" thickBot="1">
      <c r="A2" s="92"/>
      <c r="B2" s="604"/>
      <c r="C2" s="605"/>
      <c r="D2" s="606" t="s">
        <v>131</v>
      </c>
      <c r="E2" s="606" t="s">
        <v>132</v>
      </c>
      <c r="F2" s="606" t="s">
        <v>133</v>
      </c>
      <c r="G2" s="606" t="s">
        <v>134</v>
      </c>
      <c r="H2" s="606" t="s">
        <v>135</v>
      </c>
      <c r="I2" s="606" t="s">
        <v>136</v>
      </c>
      <c r="J2" s="607" t="s">
        <v>137</v>
      </c>
      <c r="K2" s="92"/>
      <c r="L2" s="92"/>
      <c r="M2" s="92"/>
      <c r="N2" s="92"/>
    </row>
    <row r="3" spans="1:14" ht="21.95" customHeight="1" thickTop="1">
      <c r="A3" s="92"/>
      <c r="B3" s="126" t="s">
        <v>2</v>
      </c>
      <c r="C3" s="127"/>
      <c r="D3" s="608" t="s">
        <v>149</v>
      </c>
      <c r="E3" s="609" t="s">
        <v>416</v>
      </c>
      <c r="F3" s="609" t="s">
        <v>417</v>
      </c>
      <c r="G3" s="610" t="s">
        <v>418</v>
      </c>
      <c r="H3" s="609" t="s">
        <v>419</v>
      </c>
      <c r="I3" s="609" t="s">
        <v>417</v>
      </c>
      <c r="J3" s="611" t="s">
        <v>420</v>
      </c>
      <c r="K3" s="92"/>
      <c r="L3" s="92"/>
      <c r="M3" s="92"/>
      <c r="N3" s="92"/>
    </row>
    <row r="4" spans="1:14" ht="12" customHeight="1">
      <c r="A4" s="92"/>
      <c r="B4" s="128" t="s">
        <v>31</v>
      </c>
      <c r="C4" s="103" t="s">
        <v>2</v>
      </c>
      <c r="D4" s="103" t="s">
        <v>31</v>
      </c>
      <c r="E4" s="103" t="s">
        <v>18</v>
      </c>
      <c r="F4" s="103" t="s">
        <v>17</v>
      </c>
      <c r="G4" s="103" t="s">
        <v>14</v>
      </c>
      <c r="H4" s="103" t="s">
        <v>12</v>
      </c>
      <c r="I4" s="103" t="s">
        <v>3</v>
      </c>
      <c r="J4" s="104" t="s">
        <v>54</v>
      </c>
      <c r="K4" s="92"/>
      <c r="L4" s="92"/>
      <c r="M4" s="92"/>
      <c r="N4" s="92"/>
    </row>
    <row r="5" spans="1:14" ht="12" customHeight="1">
      <c r="A5" s="92"/>
      <c r="B5" s="128" t="s">
        <v>18</v>
      </c>
      <c r="C5" s="101" t="s">
        <v>2</v>
      </c>
      <c r="D5" s="100" t="s">
        <v>414</v>
      </c>
      <c r="E5" s="119">
        <v>43983</v>
      </c>
      <c r="F5" s="98"/>
      <c r="G5" s="119">
        <v>43983</v>
      </c>
      <c r="H5" s="119">
        <v>72399</v>
      </c>
      <c r="I5" s="98">
        <v>0</v>
      </c>
      <c r="J5" s="120">
        <v>72399</v>
      </c>
      <c r="K5" s="92"/>
      <c r="L5" s="92"/>
      <c r="M5" s="92"/>
      <c r="N5" s="92"/>
    </row>
    <row r="6" spans="1:14" ht="12" customHeight="1">
      <c r="A6" s="92"/>
      <c r="B6" s="128" t="s">
        <v>17</v>
      </c>
      <c r="C6" s="101" t="s">
        <v>31</v>
      </c>
      <c r="D6" s="100" t="s">
        <v>415</v>
      </c>
      <c r="E6" s="119">
        <v>117051</v>
      </c>
      <c r="F6" s="98"/>
      <c r="G6" s="119">
        <v>117051</v>
      </c>
      <c r="H6" s="119">
        <v>20239</v>
      </c>
      <c r="I6" s="98">
        <v>0</v>
      </c>
      <c r="J6" s="120">
        <v>20239</v>
      </c>
      <c r="K6" s="92"/>
      <c r="L6" s="92"/>
      <c r="M6" s="92"/>
      <c r="N6" s="92"/>
    </row>
    <row r="7" spans="1:14" ht="12" customHeight="1">
      <c r="A7" s="92"/>
      <c r="B7" s="128" t="s">
        <v>14</v>
      </c>
      <c r="C7" s="101" t="s">
        <v>18</v>
      </c>
      <c r="D7" s="100" t="s">
        <v>421</v>
      </c>
      <c r="E7" s="98">
        <v>0</v>
      </c>
      <c r="F7" s="98"/>
      <c r="G7" s="98">
        <v>0</v>
      </c>
      <c r="H7" s="98">
        <v>0</v>
      </c>
      <c r="I7" s="98">
        <v>0</v>
      </c>
      <c r="J7" s="114">
        <v>0</v>
      </c>
      <c r="K7" s="92"/>
      <c r="L7" s="92"/>
      <c r="M7" s="92"/>
      <c r="N7" s="92"/>
    </row>
    <row r="8" spans="1:14" ht="12" customHeight="1">
      <c r="A8" s="92"/>
      <c r="B8" s="128" t="s">
        <v>12</v>
      </c>
      <c r="C8" s="102" t="s">
        <v>131</v>
      </c>
      <c r="D8" s="102" t="s">
        <v>422</v>
      </c>
      <c r="E8" s="121">
        <f t="shared" ref="E8" si="0">SUM(E5:E7)</f>
        <v>161034</v>
      </c>
      <c r="F8" s="121">
        <f t="shared" ref="F8:I8" si="1">SUM(F5:F7)</f>
        <v>0</v>
      </c>
      <c r="G8" s="121">
        <f t="shared" ref="G8" si="2">SUM(G5:G7)</f>
        <v>161034</v>
      </c>
      <c r="H8" s="121">
        <f t="shared" si="1"/>
        <v>92638</v>
      </c>
      <c r="I8" s="121">
        <f t="shared" si="1"/>
        <v>0</v>
      </c>
      <c r="J8" s="139">
        <f t="shared" ref="J8" si="3">SUM(J5:J7)</f>
        <v>92638</v>
      </c>
      <c r="K8" s="92"/>
      <c r="L8" s="92"/>
      <c r="M8" s="92"/>
      <c r="N8" s="92"/>
    </row>
    <row r="9" spans="1:14" ht="12" customHeight="1">
      <c r="A9" s="92"/>
      <c r="B9" s="128" t="s">
        <v>3</v>
      </c>
      <c r="C9" s="100" t="s">
        <v>17</v>
      </c>
      <c r="D9" s="100" t="s">
        <v>423</v>
      </c>
      <c r="E9" s="98">
        <v>0</v>
      </c>
      <c r="F9" s="98"/>
      <c r="G9" s="98">
        <v>0</v>
      </c>
      <c r="H9" s="98">
        <v>0</v>
      </c>
      <c r="I9" s="98">
        <v>0</v>
      </c>
      <c r="J9" s="114">
        <v>0</v>
      </c>
      <c r="K9" s="92"/>
      <c r="L9" s="92"/>
      <c r="M9" s="92"/>
      <c r="N9" s="92"/>
    </row>
    <row r="10" spans="1:14" ht="12" customHeight="1">
      <c r="A10" s="92"/>
      <c r="B10" s="128" t="s">
        <v>54</v>
      </c>
      <c r="C10" s="100" t="s">
        <v>14</v>
      </c>
      <c r="D10" s="100" t="s">
        <v>424</v>
      </c>
      <c r="E10" s="98">
        <v>0</v>
      </c>
      <c r="F10" s="98"/>
      <c r="G10" s="98">
        <v>0</v>
      </c>
      <c r="H10" s="98">
        <v>0</v>
      </c>
      <c r="I10" s="98">
        <v>0</v>
      </c>
      <c r="J10" s="114">
        <v>0</v>
      </c>
      <c r="K10" s="92"/>
      <c r="L10" s="92"/>
      <c r="M10" s="92"/>
      <c r="N10" s="92"/>
    </row>
    <row r="11" spans="1:14" ht="12" customHeight="1">
      <c r="A11" s="92"/>
      <c r="B11" s="128" t="s">
        <v>112</v>
      </c>
      <c r="C11" s="102" t="s">
        <v>132</v>
      </c>
      <c r="D11" s="102" t="s">
        <v>425</v>
      </c>
      <c r="E11" s="113">
        <f t="shared" ref="E11" si="4">SUM(E9:E10)</f>
        <v>0</v>
      </c>
      <c r="F11" s="113">
        <f t="shared" ref="F11:I11" si="5">SUM(F9:F10)</f>
        <v>0</v>
      </c>
      <c r="G11" s="113">
        <f t="shared" ref="G11" si="6">SUM(G9:G10)</f>
        <v>0</v>
      </c>
      <c r="H11" s="113">
        <f t="shared" si="5"/>
        <v>0</v>
      </c>
      <c r="I11" s="113">
        <f t="shared" si="5"/>
        <v>0</v>
      </c>
      <c r="J11" s="115">
        <f t="shared" ref="J11" si="7">SUM(J9:J10)</f>
        <v>0</v>
      </c>
      <c r="K11" s="92"/>
      <c r="L11" s="92"/>
      <c r="M11" s="92"/>
      <c r="N11" s="92"/>
    </row>
    <row r="12" spans="1:14" ht="12" customHeight="1">
      <c r="A12" s="92"/>
      <c r="B12" s="128" t="s">
        <v>53</v>
      </c>
      <c r="C12" s="100" t="s">
        <v>12</v>
      </c>
      <c r="D12" s="100" t="s">
        <v>426</v>
      </c>
      <c r="E12" s="119">
        <v>547968</v>
      </c>
      <c r="F12" s="98"/>
      <c r="G12" s="119">
        <v>547968</v>
      </c>
      <c r="H12" s="119">
        <v>323546</v>
      </c>
      <c r="I12" s="98">
        <v>0</v>
      </c>
      <c r="J12" s="120">
        <v>323546</v>
      </c>
      <c r="K12" s="92"/>
      <c r="L12" s="92"/>
      <c r="M12" s="92"/>
      <c r="N12" s="92"/>
    </row>
    <row r="13" spans="1:14" ht="12" customHeight="1">
      <c r="A13" s="92"/>
      <c r="B13" s="128" t="s">
        <v>52</v>
      </c>
      <c r="C13" s="100" t="s">
        <v>3</v>
      </c>
      <c r="D13" s="100" t="s">
        <v>427</v>
      </c>
      <c r="E13" s="119">
        <v>93238</v>
      </c>
      <c r="F13" s="98"/>
      <c r="G13" s="119">
        <v>93238</v>
      </c>
      <c r="H13" s="119">
        <v>347257</v>
      </c>
      <c r="I13" s="98">
        <v>0</v>
      </c>
      <c r="J13" s="120">
        <v>347257</v>
      </c>
      <c r="K13" s="92"/>
      <c r="L13" s="92"/>
      <c r="M13" s="92"/>
      <c r="N13" s="92"/>
    </row>
    <row r="14" spans="1:14" ht="12" customHeight="1">
      <c r="A14" s="92"/>
      <c r="B14" s="128" t="s">
        <v>49</v>
      </c>
      <c r="C14" s="100" t="s">
        <v>54</v>
      </c>
      <c r="D14" s="100" t="s">
        <v>428</v>
      </c>
      <c r="E14" s="98">
        <v>0</v>
      </c>
      <c r="F14" s="98"/>
      <c r="G14" s="98">
        <v>0</v>
      </c>
      <c r="H14" s="119">
        <v>1928</v>
      </c>
      <c r="I14" s="98">
        <v>0</v>
      </c>
      <c r="J14" s="120">
        <v>1928</v>
      </c>
      <c r="K14" s="92"/>
      <c r="L14" s="92"/>
      <c r="M14" s="92"/>
      <c r="N14" s="92"/>
    </row>
    <row r="15" spans="1:14" ht="12" customHeight="1">
      <c r="A15" s="92"/>
      <c r="B15" s="128" t="s">
        <v>48</v>
      </c>
      <c r="C15" s="102" t="s">
        <v>133</v>
      </c>
      <c r="D15" s="102" t="s">
        <v>429</v>
      </c>
      <c r="E15" s="136">
        <f t="shared" ref="E15" si="8">SUM(E12:E14)</f>
        <v>641206</v>
      </c>
      <c r="F15" s="136">
        <f t="shared" ref="F15:I15" si="9">SUM(F12:F14)</f>
        <v>0</v>
      </c>
      <c r="G15" s="136">
        <f t="shared" ref="G15" si="10">SUM(G12:G14)</f>
        <v>641206</v>
      </c>
      <c r="H15" s="136">
        <f t="shared" si="9"/>
        <v>672731</v>
      </c>
      <c r="I15" s="136">
        <f t="shared" si="9"/>
        <v>0</v>
      </c>
      <c r="J15" s="612">
        <f t="shared" ref="J15" si="11">SUM(J12:J14)</f>
        <v>672731</v>
      </c>
      <c r="K15" s="92"/>
      <c r="L15" s="92"/>
      <c r="M15" s="92"/>
      <c r="N15" s="92"/>
    </row>
    <row r="16" spans="1:14" ht="12" customHeight="1">
      <c r="A16" s="92"/>
      <c r="B16" s="128" t="s">
        <v>113</v>
      </c>
      <c r="C16" s="100" t="s">
        <v>112</v>
      </c>
      <c r="D16" s="100" t="s">
        <v>430</v>
      </c>
      <c r="E16" s="119">
        <v>44960</v>
      </c>
      <c r="F16" s="98"/>
      <c r="G16" s="119">
        <v>44960</v>
      </c>
      <c r="H16" s="119">
        <v>71104</v>
      </c>
      <c r="I16" s="98">
        <v>0</v>
      </c>
      <c r="J16" s="120">
        <v>71104</v>
      </c>
      <c r="K16" s="92"/>
      <c r="L16" s="92"/>
      <c r="M16" s="92"/>
      <c r="N16" s="92"/>
    </row>
    <row r="17" spans="1:14" ht="12" customHeight="1">
      <c r="A17" s="92"/>
      <c r="B17" s="128" t="s">
        <v>114</v>
      </c>
      <c r="C17" s="100" t="s">
        <v>53</v>
      </c>
      <c r="D17" s="100" t="s">
        <v>431</v>
      </c>
      <c r="E17" s="119">
        <v>80510</v>
      </c>
      <c r="F17" s="98"/>
      <c r="G17" s="119">
        <v>80510</v>
      </c>
      <c r="H17" s="119">
        <v>78833</v>
      </c>
      <c r="I17" s="98">
        <v>0</v>
      </c>
      <c r="J17" s="120">
        <v>78833</v>
      </c>
      <c r="K17" s="92"/>
      <c r="L17" s="92"/>
      <c r="M17" s="92"/>
      <c r="N17" s="92"/>
    </row>
    <row r="18" spans="1:14" ht="12" customHeight="1">
      <c r="A18" s="92"/>
      <c r="B18" s="128" t="s">
        <v>115</v>
      </c>
      <c r="C18" s="100" t="s">
        <v>52</v>
      </c>
      <c r="D18" s="100" t="s">
        <v>432</v>
      </c>
      <c r="E18" s="98">
        <v>0</v>
      </c>
      <c r="F18" s="98"/>
      <c r="G18" s="98">
        <v>0</v>
      </c>
      <c r="H18" s="119">
        <v>0</v>
      </c>
      <c r="I18" s="98">
        <v>0</v>
      </c>
      <c r="J18" s="120">
        <v>0</v>
      </c>
      <c r="K18" s="92"/>
      <c r="L18" s="92"/>
      <c r="M18" s="92"/>
      <c r="N18" s="92"/>
    </row>
    <row r="19" spans="1:14" ht="12" customHeight="1">
      <c r="A19" s="92"/>
      <c r="B19" s="128" t="s">
        <v>116</v>
      </c>
      <c r="C19" s="100" t="s">
        <v>49</v>
      </c>
      <c r="D19" s="100" t="s">
        <v>433</v>
      </c>
      <c r="E19" s="98">
        <v>0</v>
      </c>
      <c r="F19" s="98"/>
      <c r="G19" s="98">
        <v>0</v>
      </c>
      <c r="H19" s="119">
        <v>2689</v>
      </c>
      <c r="I19" s="98">
        <v>0</v>
      </c>
      <c r="J19" s="120">
        <v>2689</v>
      </c>
      <c r="K19" s="92"/>
      <c r="L19" s="92"/>
      <c r="M19" s="92"/>
      <c r="N19" s="92"/>
    </row>
    <row r="20" spans="1:14" ht="12" customHeight="1">
      <c r="A20" s="92"/>
      <c r="B20" s="128" t="s">
        <v>350</v>
      </c>
      <c r="C20" s="102" t="s">
        <v>134</v>
      </c>
      <c r="D20" s="102" t="s">
        <v>437</v>
      </c>
      <c r="E20" s="121">
        <f t="shared" ref="E20" si="12">SUM(E16:E19)</f>
        <v>125470</v>
      </c>
      <c r="F20" s="121">
        <f t="shared" ref="F20:I20" si="13">SUM(F16:F19)</f>
        <v>0</v>
      </c>
      <c r="G20" s="121">
        <f t="shared" ref="G20" si="14">SUM(G16:G19)</f>
        <v>125470</v>
      </c>
      <c r="H20" s="121">
        <f t="shared" si="13"/>
        <v>152626</v>
      </c>
      <c r="I20" s="121">
        <f t="shared" si="13"/>
        <v>0</v>
      </c>
      <c r="J20" s="139">
        <f t="shared" ref="J20" si="15">SUM(J16:J19)</f>
        <v>152626</v>
      </c>
      <c r="K20" s="92"/>
      <c r="L20" s="92"/>
      <c r="M20" s="92"/>
      <c r="N20" s="92"/>
    </row>
    <row r="21" spans="1:14" ht="12" customHeight="1">
      <c r="A21" s="92"/>
      <c r="B21" s="128" t="s">
        <v>351</v>
      </c>
      <c r="C21" s="100" t="s">
        <v>48</v>
      </c>
      <c r="D21" s="100" t="s">
        <v>434</v>
      </c>
      <c r="E21" s="119">
        <v>328183</v>
      </c>
      <c r="F21" s="98"/>
      <c r="G21" s="119">
        <v>328183</v>
      </c>
      <c r="H21" s="119">
        <v>285999</v>
      </c>
      <c r="I21" s="98">
        <v>0</v>
      </c>
      <c r="J21" s="120">
        <v>285999</v>
      </c>
      <c r="K21" s="92"/>
      <c r="L21" s="92"/>
      <c r="M21" s="92"/>
      <c r="N21" s="92"/>
    </row>
    <row r="22" spans="1:14" ht="12" customHeight="1">
      <c r="A22" s="92"/>
      <c r="B22" s="128" t="s">
        <v>352</v>
      </c>
      <c r="C22" s="100" t="s">
        <v>113</v>
      </c>
      <c r="D22" s="100" t="s">
        <v>435</v>
      </c>
      <c r="E22" s="119">
        <v>13690</v>
      </c>
      <c r="F22" s="98"/>
      <c r="G22" s="119">
        <v>13690</v>
      </c>
      <c r="H22" s="119">
        <v>35051</v>
      </c>
      <c r="I22" s="98">
        <v>0</v>
      </c>
      <c r="J22" s="120">
        <v>35051</v>
      </c>
      <c r="K22" s="92"/>
      <c r="L22" s="92"/>
      <c r="M22" s="92"/>
      <c r="N22" s="92"/>
    </row>
    <row r="23" spans="1:14" ht="12" customHeight="1">
      <c r="A23" s="92"/>
      <c r="B23" s="128" t="s">
        <v>353</v>
      </c>
      <c r="C23" s="100" t="s">
        <v>114</v>
      </c>
      <c r="D23" s="100" t="s">
        <v>436</v>
      </c>
      <c r="E23" s="119">
        <v>60047</v>
      </c>
      <c r="F23" s="98"/>
      <c r="G23" s="119">
        <v>60047</v>
      </c>
      <c r="H23" s="119">
        <v>57566</v>
      </c>
      <c r="I23" s="98">
        <v>0</v>
      </c>
      <c r="J23" s="120">
        <v>57566</v>
      </c>
      <c r="K23" s="92"/>
      <c r="L23" s="92"/>
      <c r="M23" s="92"/>
      <c r="N23" s="92"/>
    </row>
    <row r="24" spans="1:14" ht="12" customHeight="1">
      <c r="A24" s="92"/>
      <c r="B24" s="128" t="s">
        <v>117</v>
      </c>
      <c r="C24" s="102" t="s">
        <v>135</v>
      </c>
      <c r="D24" s="102" t="s">
        <v>438</v>
      </c>
      <c r="E24" s="136">
        <f t="shared" ref="E24" si="16">SUM(E21:E23)</f>
        <v>401920</v>
      </c>
      <c r="F24" s="136">
        <f t="shared" ref="F24:I24" si="17">SUM(F21:F23)</f>
        <v>0</v>
      </c>
      <c r="G24" s="136">
        <f t="shared" ref="G24" si="18">SUM(G21:G23)</f>
        <v>401920</v>
      </c>
      <c r="H24" s="136">
        <f t="shared" si="17"/>
        <v>378616</v>
      </c>
      <c r="I24" s="136">
        <f t="shared" si="17"/>
        <v>0</v>
      </c>
      <c r="J24" s="612">
        <f t="shared" ref="J24" si="19">SUM(J21:J23)</f>
        <v>378616</v>
      </c>
      <c r="K24" s="92"/>
      <c r="L24" s="92"/>
      <c r="M24" s="92"/>
      <c r="N24" s="92"/>
    </row>
    <row r="25" spans="1:14" ht="12" customHeight="1">
      <c r="A25" s="92"/>
      <c r="B25" s="128" t="s">
        <v>118</v>
      </c>
      <c r="C25" s="102" t="s">
        <v>136</v>
      </c>
      <c r="D25" s="102" t="s">
        <v>439</v>
      </c>
      <c r="E25" s="137">
        <v>35188</v>
      </c>
      <c r="F25" s="113"/>
      <c r="G25" s="137">
        <v>35188</v>
      </c>
      <c r="H25" s="137">
        <v>51064</v>
      </c>
      <c r="I25" s="113">
        <v>0</v>
      </c>
      <c r="J25" s="138">
        <v>51064</v>
      </c>
      <c r="K25" s="92"/>
      <c r="L25" s="92"/>
      <c r="M25" s="92"/>
      <c r="N25" s="92"/>
    </row>
    <row r="26" spans="1:14" ht="12" customHeight="1">
      <c r="A26" s="92"/>
      <c r="B26" s="128" t="s">
        <v>119</v>
      </c>
      <c r="C26" s="102" t="s">
        <v>137</v>
      </c>
      <c r="D26" s="102" t="s">
        <v>440</v>
      </c>
      <c r="E26" s="137">
        <v>426573</v>
      </c>
      <c r="F26" s="113"/>
      <c r="G26" s="137">
        <v>426573</v>
      </c>
      <c r="H26" s="137">
        <v>303708</v>
      </c>
      <c r="I26" s="113">
        <v>0</v>
      </c>
      <c r="J26" s="138">
        <v>303708</v>
      </c>
      <c r="K26" s="92"/>
      <c r="L26" s="92"/>
      <c r="M26" s="92"/>
      <c r="N26" s="92"/>
    </row>
    <row r="27" spans="1:14" ht="12" customHeight="1">
      <c r="A27" s="92"/>
      <c r="B27" s="128" t="s">
        <v>120</v>
      </c>
      <c r="C27" s="100"/>
      <c r="D27" s="113" t="s">
        <v>441</v>
      </c>
      <c r="E27" s="136">
        <f t="shared" ref="E27" si="20">SUM(E8+E11+E15-E20-E24-E25-E26)</f>
        <v>-186911</v>
      </c>
      <c r="F27" s="136">
        <f t="shared" ref="F27:I27" si="21">SUM(F8+F11+F15-F20-F24-F25-F26)</f>
        <v>0</v>
      </c>
      <c r="G27" s="136">
        <f t="shared" ref="G27" si="22">SUM(G8+G11+G15-G20-G24-G25-G26)</f>
        <v>-186911</v>
      </c>
      <c r="H27" s="136">
        <f t="shared" si="21"/>
        <v>-120645</v>
      </c>
      <c r="I27" s="136">
        <f t="shared" si="21"/>
        <v>0</v>
      </c>
      <c r="J27" s="612">
        <f t="shared" ref="J27" si="23">SUM(J8+J11+J15-J20-J24-J25-J26)</f>
        <v>-120645</v>
      </c>
      <c r="K27" s="92"/>
      <c r="L27" s="92"/>
      <c r="M27" s="92"/>
      <c r="N27" s="92"/>
    </row>
    <row r="28" spans="1:14" ht="12" customHeight="1">
      <c r="A28" s="92"/>
      <c r="B28" s="128" t="s">
        <v>121</v>
      </c>
      <c r="C28" s="100" t="s">
        <v>115</v>
      </c>
      <c r="D28" s="100" t="s">
        <v>442</v>
      </c>
      <c r="E28" s="98">
        <v>0</v>
      </c>
      <c r="F28" s="98"/>
      <c r="G28" s="98">
        <v>0</v>
      </c>
      <c r="H28" s="98">
        <v>0</v>
      </c>
      <c r="I28" s="98">
        <v>0</v>
      </c>
      <c r="J28" s="114">
        <v>0</v>
      </c>
      <c r="K28" s="92"/>
      <c r="L28" s="92"/>
      <c r="M28" s="92"/>
      <c r="N28" s="92"/>
    </row>
    <row r="29" spans="1:14" ht="12" customHeight="1">
      <c r="A29" s="92"/>
      <c r="B29" s="128" t="s">
        <v>122</v>
      </c>
      <c r="C29" s="100" t="s">
        <v>116</v>
      </c>
      <c r="D29" s="100" t="s">
        <v>443</v>
      </c>
      <c r="E29" s="98">
        <v>15</v>
      </c>
      <c r="F29" s="98"/>
      <c r="G29" s="98">
        <v>15</v>
      </c>
      <c r="H29" s="98">
        <v>20</v>
      </c>
      <c r="I29" s="98">
        <v>0</v>
      </c>
      <c r="J29" s="114">
        <v>20</v>
      </c>
      <c r="K29" s="92"/>
      <c r="L29" s="92"/>
      <c r="M29" s="92"/>
      <c r="N29" s="92"/>
    </row>
    <row r="30" spans="1:14" ht="12" customHeight="1">
      <c r="A30" s="92"/>
      <c r="B30" s="128" t="s">
        <v>123</v>
      </c>
      <c r="C30" s="100" t="s">
        <v>350</v>
      </c>
      <c r="D30" s="100" t="s">
        <v>444</v>
      </c>
      <c r="E30" s="119">
        <v>254207</v>
      </c>
      <c r="F30" s="98"/>
      <c r="G30" s="119">
        <v>254207</v>
      </c>
      <c r="H30" s="119">
        <v>70517</v>
      </c>
      <c r="I30" s="98">
        <v>0</v>
      </c>
      <c r="J30" s="120">
        <v>70517</v>
      </c>
      <c r="K30" s="92"/>
      <c r="L30" s="92"/>
      <c r="M30" s="92"/>
      <c r="N30" s="92"/>
    </row>
    <row r="31" spans="1:14" ht="12" customHeight="1">
      <c r="A31" s="92"/>
      <c r="B31" s="128" t="s">
        <v>124</v>
      </c>
      <c r="C31" s="100" t="s">
        <v>351</v>
      </c>
      <c r="D31" s="100" t="s">
        <v>445</v>
      </c>
      <c r="E31" s="98">
        <v>0</v>
      </c>
      <c r="F31" s="98"/>
      <c r="G31" s="98">
        <v>0</v>
      </c>
      <c r="H31" s="98">
        <v>0</v>
      </c>
      <c r="I31" s="98">
        <v>0</v>
      </c>
      <c r="J31" s="114">
        <v>0</v>
      </c>
      <c r="K31" s="92"/>
      <c r="L31" s="92"/>
      <c r="M31" s="92"/>
      <c r="N31" s="92"/>
    </row>
    <row r="32" spans="1:14" ht="12" customHeight="1">
      <c r="A32" s="92"/>
      <c r="B32" s="128" t="s">
        <v>125</v>
      </c>
      <c r="C32" s="102" t="s">
        <v>446</v>
      </c>
      <c r="D32" s="102" t="s">
        <v>447</v>
      </c>
      <c r="E32" s="136">
        <f t="shared" ref="E32" si="24">SUM(E28:E30)</f>
        <v>254222</v>
      </c>
      <c r="F32" s="136">
        <f t="shared" ref="F32:I32" si="25">SUM(F28:F30)</f>
        <v>0</v>
      </c>
      <c r="G32" s="136">
        <f t="shared" ref="G32" si="26">SUM(G28:G30)</f>
        <v>254222</v>
      </c>
      <c r="H32" s="136">
        <f t="shared" si="25"/>
        <v>70537</v>
      </c>
      <c r="I32" s="136">
        <f t="shared" si="25"/>
        <v>0</v>
      </c>
      <c r="J32" s="612">
        <f t="shared" ref="J32" si="27">SUM(J28:J30)</f>
        <v>70537</v>
      </c>
      <c r="K32" s="92"/>
      <c r="L32" s="92"/>
      <c r="M32" s="92"/>
      <c r="N32" s="92"/>
    </row>
    <row r="33" spans="1:14" ht="12" customHeight="1">
      <c r="A33" s="92"/>
      <c r="B33" s="128" t="s">
        <v>126</v>
      </c>
      <c r="C33" s="100" t="s">
        <v>352</v>
      </c>
      <c r="D33" s="100" t="s">
        <v>449</v>
      </c>
      <c r="E33" s="98">
        <v>322</v>
      </c>
      <c r="F33" s="98"/>
      <c r="G33" s="98">
        <v>322</v>
      </c>
      <c r="H33" s="98">
        <v>826</v>
      </c>
      <c r="I33" s="98">
        <v>0</v>
      </c>
      <c r="J33" s="114">
        <v>826</v>
      </c>
      <c r="K33" s="92"/>
      <c r="L33" s="92"/>
      <c r="M33" s="92"/>
      <c r="N33" s="92"/>
    </row>
    <row r="34" spans="1:14" ht="12" customHeight="1">
      <c r="A34" s="92"/>
      <c r="B34" s="128" t="s">
        <v>127</v>
      </c>
      <c r="C34" s="100" t="s">
        <v>353</v>
      </c>
      <c r="D34" s="100" t="s">
        <v>450</v>
      </c>
      <c r="E34" s="98">
        <v>0</v>
      </c>
      <c r="F34" s="98"/>
      <c r="G34" s="98">
        <v>0</v>
      </c>
      <c r="H34" s="98">
        <v>0</v>
      </c>
      <c r="I34" s="98">
        <v>0</v>
      </c>
      <c r="J34" s="114">
        <v>0</v>
      </c>
      <c r="K34" s="92"/>
      <c r="L34" s="92"/>
      <c r="M34" s="92"/>
      <c r="N34" s="92"/>
    </row>
    <row r="35" spans="1:14" ht="12" customHeight="1">
      <c r="A35" s="92"/>
      <c r="B35" s="128" t="s">
        <v>128</v>
      </c>
      <c r="C35" s="100" t="s">
        <v>117</v>
      </c>
      <c r="D35" s="100" t="s">
        <v>451</v>
      </c>
      <c r="E35" s="119">
        <v>168631</v>
      </c>
      <c r="F35" s="98"/>
      <c r="G35" s="119">
        <v>168631</v>
      </c>
      <c r="H35" s="119">
        <v>131907</v>
      </c>
      <c r="I35" s="98">
        <v>0</v>
      </c>
      <c r="J35" s="120">
        <v>131907</v>
      </c>
      <c r="K35" s="92"/>
      <c r="L35" s="92"/>
      <c r="M35" s="92"/>
      <c r="N35" s="92"/>
    </row>
    <row r="36" spans="1:14" ht="12" customHeight="1">
      <c r="A36" s="92"/>
      <c r="B36" s="128" t="s">
        <v>406</v>
      </c>
      <c r="C36" s="100" t="s">
        <v>118</v>
      </c>
      <c r="D36" s="100" t="s">
        <v>452</v>
      </c>
      <c r="E36" s="98">
        <v>0</v>
      </c>
      <c r="F36" s="98"/>
      <c r="G36" s="98">
        <v>0</v>
      </c>
      <c r="H36" s="98">
        <v>0</v>
      </c>
      <c r="I36" s="98">
        <v>0</v>
      </c>
      <c r="J36" s="114">
        <v>0</v>
      </c>
      <c r="K36" s="92"/>
      <c r="L36" s="92"/>
      <c r="M36" s="92"/>
      <c r="N36" s="92"/>
    </row>
    <row r="37" spans="1:14" ht="12" customHeight="1">
      <c r="A37" s="92"/>
      <c r="B37" s="128" t="s">
        <v>448</v>
      </c>
      <c r="C37" s="102" t="s">
        <v>299</v>
      </c>
      <c r="D37" s="102" t="s">
        <v>453</v>
      </c>
      <c r="E37" s="136">
        <f t="shared" ref="E37" si="28">SUM(E33:E35)</f>
        <v>168953</v>
      </c>
      <c r="F37" s="136">
        <f t="shared" ref="F37:I37" si="29">SUM(F33:F35)</f>
        <v>0</v>
      </c>
      <c r="G37" s="136">
        <f t="shared" ref="G37" si="30">SUM(G33:G35)</f>
        <v>168953</v>
      </c>
      <c r="H37" s="136">
        <f t="shared" si="29"/>
        <v>132733</v>
      </c>
      <c r="I37" s="136">
        <f t="shared" si="29"/>
        <v>0</v>
      </c>
      <c r="J37" s="612">
        <f t="shared" ref="J37" si="31">SUM(J33:J35)</f>
        <v>132733</v>
      </c>
      <c r="K37" s="92"/>
      <c r="L37" s="92"/>
      <c r="M37" s="92"/>
      <c r="N37" s="92"/>
    </row>
    <row r="38" spans="1:14" ht="12" customHeight="1">
      <c r="A38" s="92"/>
      <c r="B38" s="128" t="s">
        <v>454</v>
      </c>
      <c r="C38" s="133"/>
      <c r="D38" s="94" t="s">
        <v>458</v>
      </c>
      <c r="E38" s="124">
        <f t="shared" ref="E38" si="32">SUM(E32-E37)</f>
        <v>85269</v>
      </c>
      <c r="F38" s="124">
        <f t="shared" ref="F38:I38" si="33">SUM(F32-F37)</f>
        <v>0</v>
      </c>
      <c r="G38" s="124">
        <f t="shared" ref="G38" si="34">SUM(G32-G37)</f>
        <v>85269</v>
      </c>
      <c r="H38" s="124">
        <f t="shared" si="33"/>
        <v>-62196</v>
      </c>
      <c r="I38" s="124">
        <f t="shared" si="33"/>
        <v>0</v>
      </c>
      <c r="J38" s="157">
        <f t="shared" ref="J38" si="35">SUM(J32-J37)</f>
        <v>-62196</v>
      </c>
      <c r="K38" s="92"/>
      <c r="L38" s="92"/>
      <c r="M38" s="92"/>
      <c r="N38" s="92"/>
    </row>
    <row r="39" spans="1:14" ht="12" customHeight="1">
      <c r="A39" s="92"/>
      <c r="B39" s="128" t="s">
        <v>455</v>
      </c>
      <c r="C39" s="133"/>
      <c r="D39" s="94" t="s">
        <v>459</v>
      </c>
      <c r="E39" s="124">
        <f t="shared" ref="E39" si="36">SUM(E27+E38)</f>
        <v>-101642</v>
      </c>
      <c r="F39" s="124">
        <f t="shared" ref="F39:I39" si="37">SUM(F27+F38)</f>
        <v>0</v>
      </c>
      <c r="G39" s="124">
        <f t="shared" ref="G39" si="38">SUM(G27+G38)</f>
        <v>-101642</v>
      </c>
      <c r="H39" s="124">
        <f t="shared" si="37"/>
        <v>-182841</v>
      </c>
      <c r="I39" s="124">
        <f t="shared" si="37"/>
        <v>0</v>
      </c>
      <c r="J39" s="157">
        <f t="shared" ref="J39" si="39">SUM(J27+J38)</f>
        <v>-182841</v>
      </c>
      <c r="K39" s="92"/>
      <c r="L39" s="92"/>
      <c r="M39" s="92"/>
      <c r="N39" s="92"/>
    </row>
    <row r="40" spans="1:14" ht="12" customHeight="1">
      <c r="A40" s="92"/>
      <c r="B40" s="128" t="s">
        <v>456</v>
      </c>
      <c r="C40" s="134" t="s">
        <v>119</v>
      </c>
      <c r="D40" s="134" t="s">
        <v>460</v>
      </c>
      <c r="E40" s="122">
        <v>277036</v>
      </c>
      <c r="F40" s="117"/>
      <c r="G40" s="122">
        <v>277036</v>
      </c>
      <c r="H40" s="122">
        <v>313476</v>
      </c>
      <c r="I40" s="117">
        <v>0</v>
      </c>
      <c r="J40" s="123">
        <v>313476</v>
      </c>
      <c r="K40" s="92"/>
      <c r="L40" s="92"/>
      <c r="M40" s="92"/>
      <c r="N40" s="92"/>
    </row>
    <row r="41" spans="1:14" ht="12" customHeight="1">
      <c r="A41" s="92"/>
      <c r="B41" s="128" t="s">
        <v>457</v>
      </c>
      <c r="C41" s="134" t="s">
        <v>120</v>
      </c>
      <c r="D41" s="134" t="s">
        <v>461</v>
      </c>
      <c r="E41" s="122">
        <v>8966</v>
      </c>
      <c r="F41" s="117"/>
      <c r="G41" s="122">
        <v>8966</v>
      </c>
      <c r="H41" s="122">
        <v>885</v>
      </c>
      <c r="I41" s="117">
        <v>0</v>
      </c>
      <c r="J41" s="123">
        <v>885</v>
      </c>
      <c r="K41" s="92"/>
      <c r="L41" s="92"/>
      <c r="M41" s="92"/>
      <c r="N41" s="92"/>
    </row>
    <row r="42" spans="1:14" ht="12" customHeight="1">
      <c r="A42" s="92"/>
      <c r="B42" s="128" t="s">
        <v>465</v>
      </c>
      <c r="C42" s="133" t="s">
        <v>463</v>
      </c>
      <c r="D42" s="133" t="s">
        <v>462</v>
      </c>
      <c r="E42" s="124">
        <f t="shared" ref="E42" si="40">SUM(E40:E41)</f>
        <v>286002</v>
      </c>
      <c r="F42" s="124">
        <f t="shared" ref="F42:I42" si="41">SUM(F40:F41)</f>
        <v>0</v>
      </c>
      <c r="G42" s="124">
        <f t="shared" ref="G42" si="42">SUM(G40:G41)</f>
        <v>286002</v>
      </c>
      <c r="H42" s="124">
        <f t="shared" si="41"/>
        <v>314361</v>
      </c>
      <c r="I42" s="124">
        <f t="shared" si="41"/>
        <v>0</v>
      </c>
      <c r="J42" s="157">
        <f t="shared" ref="J42" si="43">SUM(J40:J41)</f>
        <v>314361</v>
      </c>
      <c r="K42" s="92"/>
      <c r="L42" s="92"/>
      <c r="M42" s="92"/>
      <c r="N42" s="92"/>
    </row>
    <row r="43" spans="1:14" ht="12" customHeight="1">
      <c r="A43" s="92"/>
      <c r="B43" s="128" t="s">
        <v>466</v>
      </c>
      <c r="C43" s="133" t="s">
        <v>468</v>
      </c>
      <c r="D43" s="133" t="s">
        <v>464</v>
      </c>
      <c r="E43" s="94">
        <v>0</v>
      </c>
      <c r="F43" s="94"/>
      <c r="G43" s="94">
        <v>0</v>
      </c>
      <c r="H43" s="94">
        <v>0</v>
      </c>
      <c r="I43" s="94">
        <v>0</v>
      </c>
      <c r="J43" s="96">
        <v>0</v>
      </c>
      <c r="K43" s="92"/>
      <c r="L43" s="92"/>
      <c r="M43" s="92"/>
      <c r="N43" s="92"/>
    </row>
    <row r="44" spans="1:14" ht="12" customHeight="1">
      <c r="A44" s="92"/>
      <c r="B44" s="128" t="s">
        <v>467</v>
      </c>
      <c r="C44" s="134"/>
      <c r="D44" s="94" t="s">
        <v>470</v>
      </c>
      <c r="E44" s="124">
        <f t="shared" ref="E44" si="44">SUM(E42-E43)</f>
        <v>286002</v>
      </c>
      <c r="F44" s="124">
        <f t="shared" ref="F44:I44" si="45">SUM(F42-F43)</f>
        <v>0</v>
      </c>
      <c r="G44" s="124">
        <f t="shared" ref="G44" si="46">SUM(G42-G43)</f>
        <v>286002</v>
      </c>
      <c r="H44" s="124">
        <f t="shared" si="45"/>
        <v>314361</v>
      </c>
      <c r="I44" s="124">
        <f t="shared" si="45"/>
        <v>0</v>
      </c>
      <c r="J44" s="157">
        <f t="shared" ref="J44" si="47">SUM(J42-J43)</f>
        <v>314361</v>
      </c>
      <c r="K44" s="92"/>
      <c r="L44" s="92"/>
      <c r="M44" s="92"/>
      <c r="N44" s="92"/>
    </row>
    <row r="45" spans="1:14" ht="12" customHeight="1" thickBot="1">
      <c r="A45" s="92"/>
      <c r="B45" s="129" t="s">
        <v>469</v>
      </c>
      <c r="C45" s="112"/>
      <c r="D45" s="118" t="s">
        <v>471</v>
      </c>
      <c r="E45" s="125">
        <f t="shared" ref="E45" si="48">SUM(E39+E44)</f>
        <v>184360</v>
      </c>
      <c r="F45" s="125">
        <f t="shared" ref="F45:I45" si="49">SUM(F39+F44)</f>
        <v>0</v>
      </c>
      <c r="G45" s="125">
        <f t="shared" ref="G45" si="50">SUM(G39+G44)</f>
        <v>184360</v>
      </c>
      <c r="H45" s="125">
        <f t="shared" si="49"/>
        <v>131520</v>
      </c>
      <c r="I45" s="125">
        <f t="shared" si="49"/>
        <v>0</v>
      </c>
      <c r="J45" s="613">
        <f t="shared" ref="J45" si="51">SUM(J39+J44)</f>
        <v>131520</v>
      </c>
      <c r="K45" s="92"/>
      <c r="L45" s="92"/>
      <c r="M45" s="92"/>
      <c r="N45" s="92"/>
    </row>
    <row r="46" spans="1:14" ht="12" customHeight="1" thickTop="1">
      <c r="A46" s="92"/>
      <c r="B46" s="92"/>
      <c r="C46" s="92"/>
      <c r="D46" s="92"/>
      <c r="E46" s="109"/>
      <c r="F46" s="109"/>
      <c r="G46" s="109"/>
      <c r="H46" s="109"/>
      <c r="I46" s="109"/>
      <c r="J46" s="109"/>
      <c r="K46" s="92"/>
      <c r="L46" s="92"/>
      <c r="M46" s="92"/>
      <c r="N46" s="92"/>
    </row>
    <row r="47" spans="1:14" ht="12" customHeight="1">
      <c r="A47" s="92"/>
      <c r="B47" s="92"/>
      <c r="C47" s="92"/>
      <c r="D47" s="92"/>
      <c r="E47" s="109"/>
      <c r="F47" s="109"/>
      <c r="G47" s="109"/>
      <c r="H47" s="109"/>
      <c r="I47" s="109"/>
      <c r="J47" s="109"/>
      <c r="K47" s="92"/>
      <c r="L47" s="92"/>
      <c r="M47" s="92"/>
      <c r="N47" s="92"/>
    </row>
    <row r="48" spans="1:14" ht="12" customHeight="1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</row>
    <row r="49" spans="1:14" ht="12" customHeight="1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</row>
    <row r="50" spans="1:14" ht="12" customHeight="1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 ht="12" customHeight="1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</row>
    <row r="52" spans="1:14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</row>
  </sheetData>
  <mergeCells count="1">
    <mergeCell ref="I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 21. melléklet a 7/2016. (IV.29.)  önkormányzati rendelethez, 
adatok ezer Ft-ban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2:K30"/>
  <sheetViews>
    <sheetView zoomScale="110" zoomScaleNormal="110" workbookViewId="0">
      <selection activeCell="K30" sqref="K30"/>
    </sheetView>
  </sheetViews>
  <sheetFormatPr defaultRowHeight="15"/>
  <cols>
    <col min="1" max="1" width="3.42578125" customWidth="1"/>
    <col min="2" max="2" width="2.5703125" customWidth="1"/>
    <col min="3" max="3" width="59.140625" customWidth="1"/>
    <col min="4" max="4" width="14.7109375" customWidth="1"/>
    <col min="5" max="5" width="10.7109375" customWidth="1"/>
    <col min="6" max="6" width="14.140625" customWidth="1"/>
    <col min="7" max="7" width="12" customWidth="1"/>
    <col min="8" max="8" width="9.28515625" customWidth="1"/>
    <col min="9" max="9" width="12.85546875" customWidth="1"/>
    <col min="10" max="11" width="9.140625" customWidth="1"/>
  </cols>
  <sheetData>
    <row r="2" spans="1:11" ht="15.75" thickBot="1">
      <c r="A2" s="3"/>
      <c r="B2" s="3"/>
      <c r="C2" s="3"/>
      <c r="D2" s="3"/>
      <c r="E2" s="3"/>
      <c r="F2" s="3"/>
      <c r="G2" s="3"/>
      <c r="H2" s="764"/>
      <c r="I2" s="764"/>
      <c r="J2" s="3"/>
      <c r="K2" s="3"/>
    </row>
    <row r="3" spans="1:11" ht="15.75" thickTop="1">
      <c r="A3" s="126"/>
      <c r="B3" s="127"/>
      <c r="C3" s="130" t="s">
        <v>131</v>
      </c>
      <c r="D3" s="130" t="s">
        <v>132</v>
      </c>
      <c r="E3" s="130" t="s">
        <v>133</v>
      </c>
      <c r="F3" s="130" t="s">
        <v>134</v>
      </c>
      <c r="G3" s="130" t="s">
        <v>135</v>
      </c>
      <c r="H3" s="130" t="s">
        <v>136</v>
      </c>
      <c r="I3" s="131" t="s">
        <v>137</v>
      </c>
      <c r="J3" s="3"/>
      <c r="K3" s="3"/>
    </row>
    <row r="4" spans="1:11" ht="63.75" customHeight="1">
      <c r="A4" s="128" t="s">
        <v>2</v>
      </c>
      <c r="B4" s="100"/>
      <c r="C4" s="132" t="s">
        <v>149</v>
      </c>
      <c r="D4" s="140" t="s">
        <v>475</v>
      </c>
      <c r="E4" s="140" t="s">
        <v>356</v>
      </c>
      <c r="F4" s="140" t="s">
        <v>357</v>
      </c>
      <c r="G4" s="140" t="s">
        <v>358</v>
      </c>
      <c r="H4" s="140" t="s">
        <v>356</v>
      </c>
      <c r="I4" s="141" t="s">
        <v>476</v>
      </c>
      <c r="J4" s="3"/>
      <c r="K4" s="3"/>
    </row>
    <row r="5" spans="1:11">
      <c r="A5" s="128" t="s">
        <v>31</v>
      </c>
      <c r="B5" s="103" t="s">
        <v>2</v>
      </c>
      <c r="C5" s="103" t="s">
        <v>31</v>
      </c>
      <c r="D5" s="103" t="s">
        <v>18</v>
      </c>
      <c r="E5" s="103" t="s">
        <v>17</v>
      </c>
      <c r="F5" s="103" t="s">
        <v>14</v>
      </c>
      <c r="G5" s="103" t="s">
        <v>12</v>
      </c>
      <c r="H5" s="103" t="s">
        <v>3</v>
      </c>
      <c r="I5" s="104" t="s">
        <v>54</v>
      </c>
      <c r="J5" s="3"/>
      <c r="K5" s="3"/>
    </row>
    <row r="6" spans="1:11">
      <c r="A6" s="128" t="s">
        <v>18</v>
      </c>
      <c r="B6" s="101" t="s">
        <v>2</v>
      </c>
      <c r="C6" s="100" t="s">
        <v>472</v>
      </c>
      <c r="D6" s="119">
        <v>820295</v>
      </c>
      <c r="E6" s="98">
        <v>0</v>
      </c>
      <c r="F6" s="119">
        <v>820295</v>
      </c>
      <c r="G6" s="119">
        <v>918830</v>
      </c>
      <c r="H6" s="98">
        <v>0</v>
      </c>
      <c r="I6" s="120">
        <v>918830</v>
      </c>
      <c r="J6" s="3"/>
      <c r="K6" s="3"/>
    </row>
    <row r="7" spans="1:11">
      <c r="A7" s="128" t="s">
        <v>17</v>
      </c>
      <c r="B7" s="101" t="s">
        <v>31</v>
      </c>
      <c r="C7" s="100" t="s">
        <v>473</v>
      </c>
      <c r="D7" s="119">
        <v>966858</v>
      </c>
      <c r="E7" s="98">
        <v>0</v>
      </c>
      <c r="F7" s="119">
        <v>966858</v>
      </c>
      <c r="G7" s="119">
        <v>793465</v>
      </c>
      <c r="H7" s="98">
        <v>0</v>
      </c>
      <c r="I7" s="120">
        <v>793465</v>
      </c>
      <c r="J7" s="3"/>
      <c r="K7" s="3"/>
    </row>
    <row r="8" spans="1:11">
      <c r="A8" s="128" t="s">
        <v>14</v>
      </c>
      <c r="B8" s="103" t="s">
        <v>18</v>
      </c>
      <c r="C8" s="145" t="s">
        <v>474</v>
      </c>
      <c r="D8" s="149">
        <f t="shared" ref="D8" si="0">SUM(D6-D7)</f>
        <v>-146563</v>
      </c>
      <c r="E8" s="149">
        <f t="shared" ref="E8:H8" si="1">SUM(E6-E7)</f>
        <v>0</v>
      </c>
      <c r="F8" s="149">
        <f t="shared" ref="F8" si="2">SUM(F6-F7)</f>
        <v>-146563</v>
      </c>
      <c r="G8" s="149">
        <f t="shared" si="1"/>
        <v>125365</v>
      </c>
      <c r="H8" s="149">
        <f t="shared" si="1"/>
        <v>0</v>
      </c>
      <c r="I8" s="151">
        <f t="shared" ref="I8" si="3">SUM(I6-I7)</f>
        <v>125365</v>
      </c>
      <c r="J8" s="3"/>
      <c r="K8" s="3"/>
    </row>
    <row r="9" spans="1:11">
      <c r="A9" s="128" t="s">
        <v>12</v>
      </c>
      <c r="B9" s="101" t="s">
        <v>17</v>
      </c>
      <c r="C9" s="100" t="s">
        <v>477</v>
      </c>
      <c r="D9" s="142">
        <v>404370</v>
      </c>
      <c r="E9" s="142">
        <v>0</v>
      </c>
      <c r="F9" s="142">
        <v>404370</v>
      </c>
      <c r="G9" s="142">
        <v>240697</v>
      </c>
      <c r="H9" s="142">
        <v>0</v>
      </c>
      <c r="I9" s="143">
        <v>240697</v>
      </c>
      <c r="J9" s="3"/>
      <c r="K9" s="3"/>
    </row>
    <row r="10" spans="1:11">
      <c r="A10" s="128" t="s">
        <v>3</v>
      </c>
      <c r="B10" s="101" t="s">
        <v>14</v>
      </c>
      <c r="C10" s="100" t="s">
        <v>487</v>
      </c>
      <c r="D10" s="119">
        <v>167567</v>
      </c>
      <c r="E10" s="98">
        <v>0</v>
      </c>
      <c r="F10" s="119">
        <v>167567</v>
      </c>
      <c r="G10" s="119">
        <v>251718</v>
      </c>
      <c r="H10" s="98">
        <v>0</v>
      </c>
      <c r="I10" s="120">
        <v>251718</v>
      </c>
      <c r="J10" s="3"/>
      <c r="K10" s="3"/>
    </row>
    <row r="11" spans="1:11">
      <c r="A11" s="128" t="s">
        <v>54</v>
      </c>
      <c r="B11" s="101" t="s">
        <v>12</v>
      </c>
      <c r="C11" s="145" t="s">
        <v>484</v>
      </c>
      <c r="D11" s="150">
        <f t="shared" ref="D11" si="4">SUM(D9-D10)</f>
        <v>236803</v>
      </c>
      <c r="E11" s="150">
        <f t="shared" ref="E11:H11" si="5">SUM(E9-E10)</f>
        <v>0</v>
      </c>
      <c r="F11" s="150">
        <f t="shared" ref="F11" si="6">SUM(F9-F10)</f>
        <v>236803</v>
      </c>
      <c r="G11" s="150">
        <f t="shared" si="5"/>
        <v>-11021</v>
      </c>
      <c r="H11" s="150">
        <f t="shared" si="5"/>
        <v>0</v>
      </c>
      <c r="I11" s="152">
        <f t="shared" ref="I11" si="7">SUM(I9-I10)</f>
        <v>-11021</v>
      </c>
      <c r="J11" s="3"/>
      <c r="K11" s="3"/>
    </row>
    <row r="12" spans="1:11">
      <c r="A12" s="128" t="s">
        <v>112</v>
      </c>
      <c r="B12" s="101" t="s">
        <v>3</v>
      </c>
      <c r="C12" s="144" t="s">
        <v>92</v>
      </c>
      <c r="D12" s="137">
        <f t="shared" ref="D12" si="8">SUM(D8+D11)</f>
        <v>90240</v>
      </c>
      <c r="E12" s="137">
        <f t="shared" ref="E12:I12" si="9">SUM(E8+E11)</f>
        <v>0</v>
      </c>
      <c r="F12" s="137">
        <f t="shared" ref="F12" si="10">SUM(F8+F11)</f>
        <v>90240</v>
      </c>
      <c r="G12" s="137">
        <f t="shared" si="9"/>
        <v>114344</v>
      </c>
      <c r="H12" s="137">
        <f t="shared" si="9"/>
        <v>0</v>
      </c>
      <c r="I12" s="138">
        <f t="shared" si="9"/>
        <v>114344</v>
      </c>
      <c r="J12" s="3"/>
      <c r="K12" s="3"/>
    </row>
    <row r="13" spans="1:11">
      <c r="A13" s="128" t="s">
        <v>53</v>
      </c>
      <c r="B13" s="101" t="s">
        <v>54</v>
      </c>
      <c r="C13" s="100" t="s">
        <v>478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114">
        <v>0</v>
      </c>
      <c r="J13" s="3"/>
      <c r="K13" s="3"/>
    </row>
    <row r="14" spans="1:11">
      <c r="A14" s="128" t="s">
        <v>52</v>
      </c>
      <c r="B14" s="101" t="s">
        <v>112</v>
      </c>
      <c r="C14" s="100" t="s">
        <v>479</v>
      </c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114">
        <v>0</v>
      </c>
      <c r="J14" s="3"/>
      <c r="K14" s="3"/>
    </row>
    <row r="15" spans="1:11">
      <c r="A15" s="128" t="s">
        <v>49</v>
      </c>
      <c r="B15" s="101" t="s">
        <v>53</v>
      </c>
      <c r="C15" s="145" t="s">
        <v>480</v>
      </c>
      <c r="D15" s="153">
        <v>0</v>
      </c>
      <c r="E15" s="153">
        <v>0</v>
      </c>
      <c r="F15" s="153">
        <v>0</v>
      </c>
      <c r="G15" s="153">
        <v>0</v>
      </c>
      <c r="H15" s="153">
        <v>0</v>
      </c>
      <c r="I15" s="154">
        <v>0</v>
      </c>
      <c r="J15" s="3"/>
      <c r="K15" s="3"/>
    </row>
    <row r="16" spans="1:11">
      <c r="A16" s="128" t="s">
        <v>48</v>
      </c>
      <c r="B16" s="101" t="s">
        <v>52</v>
      </c>
      <c r="C16" s="100" t="s">
        <v>481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114">
        <v>0</v>
      </c>
      <c r="J16" s="3"/>
      <c r="K16" s="3"/>
    </row>
    <row r="17" spans="1:11">
      <c r="A17" s="128" t="s">
        <v>113</v>
      </c>
      <c r="B17" s="101" t="s">
        <v>49</v>
      </c>
      <c r="C17" s="100" t="s">
        <v>482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114">
        <v>0</v>
      </c>
      <c r="J17" s="3"/>
      <c r="K17" s="3"/>
    </row>
    <row r="18" spans="1:11">
      <c r="A18" s="128" t="s">
        <v>114</v>
      </c>
      <c r="B18" s="101" t="s">
        <v>48</v>
      </c>
      <c r="C18" s="145" t="s">
        <v>483</v>
      </c>
      <c r="D18" s="153">
        <v>0</v>
      </c>
      <c r="E18" s="153">
        <v>0</v>
      </c>
      <c r="F18" s="153">
        <v>0</v>
      </c>
      <c r="G18" s="153">
        <v>0</v>
      </c>
      <c r="H18" s="153">
        <v>0</v>
      </c>
      <c r="I18" s="154">
        <v>0</v>
      </c>
      <c r="J18" s="3"/>
      <c r="K18" s="3"/>
    </row>
    <row r="19" spans="1:11">
      <c r="A19" s="128" t="s">
        <v>115</v>
      </c>
      <c r="B19" s="103" t="s">
        <v>113</v>
      </c>
      <c r="C19" s="102" t="s">
        <v>485</v>
      </c>
      <c r="D19" s="137">
        <v>0</v>
      </c>
      <c r="E19" s="113">
        <v>0</v>
      </c>
      <c r="F19" s="137">
        <v>0</v>
      </c>
      <c r="G19" s="137">
        <v>0</v>
      </c>
      <c r="H19" s="113">
        <v>0</v>
      </c>
      <c r="I19" s="138">
        <v>0</v>
      </c>
      <c r="J19" s="3"/>
      <c r="K19" s="3"/>
    </row>
    <row r="20" spans="1:11">
      <c r="A20" s="128" t="s">
        <v>116</v>
      </c>
      <c r="B20" s="103" t="s">
        <v>114</v>
      </c>
      <c r="C20" s="102" t="s">
        <v>100</v>
      </c>
      <c r="D20" s="137">
        <f t="shared" ref="D20" si="11">SUM(D12+D19)</f>
        <v>90240</v>
      </c>
      <c r="E20" s="137">
        <f t="shared" ref="E20:I20" si="12">SUM(E12+E19)</f>
        <v>0</v>
      </c>
      <c r="F20" s="137">
        <f t="shared" ref="F20" si="13">SUM(F12+F19)</f>
        <v>90240</v>
      </c>
      <c r="G20" s="137">
        <f t="shared" si="12"/>
        <v>114344</v>
      </c>
      <c r="H20" s="137">
        <f t="shared" si="12"/>
        <v>0</v>
      </c>
      <c r="I20" s="138">
        <f t="shared" si="12"/>
        <v>114344</v>
      </c>
      <c r="J20" s="3"/>
      <c r="K20" s="3"/>
    </row>
    <row r="21" spans="1:11">
      <c r="A21" s="128" t="s">
        <v>350</v>
      </c>
      <c r="B21" s="103" t="s">
        <v>115</v>
      </c>
      <c r="C21" s="102" t="s">
        <v>101</v>
      </c>
      <c r="D21" s="137">
        <v>90240</v>
      </c>
      <c r="E21" s="113"/>
      <c r="F21" s="137">
        <v>90240</v>
      </c>
      <c r="G21" s="137">
        <v>114344</v>
      </c>
      <c r="H21" s="113"/>
      <c r="I21" s="138">
        <v>114344</v>
      </c>
      <c r="J21" s="3"/>
      <c r="K21" s="3"/>
    </row>
    <row r="22" spans="1:11">
      <c r="A22" s="128" t="s">
        <v>351</v>
      </c>
      <c r="B22" s="103" t="s">
        <v>116</v>
      </c>
      <c r="C22" s="102" t="s">
        <v>102</v>
      </c>
      <c r="D22" s="121">
        <f t="shared" ref="D22" si="14">SUM(D12-D21)</f>
        <v>0</v>
      </c>
      <c r="E22" s="121">
        <f t="shared" ref="E22:I22" si="15">SUM(E12-E21)</f>
        <v>0</v>
      </c>
      <c r="F22" s="121">
        <f t="shared" ref="F22" si="16">SUM(F12-F21)</f>
        <v>0</v>
      </c>
      <c r="G22" s="121">
        <f t="shared" si="15"/>
        <v>0</v>
      </c>
      <c r="H22" s="121">
        <f t="shared" si="15"/>
        <v>0</v>
      </c>
      <c r="I22" s="139">
        <f t="shared" si="15"/>
        <v>0</v>
      </c>
      <c r="J22" s="3"/>
      <c r="K22" s="3"/>
    </row>
    <row r="23" spans="1:11">
      <c r="A23" s="128" t="s">
        <v>352</v>
      </c>
      <c r="B23" s="103" t="s">
        <v>350</v>
      </c>
      <c r="C23" s="102" t="s">
        <v>486</v>
      </c>
      <c r="D23" s="137">
        <v>0</v>
      </c>
      <c r="E23" s="113">
        <v>0</v>
      </c>
      <c r="F23" s="137">
        <v>0</v>
      </c>
      <c r="G23" s="137">
        <v>0</v>
      </c>
      <c r="H23" s="113">
        <v>0</v>
      </c>
      <c r="I23" s="138">
        <v>0</v>
      </c>
      <c r="J23" s="3"/>
      <c r="K23" s="3"/>
    </row>
    <row r="24" spans="1:11" ht="15.75" thickBot="1">
      <c r="A24" s="129" t="s">
        <v>353</v>
      </c>
      <c r="B24" s="146" t="s">
        <v>351</v>
      </c>
      <c r="C24" s="135" t="s">
        <v>104</v>
      </c>
      <c r="D24" s="147">
        <v>0</v>
      </c>
      <c r="E24" s="118">
        <v>0</v>
      </c>
      <c r="F24" s="147">
        <v>0</v>
      </c>
      <c r="G24" s="147">
        <v>0</v>
      </c>
      <c r="H24" s="118">
        <v>0</v>
      </c>
      <c r="I24" s="148">
        <v>0</v>
      </c>
      <c r="J24" s="3"/>
      <c r="K24" s="3"/>
    </row>
    <row r="25" spans="1:11" ht="15.75" thickTop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1">
    <mergeCell ref="H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 22. melléklet a 7/2016. (IV.29.) önkormányzati rendelethez, 
adatok ezer Ft-ban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L19"/>
  <sheetViews>
    <sheetView tabSelected="1" workbookViewId="0">
      <selection activeCell="M34" sqref="M34"/>
    </sheetView>
  </sheetViews>
  <sheetFormatPr defaultRowHeight="15"/>
  <cols>
    <col min="1" max="1" width="5.5703125" customWidth="1"/>
    <col min="2" max="3" width="3.5703125" customWidth="1"/>
    <col min="4" max="4" width="26" customWidth="1"/>
    <col min="5" max="5" width="15.28515625" customWidth="1"/>
    <col min="6" max="6" width="14.28515625" customWidth="1"/>
    <col min="7" max="7" width="14.42578125" customWidth="1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thickTop="1">
      <c r="A3" s="3"/>
      <c r="B3" s="34"/>
      <c r="C3" s="71" t="s">
        <v>131</v>
      </c>
      <c r="D3" s="71" t="s">
        <v>132</v>
      </c>
      <c r="E3" s="71" t="s">
        <v>133</v>
      </c>
      <c r="F3" s="71" t="s">
        <v>134</v>
      </c>
      <c r="G3" s="72" t="s">
        <v>135</v>
      </c>
      <c r="H3" s="3"/>
      <c r="I3" s="3"/>
      <c r="J3" s="3"/>
      <c r="K3" s="3"/>
      <c r="L3" s="3"/>
    </row>
    <row r="4" spans="1:12" ht="38.25">
      <c r="A4" s="3"/>
      <c r="B4" s="166" t="s">
        <v>2</v>
      </c>
      <c r="C4" s="162"/>
      <c r="D4" s="132" t="s">
        <v>149</v>
      </c>
      <c r="E4" s="140" t="s">
        <v>491</v>
      </c>
      <c r="F4" s="140" t="s">
        <v>490</v>
      </c>
      <c r="G4" s="141" t="s">
        <v>492</v>
      </c>
      <c r="H4" s="171"/>
      <c r="I4" s="3"/>
      <c r="J4" s="3"/>
      <c r="K4" s="3"/>
      <c r="L4" s="3"/>
    </row>
    <row r="5" spans="1:12">
      <c r="A5" s="3"/>
      <c r="B5" s="166" t="s">
        <v>31</v>
      </c>
      <c r="C5" s="116" t="s">
        <v>2</v>
      </c>
      <c r="D5" s="116" t="s">
        <v>31</v>
      </c>
      <c r="E5" s="116" t="s">
        <v>18</v>
      </c>
      <c r="F5" s="116" t="s">
        <v>17</v>
      </c>
      <c r="G5" s="167" t="s">
        <v>14</v>
      </c>
      <c r="H5" s="3"/>
      <c r="I5" s="3"/>
      <c r="J5" s="3" t="s">
        <v>489</v>
      </c>
      <c r="K5" s="3"/>
      <c r="L5" s="3"/>
    </row>
    <row r="6" spans="1:12" ht="28.5" customHeight="1">
      <c r="A6" s="3"/>
      <c r="B6" s="166" t="s">
        <v>18</v>
      </c>
      <c r="C6" s="168" t="s">
        <v>2</v>
      </c>
      <c r="D6" s="170" t="s">
        <v>488</v>
      </c>
      <c r="E6" s="169">
        <v>23048</v>
      </c>
      <c r="F6" s="172">
        <v>1.6756E-2</v>
      </c>
      <c r="G6" s="173">
        <v>23048</v>
      </c>
      <c r="H6" s="3"/>
      <c r="I6" s="3"/>
      <c r="J6" s="3"/>
      <c r="K6" s="3"/>
      <c r="L6" s="3"/>
    </row>
    <row r="7" spans="1:12">
      <c r="A7" s="3"/>
      <c r="B7" s="166" t="s">
        <v>17</v>
      </c>
      <c r="C7" s="168" t="s">
        <v>31</v>
      </c>
      <c r="D7" s="162"/>
      <c r="E7" s="162"/>
      <c r="F7" s="162"/>
      <c r="G7" s="163"/>
      <c r="H7" s="3"/>
      <c r="I7" s="3"/>
      <c r="J7" s="3"/>
      <c r="K7" s="3"/>
      <c r="L7" s="3"/>
    </row>
    <row r="8" spans="1:12">
      <c r="A8" s="3"/>
      <c r="B8" s="166" t="s">
        <v>14</v>
      </c>
      <c r="C8" s="168" t="s">
        <v>18</v>
      </c>
      <c r="D8" s="162"/>
      <c r="E8" s="162"/>
      <c r="F8" s="162"/>
      <c r="G8" s="163"/>
      <c r="H8" s="3"/>
      <c r="I8" s="3"/>
      <c r="J8" s="3"/>
      <c r="K8" s="3"/>
      <c r="L8" s="3"/>
    </row>
    <row r="9" spans="1:12">
      <c r="A9" s="3"/>
      <c r="B9" s="166" t="s">
        <v>12</v>
      </c>
      <c r="C9" s="168" t="s">
        <v>17</v>
      </c>
      <c r="D9" s="162"/>
      <c r="E9" s="162"/>
      <c r="F9" s="162"/>
      <c r="G9" s="163"/>
      <c r="H9" s="3"/>
      <c r="I9" s="3"/>
      <c r="J9" s="3"/>
      <c r="K9" s="3"/>
      <c r="L9" s="3"/>
    </row>
    <row r="10" spans="1:12">
      <c r="A10" s="3"/>
      <c r="B10" s="166" t="s">
        <v>3</v>
      </c>
      <c r="C10" s="168" t="s">
        <v>14</v>
      </c>
      <c r="D10" s="162"/>
      <c r="E10" s="162"/>
      <c r="F10" s="162"/>
      <c r="G10" s="163"/>
      <c r="H10" s="3"/>
      <c r="I10" s="3"/>
      <c r="J10" s="3"/>
      <c r="K10" s="3"/>
      <c r="L10" s="3"/>
    </row>
    <row r="11" spans="1:12" ht="15.75" thickBot="1">
      <c r="A11" s="3"/>
      <c r="B11" s="186" t="s">
        <v>54</v>
      </c>
      <c r="C11" s="187" t="s">
        <v>12</v>
      </c>
      <c r="D11" s="164"/>
      <c r="E11" s="164"/>
      <c r="F11" s="164"/>
      <c r="G11" s="165"/>
      <c r="H11" s="3"/>
      <c r="I11" s="3"/>
      <c r="J11" s="3"/>
      <c r="K11" s="3"/>
      <c r="L11" s="3"/>
    </row>
    <row r="12" spans="1:12" ht="15.75" thickTop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 23. melléklet a 7/2016. (IV.29.) önkormányzati rendelethez, 
adatok 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G60"/>
  <sheetViews>
    <sheetView topLeftCell="A13" zoomScaleNormal="100" workbookViewId="0">
      <selection activeCell="C24" sqref="C24:C25"/>
    </sheetView>
  </sheetViews>
  <sheetFormatPr defaultColWidth="8" defaultRowHeight="12.75"/>
  <cols>
    <col min="1" max="1" width="4.42578125" style="338" customWidth="1"/>
    <col min="2" max="2" width="9.28515625" style="258" customWidth="1"/>
    <col min="3" max="3" width="48.7109375" style="258" customWidth="1"/>
    <col min="4" max="4" width="10" style="258" customWidth="1"/>
    <col min="5" max="7" width="11.7109375" style="258" customWidth="1"/>
    <col min="8" max="16384" width="8" style="258"/>
  </cols>
  <sheetData>
    <row r="1" spans="1:7" s="250" customFormat="1" ht="25.5" customHeight="1" thickTop="1">
      <c r="A1" s="668" t="s">
        <v>582</v>
      </c>
      <c r="B1" s="669"/>
      <c r="C1" s="378" t="s">
        <v>657</v>
      </c>
      <c r="D1" s="678"/>
      <c r="E1" s="679"/>
      <c r="F1" s="679"/>
      <c r="G1" s="680"/>
    </row>
    <row r="2" spans="1:7" s="250" customFormat="1" ht="16.5" thickBot="1">
      <c r="A2" s="251" t="s">
        <v>81</v>
      </c>
      <c r="B2" s="252"/>
      <c r="C2" s="253" t="s">
        <v>583</v>
      </c>
      <c r="D2" s="675"/>
      <c r="E2" s="676"/>
      <c r="F2" s="676"/>
      <c r="G2" s="681"/>
    </row>
    <row r="3" spans="1:7" s="2" customFormat="1" ht="15.95" customHeight="1" thickBot="1">
      <c r="A3" s="397"/>
      <c r="B3" s="398"/>
      <c r="C3" s="398"/>
      <c r="D3" s="399"/>
      <c r="E3" s="399"/>
      <c r="F3" s="399" t="s">
        <v>584</v>
      </c>
      <c r="G3" s="400"/>
    </row>
    <row r="4" spans="1:7" ht="37.5" thickTop="1" thickBot="1">
      <c r="A4" s="657"/>
      <c r="B4" s="658"/>
      <c r="C4" s="257" t="s">
        <v>78</v>
      </c>
      <c r="D4" s="189" t="s">
        <v>496</v>
      </c>
      <c r="E4" s="189" t="s">
        <v>497</v>
      </c>
      <c r="F4" s="189" t="s">
        <v>498</v>
      </c>
      <c r="G4" s="190" t="s">
        <v>499</v>
      </c>
    </row>
    <row r="5" spans="1:7" s="262" customFormat="1" ht="12.95" customHeight="1" thickBot="1">
      <c r="A5" s="259">
        <v>1</v>
      </c>
      <c r="B5" s="260">
        <v>2</v>
      </c>
      <c r="C5" s="260">
        <v>3</v>
      </c>
      <c r="D5" s="260">
        <v>4</v>
      </c>
      <c r="E5" s="260">
        <v>5</v>
      </c>
      <c r="F5" s="260">
        <v>6</v>
      </c>
      <c r="G5" s="261">
        <v>7</v>
      </c>
    </row>
    <row r="6" spans="1:7" s="262" customFormat="1" ht="15.95" customHeight="1" thickBot="1">
      <c r="A6" s="263"/>
      <c r="B6" s="264"/>
      <c r="C6" s="264" t="s">
        <v>77</v>
      </c>
      <c r="D6" s="401"/>
      <c r="E6" s="401"/>
      <c r="F6" s="401"/>
      <c r="G6" s="265"/>
    </row>
    <row r="7" spans="1:7" s="269" customFormat="1" ht="12" customHeight="1" thickBot="1">
      <c r="A7" s="259" t="s">
        <v>299</v>
      </c>
      <c r="B7" s="201" t="s">
        <v>2</v>
      </c>
      <c r="C7" s="201" t="s">
        <v>585</v>
      </c>
      <c r="D7" s="361">
        <f>SUM(D8:D18)</f>
        <v>750</v>
      </c>
      <c r="E7" s="361">
        <f>SUM(E8:E18)</f>
        <v>2691</v>
      </c>
      <c r="F7" s="361">
        <f>SUM(F8:F18)</f>
        <v>1167</v>
      </c>
      <c r="G7" s="587">
        <f t="shared" ref="G7" si="0">SUM(F7/E7%)</f>
        <v>43.366778149386846</v>
      </c>
    </row>
    <row r="8" spans="1:7" s="269" customFormat="1" ht="12" customHeight="1">
      <c r="A8" s="593"/>
      <c r="B8" s="271" t="s">
        <v>1</v>
      </c>
      <c r="C8" s="203" t="s">
        <v>519</v>
      </c>
      <c r="D8" s="362"/>
      <c r="E8" s="362"/>
      <c r="F8" s="362"/>
      <c r="G8" s="281"/>
    </row>
    <row r="9" spans="1:7" s="269" customFormat="1" ht="12" customHeight="1">
      <c r="A9" s="273"/>
      <c r="B9" s="271" t="s">
        <v>0</v>
      </c>
      <c r="C9" s="203" t="s">
        <v>64</v>
      </c>
      <c r="D9" s="358"/>
      <c r="E9" s="358"/>
      <c r="F9" s="358"/>
      <c r="G9" s="274"/>
    </row>
    <row r="10" spans="1:7" s="269" customFormat="1" ht="12" customHeight="1">
      <c r="A10" s="273"/>
      <c r="B10" s="271" t="s">
        <v>44</v>
      </c>
      <c r="C10" s="460" t="s">
        <v>71</v>
      </c>
      <c r="D10" s="359">
        <v>750</v>
      </c>
      <c r="E10" s="359">
        <v>1797</v>
      </c>
      <c r="F10" s="359">
        <v>787</v>
      </c>
      <c r="G10" s="589">
        <f t="shared" ref="G10" si="1">SUM(F10/E10%)</f>
        <v>43.795214245965504</v>
      </c>
    </row>
    <row r="11" spans="1:7" s="269" customFormat="1" ht="12" customHeight="1">
      <c r="A11" s="273"/>
      <c r="B11" s="271" t="s">
        <v>42</v>
      </c>
      <c r="C11" s="460" t="s">
        <v>72</v>
      </c>
      <c r="D11" s="358"/>
      <c r="E11" s="358"/>
      <c r="F11" s="358"/>
      <c r="G11" s="274"/>
    </row>
    <row r="12" spans="1:7" s="269" customFormat="1" ht="12" customHeight="1">
      <c r="A12" s="273"/>
      <c r="B12" s="271" t="s">
        <v>76</v>
      </c>
      <c r="C12" s="460" t="s">
        <v>521</v>
      </c>
      <c r="D12" s="358"/>
      <c r="E12" s="358"/>
      <c r="F12" s="358"/>
      <c r="G12" s="274"/>
    </row>
    <row r="13" spans="1:7" s="269" customFormat="1" ht="12" customHeight="1">
      <c r="A13" s="276"/>
      <c r="B13" s="271" t="s">
        <v>38</v>
      </c>
      <c r="C13" s="460" t="s">
        <v>63</v>
      </c>
      <c r="D13" s="358"/>
      <c r="E13" s="358">
        <v>894</v>
      </c>
      <c r="F13" s="358">
        <v>380</v>
      </c>
      <c r="G13" s="589">
        <f t="shared" ref="G13" si="2">SUM(F13/E13%)</f>
        <v>42.505592841163313</v>
      </c>
    </row>
    <row r="14" spans="1:7" s="277" customFormat="1" ht="12" customHeight="1">
      <c r="A14" s="273"/>
      <c r="B14" s="271" t="s">
        <v>37</v>
      </c>
      <c r="C14" s="460" t="s">
        <v>62</v>
      </c>
      <c r="D14" s="358"/>
      <c r="E14" s="358"/>
      <c r="F14" s="358"/>
      <c r="G14" s="274"/>
    </row>
    <row r="15" spans="1:7" s="277" customFormat="1" ht="12" customHeight="1">
      <c r="A15" s="465"/>
      <c r="B15" s="271" t="s">
        <v>36</v>
      </c>
      <c r="C15" s="460" t="s">
        <v>715</v>
      </c>
      <c r="D15" s="461"/>
      <c r="E15" s="461"/>
      <c r="F15" s="461"/>
      <c r="G15" s="462"/>
    </row>
    <row r="16" spans="1:7" s="277" customFormat="1" ht="12" customHeight="1">
      <c r="A16" s="465"/>
      <c r="B16" s="271" t="s">
        <v>35</v>
      </c>
      <c r="C16" s="460" t="s">
        <v>716</v>
      </c>
      <c r="D16" s="461"/>
      <c r="E16" s="461"/>
      <c r="F16" s="461"/>
      <c r="G16" s="462"/>
    </row>
    <row r="17" spans="1:7" s="277" customFormat="1" ht="12" customHeight="1">
      <c r="A17" s="278"/>
      <c r="B17" s="271" t="s">
        <v>34</v>
      </c>
      <c r="C17" s="460" t="s">
        <v>524</v>
      </c>
      <c r="D17" s="358"/>
      <c r="E17" s="358"/>
      <c r="F17" s="358"/>
      <c r="G17" s="274"/>
    </row>
    <row r="18" spans="1:7" s="277" customFormat="1" ht="12" customHeight="1" thickBot="1">
      <c r="A18" s="278"/>
      <c r="B18" s="271" t="s">
        <v>33</v>
      </c>
      <c r="C18" s="466" t="s">
        <v>526</v>
      </c>
      <c r="D18" s="360"/>
      <c r="E18" s="360"/>
      <c r="F18" s="360"/>
      <c r="G18" s="279"/>
    </row>
    <row r="19" spans="1:7" s="269" customFormat="1" ht="12" customHeight="1" thickBot="1">
      <c r="A19" s="259" t="s">
        <v>308</v>
      </c>
      <c r="B19" s="201" t="s">
        <v>31</v>
      </c>
      <c r="C19" s="215" t="s">
        <v>590</v>
      </c>
      <c r="D19" s="361">
        <f>SUM(D20:D22)</f>
        <v>0</v>
      </c>
      <c r="E19" s="361">
        <f>SUM(E20:E22)</f>
        <v>0</v>
      </c>
      <c r="F19" s="361">
        <f>SUM(F20:F22)</f>
        <v>0</v>
      </c>
      <c r="G19" s="280">
        <f>SUM(G20:G22)</f>
        <v>0</v>
      </c>
    </row>
    <row r="20" spans="1:7" s="269" customFormat="1" ht="12" customHeight="1">
      <c r="A20" s="276"/>
      <c r="B20" s="271" t="s">
        <v>30</v>
      </c>
      <c r="C20" s="216" t="s">
        <v>591</v>
      </c>
      <c r="D20" s="362"/>
      <c r="E20" s="362"/>
      <c r="F20" s="362"/>
      <c r="G20" s="281"/>
    </row>
    <row r="21" spans="1:7" s="269" customFormat="1" ht="12" customHeight="1">
      <c r="A21" s="276"/>
      <c r="B21" s="282" t="s">
        <v>29</v>
      </c>
      <c r="C21" s="217" t="s">
        <v>592</v>
      </c>
      <c r="D21" s="358"/>
      <c r="E21" s="358"/>
      <c r="F21" s="358"/>
      <c r="G21" s="274"/>
    </row>
    <row r="22" spans="1:7" s="269" customFormat="1" ht="12" customHeight="1" thickBot="1">
      <c r="A22" s="276"/>
      <c r="B22" s="283" t="s">
        <v>27</v>
      </c>
      <c r="C22" s="284" t="s">
        <v>593</v>
      </c>
      <c r="D22" s="402"/>
      <c r="E22" s="402"/>
      <c r="F22" s="402"/>
      <c r="G22" s="285"/>
    </row>
    <row r="23" spans="1:7" s="277" customFormat="1" ht="12" customHeight="1" thickBot="1">
      <c r="A23" s="259" t="s">
        <v>546</v>
      </c>
      <c r="B23" s="201" t="s">
        <v>18</v>
      </c>
      <c r="C23" s="201" t="s">
        <v>412</v>
      </c>
      <c r="D23" s="363">
        <f>SUM(D24+D25)</f>
        <v>85371</v>
      </c>
      <c r="E23" s="363">
        <f>SUM(E24+E25)</f>
        <v>83407</v>
      </c>
      <c r="F23" s="363">
        <f>SUM(F24+F25)</f>
        <v>81612</v>
      </c>
      <c r="G23" s="587">
        <f t="shared" ref="G23:G25" si="3">SUM(F23/E23%)</f>
        <v>97.84790245423045</v>
      </c>
    </row>
    <row r="24" spans="1:7" s="269" customFormat="1" ht="12" customHeight="1">
      <c r="A24" s="325"/>
      <c r="B24" s="271" t="s">
        <v>594</v>
      </c>
      <c r="C24" s="203" t="s">
        <v>70</v>
      </c>
      <c r="D24" s="362">
        <v>85371</v>
      </c>
      <c r="E24" s="362">
        <v>82784</v>
      </c>
      <c r="F24" s="362">
        <v>80989</v>
      </c>
      <c r="G24" s="584">
        <f t="shared" si="3"/>
        <v>97.83170660997294</v>
      </c>
    </row>
    <row r="25" spans="1:7" s="269" customFormat="1" ht="12" customHeight="1" thickBot="1">
      <c r="A25" s="289"/>
      <c r="B25" s="290" t="s">
        <v>595</v>
      </c>
      <c r="C25" s="291" t="s">
        <v>596</v>
      </c>
      <c r="D25" s="403"/>
      <c r="E25" s="403">
        <v>623</v>
      </c>
      <c r="F25" s="403">
        <v>623</v>
      </c>
      <c r="G25" s="595">
        <f t="shared" si="3"/>
        <v>100</v>
      </c>
    </row>
    <row r="26" spans="1:7" s="269" customFormat="1" ht="12" customHeight="1" thickTop="1" thickBot="1">
      <c r="A26" s="292" t="s">
        <v>552</v>
      </c>
      <c r="B26" s="293" t="s">
        <v>17</v>
      </c>
      <c r="C26" s="294" t="s">
        <v>597</v>
      </c>
      <c r="D26" s="404"/>
      <c r="E26" s="404">
        <v>620</v>
      </c>
      <c r="F26" s="404">
        <v>620</v>
      </c>
      <c r="G26" s="592">
        <f t="shared" ref="G26:G27" si="4">SUM(F26/E26%)</f>
        <v>100</v>
      </c>
    </row>
    <row r="27" spans="1:7" s="277" customFormat="1" ht="15" customHeight="1" thickBot="1">
      <c r="A27" s="295" t="s">
        <v>555</v>
      </c>
      <c r="B27" s="296"/>
      <c r="C27" s="297" t="s">
        <v>545</v>
      </c>
      <c r="D27" s="365">
        <f>SUM(D7+D19+D23)</f>
        <v>86121</v>
      </c>
      <c r="E27" s="365">
        <f>SUM(E7+E19+E23+E26)</f>
        <v>86718</v>
      </c>
      <c r="F27" s="365">
        <f>SUM(F7+F19+F23+F26)</f>
        <v>83399</v>
      </c>
      <c r="G27" s="588">
        <f t="shared" si="4"/>
        <v>96.172651583292975</v>
      </c>
    </row>
    <row r="28" spans="1:7" s="277" customFormat="1" ht="15" customHeight="1" thickTop="1">
      <c r="A28" s="298"/>
      <c r="B28" s="298"/>
      <c r="C28" s="299"/>
      <c r="D28" s="300"/>
      <c r="E28" s="300"/>
      <c r="F28" s="300"/>
      <c r="G28" s="300"/>
    </row>
    <row r="29" spans="1:7" ht="13.5" thickBot="1">
      <c r="A29" s="301"/>
      <c r="B29" s="302"/>
      <c r="C29" s="302"/>
      <c r="D29" s="302"/>
      <c r="E29" s="302"/>
      <c r="F29" s="302"/>
      <c r="G29" s="302"/>
    </row>
    <row r="30" spans="1:7" s="262" customFormat="1" ht="16.5" customHeight="1" thickTop="1" thickBot="1">
      <c r="A30" s="266"/>
      <c r="B30" s="303"/>
      <c r="C30" s="380" t="s">
        <v>75</v>
      </c>
      <c r="D30" s="382"/>
      <c r="E30" s="382"/>
      <c r="F30" s="382"/>
      <c r="G30" s="304"/>
    </row>
    <row r="31" spans="1:7" s="1" customFormat="1" ht="12" customHeight="1" thickBot="1">
      <c r="A31" s="328" t="s">
        <v>2</v>
      </c>
      <c r="B31" s="296" t="s">
        <v>299</v>
      </c>
      <c r="C31" s="381" t="s">
        <v>557</v>
      </c>
      <c r="D31" s="383">
        <f>SUM(D32+D33+D34+D35+D40)</f>
        <v>86121</v>
      </c>
      <c r="E31" s="383">
        <f>SUM(E32+E33+E34+E35+E40)</f>
        <v>83998</v>
      </c>
      <c r="F31" s="383">
        <f>SUM(F32+F33+F34+F35+F40)</f>
        <v>80367</v>
      </c>
      <c r="G31" s="587">
        <f t="shared" ref="G31:G35" si="5">SUM(F31/E31%)</f>
        <v>95.677278030429292</v>
      </c>
    </row>
    <row r="32" spans="1:7" ht="12" customHeight="1" thickTop="1">
      <c r="A32" s="325"/>
      <c r="B32" s="271" t="s">
        <v>1</v>
      </c>
      <c r="C32" s="203" t="s">
        <v>598</v>
      </c>
      <c r="D32" s="384">
        <v>34858</v>
      </c>
      <c r="E32" s="385">
        <v>36856</v>
      </c>
      <c r="F32" s="385">
        <v>36856</v>
      </c>
      <c r="G32" s="596">
        <f t="shared" si="5"/>
        <v>100</v>
      </c>
    </row>
    <row r="33" spans="1:7" ht="12" customHeight="1">
      <c r="A33" s="307"/>
      <c r="B33" s="282" t="s">
        <v>0</v>
      </c>
      <c r="C33" s="204" t="s">
        <v>45</v>
      </c>
      <c r="D33" s="387">
        <v>9632</v>
      </c>
      <c r="E33" s="387">
        <v>9208</v>
      </c>
      <c r="F33" s="387">
        <v>9207</v>
      </c>
      <c r="G33" s="589">
        <f t="shared" si="5"/>
        <v>99.989139878366643</v>
      </c>
    </row>
    <row r="34" spans="1:7" ht="12" customHeight="1">
      <c r="A34" s="307"/>
      <c r="B34" s="282" t="s">
        <v>44</v>
      </c>
      <c r="C34" s="204" t="s">
        <v>43</v>
      </c>
      <c r="D34" s="387">
        <v>25945</v>
      </c>
      <c r="E34" s="387">
        <v>22045</v>
      </c>
      <c r="F34" s="387">
        <v>18495</v>
      </c>
      <c r="G34" s="589">
        <f t="shared" si="5"/>
        <v>83.896575187117264</v>
      </c>
    </row>
    <row r="35" spans="1:7" ht="12" customHeight="1">
      <c r="A35" s="307"/>
      <c r="B35" s="282" t="s">
        <v>42</v>
      </c>
      <c r="C35" s="204" t="s">
        <v>41</v>
      </c>
      <c r="D35" s="388">
        <f>SUM(D36:D39)</f>
        <v>15686</v>
      </c>
      <c r="E35" s="388">
        <f>SUM(E36:E39)</f>
        <v>15779</v>
      </c>
      <c r="F35" s="388">
        <f>SUM(F36:F39)</f>
        <v>15704</v>
      </c>
      <c r="G35" s="589">
        <f t="shared" si="5"/>
        <v>99.524684707522667</v>
      </c>
    </row>
    <row r="36" spans="1:7" ht="12" customHeight="1">
      <c r="A36" s="307"/>
      <c r="B36" s="282" t="s">
        <v>599</v>
      </c>
      <c r="C36" s="231" t="s">
        <v>600</v>
      </c>
      <c r="D36" s="389">
        <v>586</v>
      </c>
      <c r="E36" s="389">
        <v>393</v>
      </c>
      <c r="F36" s="389">
        <v>393</v>
      </c>
      <c r="G36" s="521"/>
    </row>
    <row r="37" spans="1:7" ht="12" customHeight="1">
      <c r="A37" s="307"/>
      <c r="B37" s="282" t="s">
        <v>42</v>
      </c>
      <c r="C37" s="231" t="s">
        <v>601</v>
      </c>
      <c r="D37" s="387">
        <v>4500</v>
      </c>
      <c r="E37" s="387">
        <v>4500</v>
      </c>
      <c r="F37" s="387">
        <v>4465</v>
      </c>
      <c r="G37" s="520"/>
    </row>
    <row r="38" spans="1:7" s="1" customFormat="1" ht="12" customHeight="1">
      <c r="A38" s="307"/>
      <c r="B38" s="282" t="s">
        <v>602</v>
      </c>
      <c r="C38" s="232" t="s">
        <v>561</v>
      </c>
      <c r="D38" s="387">
        <v>9000</v>
      </c>
      <c r="E38" s="387">
        <v>9286</v>
      </c>
      <c r="F38" s="387">
        <v>9286</v>
      </c>
      <c r="G38" s="589">
        <f t="shared" ref="G38:G56" si="6">SUM(F38/E38%)</f>
        <v>100</v>
      </c>
    </row>
    <row r="39" spans="1:7" ht="12" customHeight="1">
      <c r="A39" s="307"/>
      <c r="B39" s="282" t="s">
        <v>603</v>
      </c>
      <c r="C39" s="232" t="s">
        <v>562</v>
      </c>
      <c r="D39" s="387">
        <v>1600</v>
      </c>
      <c r="E39" s="387">
        <v>1600</v>
      </c>
      <c r="F39" s="387">
        <v>1560</v>
      </c>
      <c r="G39" s="589">
        <f t="shared" si="6"/>
        <v>97.5</v>
      </c>
    </row>
    <row r="40" spans="1:7" ht="12" customHeight="1">
      <c r="A40" s="307"/>
      <c r="B40" s="282" t="s">
        <v>76</v>
      </c>
      <c r="C40" s="204" t="s">
        <v>39</v>
      </c>
      <c r="D40" s="388">
        <f>SUM(D41:D43)</f>
        <v>0</v>
      </c>
      <c r="E40" s="388">
        <f>SUM(E41:E43)</f>
        <v>110</v>
      </c>
      <c r="F40" s="388">
        <f>SUM(F41:F43)</f>
        <v>105</v>
      </c>
      <c r="G40" s="589">
        <f t="shared" si="6"/>
        <v>95.454545454545453</v>
      </c>
    </row>
    <row r="41" spans="1:7" ht="12" customHeight="1">
      <c r="A41" s="307"/>
      <c r="B41" s="282" t="s">
        <v>604</v>
      </c>
      <c r="C41" s="231" t="s">
        <v>605</v>
      </c>
      <c r="D41" s="387"/>
      <c r="E41" s="387"/>
      <c r="F41" s="387"/>
      <c r="G41" s="589"/>
    </row>
    <row r="42" spans="1:7" ht="12" customHeight="1">
      <c r="A42" s="307"/>
      <c r="B42" s="282" t="s">
        <v>606</v>
      </c>
      <c r="C42" s="231" t="s">
        <v>607</v>
      </c>
      <c r="D42" s="387"/>
      <c r="E42" s="387"/>
      <c r="F42" s="387"/>
      <c r="G42" s="589"/>
    </row>
    <row r="43" spans="1:7" ht="12" customHeight="1" thickBot="1">
      <c r="A43" s="491"/>
      <c r="B43" s="492" t="s">
        <v>608</v>
      </c>
      <c r="C43" s="493" t="s">
        <v>609</v>
      </c>
      <c r="D43" s="494"/>
      <c r="E43" s="494">
        <v>110</v>
      </c>
      <c r="F43" s="494">
        <v>105</v>
      </c>
      <c r="G43" s="590">
        <f t="shared" si="6"/>
        <v>95.454545454545453</v>
      </c>
    </row>
    <row r="44" spans="1:7" ht="12" customHeight="1" thickBot="1">
      <c r="A44" s="305" t="s">
        <v>308</v>
      </c>
      <c r="B44" s="201" t="s">
        <v>308</v>
      </c>
      <c r="C44" s="234" t="s">
        <v>566</v>
      </c>
      <c r="D44" s="391">
        <f>SUM(D45+D51)</f>
        <v>0</v>
      </c>
      <c r="E44" s="391">
        <f>SUM(E45+E51)</f>
        <v>2720</v>
      </c>
      <c r="F44" s="391">
        <f>SUM(F45+F51)</f>
        <v>2718</v>
      </c>
      <c r="G44" s="584">
        <f t="shared" si="6"/>
        <v>99.92647058823529</v>
      </c>
    </row>
    <row r="45" spans="1:7" ht="12" customHeight="1" thickBot="1">
      <c r="A45" s="305"/>
      <c r="B45" s="322" t="s">
        <v>30</v>
      </c>
      <c r="C45" s="323" t="s">
        <v>610</v>
      </c>
      <c r="D45" s="395">
        <f>SUM(D46:D50)</f>
        <v>0</v>
      </c>
      <c r="E45" s="395">
        <f>SUM(E46:E50)</f>
        <v>708</v>
      </c>
      <c r="F45" s="395">
        <f>SUM(F46:F50)</f>
        <v>708</v>
      </c>
      <c r="G45" s="584">
        <f t="shared" si="6"/>
        <v>100</v>
      </c>
    </row>
    <row r="46" spans="1:7" ht="12" customHeight="1">
      <c r="A46" s="287"/>
      <c r="B46" s="288" t="s">
        <v>611</v>
      </c>
      <c r="C46" s="318" t="s">
        <v>567</v>
      </c>
      <c r="D46" s="393"/>
      <c r="E46" s="393"/>
      <c r="F46" s="393"/>
      <c r="G46" s="591"/>
    </row>
    <row r="47" spans="1:7" ht="12" customHeight="1">
      <c r="A47" s="307"/>
      <c r="B47" s="282" t="s">
        <v>612</v>
      </c>
      <c r="C47" s="231" t="s">
        <v>613</v>
      </c>
      <c r="D47" s="387"/>
      <c r="E47" s="387"/>
      <c r="F47" s="387"/>
      <c r="G47" s="589"/>
    </row>
    <row r="48" spans="1:7" ht="12" customHeight="1">
      <c r="A48" s="307"/>
      <c r="B48" s="282" t="s">
        <v>614</v>
      </c>
      <c r="C48" s="231" t="s">
        <v>615</v>
      </c>
      <c r="D48" s="387"/>
      <c r="E48" s="387"/>
      <c r="F48" s="387"/>
      <c r="G48" s="589"/>
    </row>
    <row r="49" spans="1:7" ht="12" customHeight="1">
      <c r="A49" s="307"/>
      <c r="B49" s="282" t="s">
        <v>616</v>
      </c>
      <c r="C49" s="231" t="s">
        <v>617</v>
      </c>
      <c r="D49" s="387"/>
      <c r="E49" s="387">
        <v>130</v>
      </c>
      <c r="F49" s="387">
        <v>130</v>
      </c>
      <c r="G49" s="589">
        <f t="shared" si="6"/>
        <v>100</v>
      </c>
    </row>
    <row r="50" spans="1:7" ht="12" customHeight="1" thickBot="1">
      <c r="A50" s="491"/>
      <c r="B50" s="492" t="s">
        <v>618</v>
      </c>
      <c r="C50" s="493" t="s">
        <v>619</v>
      </c>
      <c r="D50" s="494"/>
      <c r="E50" s="494">
        <v>578</v>
      </c>
      <c r="F50" s="494">
        <v>578</v>
      </c>
      <c r="G50" s="590">
        <f t="shared" si="6"/>
        <v>100</v>
      </c>
    </row>
    <row r="51" spans="1:7" ht="12" customHeight="1" thickBot="1">
      <c r="A51" s="305"/>
      <c r="B51" s="322" t="s">
        <v>29</v>
      </c>
      <c r="C51" s="323" t="s">
        <v>28</v>
      </c>
      <c r="D51" s="395">
        <f>SUM(D52:D55)</f>
        <v>0</v>
      </c>
      <c r="E51" s="395">
        <f>SUM(E52:E55)</f>
        <v>2012</v>
      </c>
      <c r="F51" s="395">
        <f>SUM(F52:F55)</f>
        <v>2010</v>
      </c>
      <c r="G51" s="584">
        <f t="shared" si="6"/>
        <v>99.900596421471164</v>
      </c>
    </row>
    <row r="52" spans="1:7" ht="12" customHeight="1">
      <c r="A52" s="325"/>
      <c r="B52" s="271" t="s">
        <v>620</v>
      </c>
      <c r="C52" s="240" t="s">
        <v>621</v>
      </c>
      <c r="D52" s="384"/>
      <c r="E52" s="384">
        <v>1970</v>
      </c>
      <c r="F52" s="384">
        <v>1968</v>
      </c>
      <c r="G52" s="591">
        <f t="shared" si="6"/>
        <v>99.898477157360404</v>
      </c>
    </row>
    <row r="53" spans="1:7" ht="12" customHeight="1">
      <c r="A53" s="307"/>
      <c r="B53" s="282" t="s">
        <v>622</v>
      </c>
      <c r="C53" s="232" t="s">
        <v>623</v>
      </c>
      <c r="D53" s="387"/>
      <c r="E53" s="387">
        <v>42</v>
      </c>
      <c r="F53" s="387">
        <v>42</v>
      </c>
      <c r="G53" s="589"/>
    </row>
    <row r="54" spans="1:7" ht="12" customHeight="1">
      <c r="A54" s="307"/>
      <c r="B54" s="282" t="s">
        <v>624</v>
      </c>
      <c r="C54" s="232" t="s">
        <v>625</v>
      </c>
      <c r="D54" s="387"/>
      <c r="E54" s="387"/>
      <c r="F54" s="387"/>
      <c r="G54" s="589"/>
    </row>
    <row r="55" spans="1:7" ht="12" customHeight="1" thickBot="1">
      <c r="A55" s="491"/>
      <c r="B55" s="492" t="s">
        <v>626</v>
      </c>
      <c r="C55" s="594" t="s">
        <v>627</v>
      </c>
      <c r="D55" s="494"/>
      <c r="E55" s="494"/>
      <c r="F55" s="494"/>
      <c r="G55" s="590"/>
    </row>
    <row r="56" spans="1:7" ht="12" customHeight="1" thickBot="1">
      <c r="A56" s="305" t="s">
        <v>546</v>
      </c>
      <c r="B56" s="201"/>
      <c r="C56" s="239" t="s">
        <v>13</v>
      </c>
      <c r="D56" s="391">
        <f>SUM(D44+D31)</f>
        <v>86121</v>
      </c>
      <c r="E56" s="391">
        <f>SUM(E44+E31)</f>
        <v>86718</v>
      </c>
      <c r="F56" s="391">
        <f>SUM(F44+F31)</f>
        <v>83085</v>
      </c>
      <c r="G56" s="584">
        <f t="shared" si="6"/>
        <v>95.810558361585834</v>
      </c>
    </row>
    <row r="57" spans="1:7" ht="13.5" thickBot="1">
      <c r="A57" s="331"/>
      <c r="B57" s="332"/>
      <c r="C57" s="332"/>
      <c r="D57" s="332"/>
      <c r="E57" s="332"/>
      <c r="F57" s="332"/>
      <c r="G57" s="333"/>
    </row>
    <row r="58" spans="1:7" ht="15" customHeight="1" thickBot="1">
      <c r="A58" s="334" t="s">
        <v>628</v>
      </c>
      <c r="B58" s="335"/>
      <c r="C58" s="336"/>
      <c r="D58" s="396">
        <v>11</v>
      </c>
      <c r="E58" s="396">
        <v>11</v>
      </c>
      <c r="F58" s="396">
        <v>11</v>
      </c>
      <c r="G58" s="337"/>
    </row>
    <row r="59" spans="1:7" ht="14.25" customHeight="1" thickBot="1">
      <c r="A59" s="351" t="s">
        <v>629</v>
      </c>
      <c r="B59" s="352"/>
      <c r="C59" s="353"/>
      <c r="D59" s="405">
        <v>2</v>
      </c>
      <c r="E59" s="405">
        <v>2</v>
      </c>
      <c r="F59" s="405">
        <v>2</v>
      </c>
      <c r="G59" s="354"/>
    </row>
    <row r="60" spans="1:7" ht="13.5" thickTop="1"/>
  </sheetData>
  <sheetProtection formatCells="0"/>
  <mergeCells count="3">
    <mergeCell ref="D1:G2"/>
    <mergeCell ref="A4:B4"/>
    <mergeCell ref="A1:B1"/>
  </mergeCells>
  <printOptions horizontalCentered="1" headings="1"/>
  <pageMargins left="0" right="0" top="0.98425196850393704" bottom="0" header="0.35433070866141736" footer="0.78740157480314965"/>
  <pageSetup paperSize="9" scale="75" orientation="portrait" horizontalDpi="300" verticalDpi="300" r:id="rId1"/>
  <headerFooter alignWithMargins="0">
    <oddHeader>&amp;R3. melléklet a 7/2016. (IV.29.)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G58"/>
  <sheetViews>
    <sheetView topLeftCell="A7" zoomScaleNormal="100" workbookViewId="0">
      <selection activeCell="M38" sqref="M38"/>
    </sheetView>
  </sheetViews>
  <sheetFormatPr defaultColWidth="8" defaultRowHeight="12.75"/>
  <cols>
    <col min="1" max="1" width="8.28515625" style="338" customWidth="1"/>
    <col min="2" max="2" width="8.28515625" style="258" customWidth="1"/>
    <col min="3" max="3" width="61.7109375" style="258" customWidth="1"/>
    <col min="4" max="4" width="13" style="258" customWidth="1"/>
    <col min="5" max="7" width="11" style="258" customWidth="1"/>
    <col min="8" max="16384" width="8" style="258"/>
  </cols>
  <sheetData>
    <row r="1" spans="1:7" s="250" customFormat="1" ht="25.5" customHeight="1">
      <c r="A1" s="684" t="s">
        <v>582</v>
      </c>
      <c r="B1" s="685"/>
      <c r="C1" s="379" t="s">
        <v>659</v>
      </c>
      <c r="D1" s="678"/>
      <c r="E1" s="679"/>
      <c r="F1" s="679"/>
      <c r="G1" s="680"/>
    </row>
    <row r="2" spans="1:7" s="250" customFormat="1" ht="16.5" thickBot="1">
      <c r="A2" s="339" t="s">
        <v>81</v>
      </c>
      <c r="B2" s="340"/>
      <c r="C2" s="341" t="s">
        <v>630</v>
      </c>
      <c r="D2" s="675"/>
      <c r="E2" s="676"/>
      <c r="F2" s="676"/>
      <c r="G2" s="681"/>
    </row>
    <row r="3" spans="1:7" s="2" customFormat="1" ht="15.95" customHeight="1" thickBot="1">
      <c r="A3" s="342"/>
      <c r="B3" s="342"/>
      <c r="C3" s="342"/>
      <c r="D3" s="343"/>
      <c r="E3" s="343"/>
      <c r="F3" s="343" t="s">
        <v>584</v>
      </c>
      <c r="G3" s="343"/>
    </row>
    <row r="4" spans="1:7" ht="37.5" thickTop="1" thickBot="1">
      <c r="A4" s="682"/>
      <c r="B4" s="683"/>
      <c r="C4" s="344" t="s">
        <v>78</v>
      </c>
      <c r="D4" s="189" t="s">
        <v>496</v>
      </c>
      <c r="E4" s="189" t="s">
        <v>497</v>
      </c>
      <c r="F4" s="189" t="s">
        <v>498</v>
      </c>
      <c r="G4" s="190" t="s">
        <v>499</v>
      </c>
    </row>
    <row r="5" spans="1:7" s="262" customFormat="1" ht="12.95" customHeight="1" thickBot="1">
      <c r="A5" s="259">
        <v>1</v>
      </c>
      <c r="B5" s="260">
        <v>2</v>
      </c>
      <c r="C5" s="260">
        <v>3</v>
      </c>
      <c r="D5" s="260">
        <v>4</v>
      </c>
      <c r="E5" s="260">
        <v>5</v>
      </c>
      <c r="F5" s="260">
        <v>6</v>
      </c>
      <c r="G5" s="261">
        <v>7</v>
      </c>
    </row>
    <row r="6" spans="1:7" s="262" customFormat="1" ht="15.95" customHeight="1" thickBot="1">
      <c r="A6" s="263"/>
      <c r="B6" s="264"/>
      <c r="C6" s="264" t="s">
        <v>77</v>
      </c>
      <c r="D6" s="401"/>
      <c r="E6" s="401"/>
      <c r="F6" s="401"/>
      <c r="G6" s="265"/>
    </row>
    <row r="7" spans="1:7" s="269" customFormat="1" ht="12" customHeight="1" thickTop="1" thickBot="1">
      <c r="A7" s="266" t="s">
        <v>299</v>
      </c>
      <c r="B7" s="267" t="s">
        <v>2</v>
      </c>
      <c r="C7" s="267" t="s">
        <v>585</v>
      </c>
      <c r="D7" s="356">
        <f>SUM(D8:D18)</f>
        <v>1079</v>
      </c>
      <c r="E7" s="356">
        <f>SUM(E8:E18)</f>
        <v>1296</v>
      </c>
      <c r="F7" s="356">
        <f t="shared" ref="F7" si="0">SUM(F8:F18)</f>
        <v>1280</v>
      </c>
      <c r="G7" s="587">
        <f t="shared" ref="G7" si="1">SUM(F7/E7%)</f>
        <v>98.76543209876543</v>
      </c>
    </row>
    <row r="8" spans="1:7" s="269" customFormat="1" ht="12" customHeight="1">
      <c r="A8" s="270"/>
      <c r="B8" s="271" t="s">
        <v>1</v>
      </c>
      <c r="C8" s="203" t="s">
        <v>519</v>
      </c>
      <c r="D8" s="357"/>
      <c r="E8" s="357"/>
      <c r="F8" s="357"/>
      <c r="G8" s="272"/>
    </row>
    <row r="9" spans="1:7" s="269" customFormat="1" ht="12" customHeight="1">
      <c r="A9" s="273"/>
      <c r="B9" s="271" t="s">
        <v>0</v>
      </c>
      <c r="C9" s="203" t="s">
        <v>64</v>
      </c>
      <c r="D9" s="358">
        <v>849</v>
      </c>
      <c r="E9" s="358">
        <v>1024</v>
      </c>
      <c r="F9" s="358">
        <v>1008</v>
      </c>
      <c r="G9" s="589">
        <f t="shared" ref="G9" si="2">SUM(F9/E9%)</f>
        <v>98.4375</v>
      </c>
    </row>
    <row r="10" spans="1:7" s="269" customFormat="1" ht="12" customHeight="1">
      <c r="A10" s="273"/>
      <c r="B10" s="271" t="s">
        <v>44</v>
      </c>
      <c r="C10" s="460" t="s">
        <v>71</v>
      </c>
      <c r="D10" s="359"/>
      <c r="E10" s="359"/>
      <c r="F10" s="359"/>
      <c r="G10" s="275"/>
    </row>
    <row r="11" spans="1:7" s="269" customFormat="1" ht="12" customHeight="1">
      <c r="A11" s="273"/>
      <c r="B11" s="271" t="s">
        <v>42</v>
      </c>
      <c r="C11" s="460" t="s">
        <v>72</v>
      </c>
      <c r="D11" s="358"/>
      <c r="E11" s="358"/>
      <c r="F11" s="358"/>
      <c r="G11" s="274"/>
    </row>
    <row r="12" spans="1:7" s="269" customFormat="1" ht="12" customHeight="1">
      <c r="A12" s="273"/>
      <c r="B12" s="271" t="s">
        <v>76</v>
      </c>
      <c r="C12" s="460" t="s">
        <v>521</v>
      </c>
      <c r="D12" s="358"/>
      <c r="E12" s="358"/>
      <c r="F12" s="358"/>
      <c r="G12" s="274"/>
    </row>
    <row r="13" spans="1:7" s="269" customFormat="1" ht="12" customHeight="1">
      <c r="A13" s="276"/>
      <c r="B13" s="271" t="s">
        <v>38</v>
      </c>
      <c r="C13" s="460" t="s">
        <v>63</v>
      </c>
      <c r="D13" s="358">
        <v>230</v>
      </c>
      <c r="E13" s="358">
        <v>272</v>
      </c>
      <c r="F13" s="358">
        <v>272</v>
      </c>
      <c r="G13" s="589">
        <f t="shared" ref="G13" si="3">SUM(F13/E13%)</f>
        <v>99.999999999999986</v>
      </c>
    </row>
    <row r="14" spans="1:7" s="277" customFormat="1" ht="12" customHeight="1">
      <c r="A14" s="273"/>
      <c r="B14" s="271" t="s">
        <v>37</v>
      </c>
      <c r="C14" s="460" t="s">
        <v>62</v>
      </c>
      <c r="D14" s="358"/>
      <c r="E14" s="358"/>
      <c r="F14" s="358"/>
      <c r="G14" s="274"/>
    </row>
    <row r="15" spans="1:7" s="277" customFormat="1" ht="12" customHeight="1">
      <c r="A15" s="465"/>
      <c r="B15" s="271" t="s">
        <v>36</v>
      </c>
      <c r="C15" s="460" t="s">
        <v>715</v>
      </c>
      <c r="D15" s="461"/>
      <c r="E15" s="461"/>
      <c r="F15" s="461"/>
      <c r="G15" s="462"/>
    </row>
    <row r="16" spans="1:7" s="277" customFormat="1" ht="12" customHeight="1">
      <c r="A16" s="465"/>
      <c r="B16" s="271" t="s">
        <v>35</v>
      </c>
      <c r="C16" s="460" t="s">
        <v>716</v>
      </c>
      <c r="D16" s="461"/>
      <c r="E16" s="461"/>
      <c r="F16" s="461"/>
      <c r="G16" s="462"/>
    </row>
    <row r="17" spans="1:7" s="277" customFormat="1" ht="12" customHeight="1">
      <c r="A17" s="278"/>
      <c r="B17" s="271" t="s">
        <v>34</v>
      </c>
      <c r="C17" s="460" t="s">
        <v>524</v>
      </c>
      <c r="D17" s="358"/>
      <c r="E17" s="358"/>
      <c r="F17" s="358"/>
      <c r="G17" s="274"/>
    </row>
    <row r="18" spans="1:7" s="277" customFormat="1" ht="12" customHeight="1" thickBot="1">
      <c r="A18" s="278"/>
      <c r="B18" s="271" t="s">
        <v>33</v>
      </c>
      <c r="C18" s="466" t="s">
        <v>526</v>
      </c>
      <c r="D18" s="360"/>
      <c r="E18" s="360"/>
      <c r="F18" s="360"/>
      <c r="G18" s="279"/>
    </row>
    <row r="19" spans="1:7" s="269" customFormat="1" ht="12" customHeight="1" thickBot="1">
      <c r="A19" s="259" t="s">
        <v>308</v>
      </c>
      <c r="B19" s="201" t="s">
        <v>31</v>
      </c>
      <c r="C19" s="215" t="s">
        <v>633</v>
      </c>
      <c r="D19" s="361">
        <f>SUM(D20:D22)</f>
        <v>0</v>
      </c>
      <c r="E19" s="361">
        <f>SUM(E20:E22)</f>
        <v>0</v>
      </c>
      <c r="F19" s="361">
        <f t="shared" ref="F19:G19" si="4">SUM(F20:F22)</f>
        <v>0</v>
      </c>
      <c r="G19" s="280">
        <f t="shared" si="4"/>
        <v>0</v>
      </c>
    </row>
    <row r="20" spans="1:7" s="269" customFormat="1" ht="12" customHeight="1">
      <c r="A20" s="276"/>
      <c r="B20" s="271" t="s">
        <v>30</v>
      </c>
      <c r="C20" s="216" t="s">
        <v>634</v>
      </c>
      <c r="D20" s="362"/>
      <c r="E20" s="362"/>
      <c r="F20" s="362"/>
      <c r="G20" s="281"/>
    </row>
    <row r="21" spans="1:7" s="269" customFormat="1" ht="12" customHeight="1">
      <c r="A21" s="276"/>
      <c r="B21" s="282" t="s">
        <v>29</v>
      </c>
      <c r="C21" s="217" t="s">
        <v>635</v>
      </c>
      <c r="D21" s="358"/>
      <c r="E21" s="358"/>
      <c r="F21" s="358"/>
      <c r="G21" s="274"/>
    </row>
    <row r="22" spans="1:7" s="269" customFormat="1" ht="12" customHeight="1" thickBot="1">
      <c r="A22" s="276"/>
      <c r="B22" s="283" t="s">
        <v>27</v>
      </c>
      <c r="C22" s="284" t="s">
        <v>593</v>
      </c>
      <c r="D22" s="402"/>
      <c r="E22" s="402"/>
      <c r="F22" s="402"/>
      <c r="G22" s="285"/>
    </row>
    <row r="23" spans="1:7" s="277" customFormat="1" ht="12" customHeight="1" thickBot="1">
      <c r="A23" s="259" t="s">
        <v>546</v>
      </c>
      <c r="B23" s="201" t="s">
        <v>18</v>
      </c>
      <c r="C23" s="201" t="s">
        <v>412</v>
      </c>
      <c r="D23" s="363">
        <f>SUM(D24+D25)</f>
        <v>8991</v>
      </c>
      <c r="E23" s="363">
        <f>SUM(E24+E25)</f>
        <v>9782</v>
      </c>
      <c r="F23" s="363">
        <f>SUM(F24+F25)</f>
        <v>9782</v>
      </c>
      <c r="G23" s="587">
        <f t="shared" ref="G23:G26" si="5">SUM(F23/E23%)</f>
        <v>100</v>
      </c>
    </row>
    <row r="24" spans="1:7" s="277" customFormat="1" ht="12" customHeight="1">
      <c r="A24" s="287"/>
      <c r="B24" s="288" t="s">
        <v>594</v>
      </c>
      <c r="C24" s="230" t="s">
        <v>636</v>
      </c>
      <c r="D24" s="357">
        <v>8991</v>
      </c>
      <c r="E24" s="357">
        <v>9689</v>
      </c>
      <c r="F24" s="357">
        <v>9689</v>
      </c>
      <c r="G24" s="584">
        <f t="shared" si="5"/>
        <v>100</v>
      </c>
    </row>
    <row r="25" spans="1:7" s="277" customFormat="1" ht="12" customHeight="1" thickBot="1">
      <c r="A25" s="311"/>
      <c r="B25" s="312" t="s">
        <v>595</v>
      </c>
      <c r="C25" s="214" t="s">
        <v>596</v>
      </c>
      <c r="D25" s="360"/>
      <c r="E25" s="360">
        <v>93</v>
      </c>
      <c r="F25" s="360">
        <v>93</v>
      </c>
      <c r="G25" s="586">
        <f t="shared" si="5"/>
        <v>100</v>
      </c>
    </row>
    <row r="26" spans="1:7" s="277" customFormat="1" ht="12" customHeight="1" thickBot="1">
      <c r="A26" s="295" t="s">
        <v>552</v>
      </c>
      <c r="B26" s="296"/>
      <c r="C26" s="297" t="s">
        <v>545</v>
      </c>
      <c r="D26" s="365">
        <f>SUM(D7+D19+D23)</f>
        <v>10070</v>
      </c>
      <c r="E26" s="365">
        <f>SUM(E7+E19+E23)</f>
        <v>11078</v>
      </c>
      <c r="F26" s="365">
        <f t="shared" ref="F26" si="6">SUM(F7+F19+F23)</f>
        <v>11062</v>
      </c>
      <c r="G26" s="587">
        <f t="shared" si="5"/>
        <v>99.855569597400248</v>
      </c>
    </row>
    <row r="27" spans="1:7" s="277" customFormat="1" ht="15" customHeight="1" thickTop="1">
      <c r="A27" s="298"/>
      <c r="B27" s="298"/>
      <c r="C27" s="299"/>
      <c r="D27" s="300"/>
      <c r="E27" s="300"/>
      <c r="F27" s="300"/>
      <c r="G27" s="300"/>
    </row>
    <row r="28" spans="1:7" ht="13.5" thickBot="1">
      <c r="A28" s="301"/>
      <c r="B28" s="302"/>
      <c r="C28" s="302"/>
      <c r="D28" s="302"/>
      <c r="E28" s="302"/>
      <c r="F28" s="302"/>
      <c r="G28" s="302"/>
    </row>
    <row r="29" spans="1:7" s="262" customFormat="1" ht="16.5" customHeight="1" thickTop="1" thickBot="1">
      <c r="A29" s="266"/>
      <c r="B29" s="303"/>
      <c r="C29" s="380" t="s">
        <v>75</v>
      </c>
      <c r="D29" s="382"/>
      <c r="E29" s="382"/>
      <c r="F29" s="382"/>
      <c r="G29" s="304"/>
    </row>
    <row r="30" spans="1:7" s="1" customFormat="1" ht="12" customHeight="1" thickBot="1">
      <c r="A30" s="305" t="s">
        <v>2</v>
      </c>
      <c r="B30" s="201" t="s">
        <v>299</v>
      </c>
      <c r="C30" s="234" t="s">
        <v>637</v>
      </c>
      <c r="D30" s="391">
        <f>SUM(D31+D32+D33+D34+D39)</f>
        <v>10070</v>
      </c>
      <c r="E30" s="391">
        <f>SUM(E31+E32+E33+E34+E39)</f>
        <v>11078</v>
      </c>
      <c r="F30" s="391">
        <f t="shared" ref="F30" si="7">SUM(F31+F32+F33+F34+F39)</f>
        <v>10969</v>
      </c>
      <c r="G30" s="587">
        <f t="shared" ref="G30:G33" si="8">SUM(F30/E30%)</f>
        <v>99.016067882289221</v>
      </c>
    </row>
    <row r="31" spans="1:7" ht="12" customHeight="1">
      <c r="A31" s="287"/>
      <c r="B31" s="288" t="s">
        <v>1</v>
      </c>
      <c r="C31" s="230" t="s">
        <v>598</v>
      </c>
      <c r="D31" s="393">
        <v>4805</v>
      </c>
      <c r="E31" s="393">
        <v>5213</v>
      </c>
      <c r="F31" s="393">
        <v>5213</v>
      </c>
      <c r="G31" s="596">
        <f t="shared" si="8"/>
        <v>100</v>
      </c>
    </row>
    <row r="32" spans="1:7" ht="12" customHeight="1">
      <c r="A32" s="307"/>
      <c r="B32" s="282" t="s">
        <v>0</v>
      </c>
      <c r="C32" s="204" t="s">
        <v>45</v>
      </c>
      <c r="D32" s="387">
        <v>1298</v>
      </c>
      <c r="E32" s="387">
        <v>1416</v>
      </c>
      <c r="F32" s="387">
        <v>1415</v>
      </c>
      <c r="G32" s="589">
        <f t="shared" si="8"/>
        <v>99.929378531073439</v>
      </c>
    </row>
    <row r="33" spans="1:7" ht="12" customHeight="1">
      <c r="A33" s="307"/>
      <c r="B33" s="282" t="s">
        <v>44</v>
      </c>
      <c r="C33" s="204" t="s">
        <v>43</v>
      </c>
      <c r="D33" s="387">
        <v>3967</v>
      </c>
      <c r="E33" s="387">
        <v>4449</v>
      </c>
      <c r="F33" s="387">
        <v>4341</v>
      </c>
      <c r="G33" s="589">
        <f t="shared" si="8"/>
        <v>97.572488199595412</v>
      </c>
    </row>
    <row r="34" spans="1:7" ht="12" customHeight="1">
      <c r="A34" s="307"/>
      <c r="B34" s="282" t="s">
        <v>42</v>
      </c>
      <c r="C34" s="204" t="s">
        <v>74</v>
      </c>
      <c r="D34" s="388">
        <f>SUM(D35:D38)</f>
        <v>0</v>
      </c>
      <c r="E34" s="388">
        <f>SUM(E35:E38)</f>
        <v>0</v>
      </c>
      <c r="F34" s="388"/>
      <c r="G34" s="309"/>
    </row>
    <row r="35" spans="1:7" ht="12" customHeight="1">
      <c r="A35" s="307"/>
      <c r="B35" s="282" t="s">
        <v>599</v>
      </c>
      <c r="C35" s="231" t="s">
        <v>638</v>
      </c>
      <c r="D35" s="389"/>
      <c r="E35" s="389"/>
      <c r="F35" s="389"/>
      <c r="G35" s="310"/>
    </row>
    <row r="36" spans="1:7" ht="12" customHeight="1">
      <c r="A36" s="307"/>
      <c r="B36" s="282" t="s">
        <v>42</v>
      </c>
      <c r="C36" s="231" t="s">
        <v>560</v>
      </c>
      <c r="D36" s="387"/>
      <c r="E36" s="387"/>
      <c r="F36" s="387"/>
      <c r="G36" s="308"/>
    </row>
    <row r="37" spans="1:7" s="1" customFormat="1" ht="12" customHeight="1">
      <c r="A37" s="307"/>
      <c r="B37" s="282" t="s">
        <v>602</v>
      </c>
      <c r="C37" s="232" t="s">
        <v>639</v>
      </c>
      <c r="D37" s="387"/>
      <c r="E37" s="387"/>
      <c r="F37" s="387"/>
      <c r="G37" s="308"/>
    </row>
    <row r="38" spans="1:7" ht="12" customHeight="1">
      <c r="A38" s="307"/>
      <c r="B38" s="282" t="s">
        <v>603</v>
      </c>
      <c r="C38" s="232" t="s">
        <v>640</v>
      </c>
      <c r="D38" s="387"/>
      <c r="E38" s="387"/>
      <c r="F38" s="387"/>
      <c r="G38" s="308"/>
    </row>
    <row r="39" spans="1:7" ht="12" customHeight="1">
      <c r="A39" s="307"/>
      <c r="B39" s="282" t="s">
        <v>76</v>
      </c>
      <c r="C39" s="204" t="s">
        <v>39</v>
      </c>
      <c r="D39" s="388">
        <f>SUM(D40:D42)</f>
        <v>0</v>
      </c>
      <c r="E39" s="388">
        <f>SUM(E40:E42)</f>
        <v>0</v>
      </c>
      <c r="F39" s="388">
        <f t="shared" ref="F39:G39" si="9">SUM(F40:F42)</f>
        <v>0</v>
      </c>
      <c r="G39" s="309">
        <f t="shared" si="9"/>
        <v>0</v>
      </c>
    </row>
    <row r="40" spans="1:7" ht="12" customHeight="1">
      <c r="A40" s="307"/>
      <c r="B40" s="282" t="s">
        <v>604</v>
      </c>
      <c r="C40" s="231" t="s">
        <v>605</v>
      </c>
      <c r="D40" s="387"/>
      <c r="E40" s="387"/>
      <c r="F40" s="387"/>
      <c r="G40" s="308"/>
    </row>
    <row r="41" spans="1:7" ht="12" customHeight="1">
      <c r="A41" s="307"/>
      <c r="B41" s="282" t="s">
        <v>606</v>
      </c>
      <c r="C41" s="231" t="s">
        <v>607</v>
      </c>
      <c r="D41" s="387"/>
      <c r="E41" s="387"/>
      <c r="F41" s="387"/>
      <c r="G41" s="308"/>
    </row>
    <row r="42" spans="1:7" ht="12" customHeight="1" thickBot="1">
      <c r="A42" s="311"/>
      <c r="B42" s="312" t="s">
        <v>608</v>
      </c>
      <c r="C42" s="313" t="s">
        <v>609</v>
      </c>
      <c r="D42" s="390"/>
      <c r="E42" s="390"/>
      <c r="F42" s="390"/>
      <c r="G42" s="314"/>
    </row>
    <row r="43" spans="1:7" ht="12" customHeight="1" thickBot="1">
      <c r="A43" s="305" t="s">
        <v>308</v>
      </c>
      <c r="B43" s="201" t="s">
        <v>308</v>
      </c>
      <c r="C43" s="234" t="s">
        <v>566</v>
      </c>
      <c r="D43" s="391">
        <f>SUM(D44+D50)</f>
        <v>0</v>
      </c>
      <c r="E43" s="391">
        <f>SUM(E44+E50)</f>
        <v>0</v>
      </c>
      <c r="F43" s="391">
        <f t="shared" ref="F43:G43" si="10">SUM(F44+F50)</f>
        <v>0</v>
      </c>
      <c r="G43" s="315">
        <f t="shared" si="10"/>
        <v>0</v>
      </c>
    </row>
    <row r="44" spans="1:7" ht="12" customHeight="1" thickBot="1">
      <c r="A44" s="305"/>
      <c r="B44" s="316" t="s">
        <v>30</v>
      </c>
      <c r="C44" s="214" t="s">
        <v>610</v>
      </c>
      <c r="D44" s="392">
        <f>SUM(D45:D49)</f>
        <v>0</v>
      </c>
      <c r="E44" s="392">
        <f>SUM(E45:E49)</f>
        <v>0</v>
      </c>
      <c r="F44" s="392">
        <f t="shared" ref="F44:G44" si="11">SUM(F45:F49)</f>
        <v>0</v>
      </c>
      <c r="G44" s="317">
        <f t="shared" si="11"/>
        <v>0</v>
      </c>
    </row>
    <row r="45" spans="1:7" ht="12" customHeight="1">
      <c r="A45" s="287"/>
      <c r="B45" s="288" t="s">
        <v>611</v>
      </c>
      <c r="C45" s="318" t="s">
        <v>567</v>
      </c>
      <c r="D45" s="393"/>
      <c r="E45" s="393"/>
      <c r="F45" s="393"/>
      <c r="G45" s="306"/>
    </row>
    <row r="46" spans="1:7" ht="12" customHeight="1">
      <c r="A46" s="307"/>
      <c r="B46" s="282" t="s">
        <v>612</v>
      </c>
      <c r="C46" s="231" t="s">
        <v>613</v>
      </c>
      <c r="D46" s="387"/>
      <c r="E46" s="387"/>
      <c r="F46" s="387"/>
      <c r="G46" s="308"/>
    </row>
    <row r="47" spans="1:7" ht="12" customHeight="1">
      <c r="A47" s="307"/>
      <c r="B47" s="282" t="s">
        <v>614</v>
      </c>
      <c r="C47" s="231" t="s">
        <v>615</v>
      </c>
      <c r="D47" s="387"/>
      <c r="E47" s="387"/>
      <c r="F47" s="387"/>
      <c r="G47" s="308"/>
    </row>
    <row r="48" spans="1:7" ht="12" customHeight="1">
      <c r="A48" s="307"/>
      <c r="B48" s="282" t="s">
        <v>616</v>
      </c>
      <c r="C48" s="231" t="s">
        <v>617</v>
      </c>
      <c r="D48" s="387"/>
      <c r="E48" s="387"/>
      <c r="F48" s="387"/>
      <c r="G48" s="308"/>
    </row>
    <row r="49" spans="1:7" ht="12" customHeight="1" thickBot="1">
      <c r="A49" s="319"/>
      <c r="B49" s="283" t="s">
        <v>618</v>
      </c>
      <c r="C49" s="320" t="s">
        <v>619</v>
      </c>
      <c r="D49" s="394"/>
      <c r="E49" s="394"/>
      <c r="F49" s="394"/>
      <c r="G49" s="321"/>
    </row>
    <row r="50" spans="1:7" ht="12" customHeight="1" thickBot="1">
      <c r="A50" s="305"/>
      <c r="B50" s="322" t="s">
        <v>29</v>
      </c>
      <c r="C50" s="323" t="s">
        <v>28</v>
      </c>
      <c r="D50" s="395">
        <f>SUM(D51:D54)</f>
        <v>0</v>
      </c>
      <c r="E50" s="395">
        <f>SUM(E51:E54)</f>
        <v>0</v>
      </c>
      <c r="F50" s="395">
        <f t="shared" ref="F50:G50" si="12">SUM(F51:F54)</f>
        <v>0</v>
      </c>
      <c r="G50" s="324">
        <f t="shared" si="12"/>
        <v>0</v>
      </c>
    </row>
    <row r="51" spans="1:7" ht="12" customHeight="1">
      <c r="A51" s="325"/>
      <c r="B51" s="271" t="s">
        <v>620</v>
      </c>
      <c r="C51" s="240" t="s">
        <v>621</v>
      </c>
      <c r="D51" s="384"/>
      <c r="E51" s="384"/>
      <c r="F51" s="384"/>
      <c r="G51" s="326"/>
    </row>
    <row r="52" spans="1:7" ht="12" customHeight="1">
      <c r="A52" s="307"/>
      <c r="B52" s="282" t="s">
        <v>622</v>
      </c>
      <c r="C52" s="232" t="s">
        <v>641</v>
      </c>
      <c r="D52" s="387"/>
      <c r="E52" s="387"/>
      <c r="F52" s="387"/>
      <c r="G52" s="308"/>
    </row>
    <row r="53" spans="1:7" ht="12" customHeight="1">
      <c r="A53" s="307"/>
      <c r="B53" s="282" t="s">
        <v>624</v>
      </c>
      <c r="C53" s="232" t="s">
        <v>625</v>
      </c>
      <c r="D53" s="387"/>
      <c r="E53" s="387"/>
      <c r="F53" s="387"/>
      <c r="G53" s="308"/>
    </row>
    <row r="54" spans="1:7" ht="12" customHeight="1" thickBot="1">
      <c r="A54" s="311"/>
      <c r="B54" s="312" t="s">
        <v>626</v>
      </c>
      <c r="C54" s="327" t="s">
        <v>627</v>
      </c>
      <c r="D54" s="390"/>
      <c r="E54" s="390"/>
      <c r="F54" s="390"/>
      <c r="G54" s="314"/>
    </row>
    <row r="55" spans="1:7" ht="12" customHeight="1" thickBot="1">
      <c r="A55" s="328" t="s">
        <v>546</v>
      </c>
      <c r="B55" s="296"/>
      <c r="C55" s="329" t="s">
        <v>13</v>
      </c>
      <c r="D55" s="383">
        <f>SUM(D43+D30)</f>
        <v>10070</v>
      </c>
      <c r="E55" s="383">
        <f>SUM(E43+E30)</f>
        <v>11078</v>
      </c>
      <c r="F55" s="383">
        <f t="shared" ref="F55" si="13">SUM(F43+F30)</f>
        <v>10969</v>
      </c>
      <c r="G55" s="587">
        <f t="shared" ref="G55" si="14">SUM(F55/E55%)</f>
        <v>99.016067882289221</v>
      </c>
    </row>
    <row r="56" spans="1:7" ht="14.25" thickTop="1" thickBot="1">
      <c r="A56" s="345"/>
      <c r="B56" s="346"/>
      <c r="C56" s="346"/>
      <c r="D56" s="346"/>
      <c r="E56" s="346"/>
      <c r="F56" s="346"/>
      <c r="G56" s="346"/>
    </row>
    <row r="57" spans="1:7" ht="15" customHeight="1" thickBot="1">
      <c r="A57" s="347" t="s">
        <v>642</v>
      </c>
      <c r="B57" s="348"/>
      <c r="C57" s="349"/>
      <c r="D57" s="350"/>
      <c r="E57" s="350"/>
      <c r="F57" s="350">
        <v>3</v>
      </c>
      <c r="G57" s="350"/>
    </row>
    <row r="58" spans="1:7" ht="14.25" customHeight="1" thickBot="1">
      <c r="A58" s="347"/>
      <c r="B58" s="348"/>
      <c r="C58" s="349"/>
      <c r="D58" s="350"/>
      <c r="E58" s="350"/>
      <c r="F58" s="350"/>
      <c r="G58" s="350"/>
    </row>
  </sheetData>
  <sheetProtection formatCells="0"/>
  <mergeCells count="3">
    <mergeCell ref="D1:G2"/>
    <mergeCell ref="A4:B4"/>
    <mergeCell ref="A1:B1"/>
  </mergeCells>
  <printOptions horizontalCentered="1" headings="1"/>
  <pageMargins left="0.15748031496062992" right="0.27559055118110237" top="0.98425196850393704" bottom="0.98425196850393704" header="0.78740157480314965" footer="0.78740157480314965"/>
  <pageSetup paperSize="9" scale="74" orientation="portrait" horizontalDpi="300" verticalDpi="300" r:id="rId1"/>
  <headerFooter alignWithMargins="0">
    <oddHeader>&amp;R4 melléklet a 7/2016. (IV.29.)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G57"/>
  <sheetViews>
    <sheetView topLeftCell="A10" zoomScaleNormal="100" workbookViewId="0">
      <selection activeCell="L50" sqref="L50"/>
    </sheetView>
  </sheetViews>
  <sheetFormatPr defaultColWidth="8" defaultRowHeight="12.75"/>
  <cols>
    <col min="1" max="1" width="8.28515625" style="338" customWidth="1"/>
    <col min="2" max="2" width="8.28515625" style="258" customWidth="1"/>
    <col min="3" max="3" width="61.7109375" style="258" customWidth="1"/>
    <col min="4" max="4" width="12.5703125" style="258" customWidth="1"/>
    <col min="5" max="7" width="9.7109375" style="258" customWidth="1"/>
    <col min="8" max="16384" width="8" style="258"/>
  </cols>
  <sheetData>
    <row r="1" spans="1:7" s="250" customFormat="1" ht="25.5" customHeight="1" thickTop="1">
      <c r="A1" s="668" t="s">
        <v>582</v>
      </c>
      <c r="B1" s="669"/>
      <c r="C1" s="378" t="s">
        <v>658</v>
      </c>
      <c r="D1" s="672"/>
      <c r="E1" s="673"/>
      <c r="F1" s="673"/>
      <c r="G1" s="674"/>
    </row>
    <row r="2" spans="1:7" s="250" customFormat="1" ht="16.5" thickBot="1">
      <c r="A2" s="452" t="s">
        <v>81</v>
      </c>
      <c r="B2" s="453"/>
      <c r="C2" s="454" t="s">
        <v>80</v>
      </c>
      <c r="D2" s="675"/>
      <c r="E2" s="676"/>
      <c r="F2" s="676"/>
      <c r="G2" s="677"/>
    </row>
    <row r="3" spans="1:7" s="2" customFormat="1" ht="15.95" customHeight="1" thickBot="1">
      <c r="A3" s="254"/>
      <c r="B3" s="255"/>
      <c r="C3" s="255"/>
      <c r="D3" s="355"/>
      <c r="E3" s="355"/>
      <c r="F3" s="355" t="s">
        <v>584</v>
      </c>
      <c r="G3" s="256"/>
    </row>
    <row r="4" spans="1:7" ht="25.5" customHeight="1" thickTop="1" thickBot="1">
      <c r="A4" s="682"/>
      <c r="B4" s="683"/>
      <c r="C4" s="344" t="s">
        <v>78</v>
      </c>
      <c r="D4" s="189" t="s">
        <v>496</v>
      </c>
      <c r="E4" s="189" t="s">
        <v>497</v>
      </c>
      <c r="F4" s="189" t="s">
        <v>498</v>
      </c>
      <c r="G4" s="190" t="s">
        <v>499</v>
      </c>
    </row>
    <row r="5" spans="1:7" s="262" customFormat="1" ht="12.95" customHeight="1" thickBot="1">
      <c r="A5" s="259"/>
      <c r="B5" s="260"/>
      <c r="C5" s="260">
        <v>3</v>
      </c>
      <c r="D5" s="260">
        <v>4</v>
      </c>
      <c r="E5" s="260">
        <v>5</v>
      </c>
      <c r="F5" s="260">
        <v>5</v>
      </c>
      <c r="G5" s="261">
        <v>5</v>
      </c>
    </row>
    <row r="6" spans="1:7" s="262" customFormat="1" ht="15.95" customHeight="1" thickBot="1">
      <c r="A6" s="455"/>
      <c r="B6" s="456"/>
      <c r="C6" s="456" t="s">
        <v>77</v>
      </c>
      <c r="D6" s="457"/>
      <c r="E6" s="457"/>
      <c r="F6" s="457"/>
      <c r="G6" s="458"/>
    </row>
    <row r="7" spans="1:7" s="269" customFormat="1" ht="12" customHeight="1" thickTop="1" thickBot="1">
      <c r="A7" s="266" t="s">
        <v>299</v>
      </c>
      <c r="B7" s="267" t="s">
        <v>2</v>
      </c>
      <c r="C7" s="267" t="s">
        <v>585</v>
      </c>
      <c r="D7" s="356">
        <f>SUM(D8:D16)</f>
        <v>0</v>
      </c>
      <c r="E7" s="356">
        <f>SUM(E8:E16)</f>
        <v>0</v>
      </c>
      <c r="F7" s="356">
        <f>SUM(F8:F16)</f>
        <v>0</v>
      </c>
      <c r="G7" s="268">
        <f>SUM(G8:G16)</f>
        <v>0</v>
      </c>
    </row>
    <row r="8" spans="1:7" s="269" customFormat="1" ht="12" customHeight="1">
      <c r="A8" s="270"/>
      <c r="B8" s="271" t="s">
        <v>1</v>
      </c>
      <c r="C8" s="203" t="s">
        <v>586</v>
      </c>
      <c r="D8" s="357"/>
      <c r="E8" s="357"/>
      <c r="F8" s="357"/>
      <c r="G8" s="272"/>
    </row>
    <row r="9" spans="1:7" s="269" customFormat="1" ht="12" customHeight="1">
      <c r="A9" s="459"/>
      <c r="B9" s="271" t="s">
        <v>0</v>
      </c>
      <c r="C9" s="460" t="s">
        <v>64</v>
      </c>
      <c r="D9" s="461"/>
      <c r="E9" s="461"/>
      <c r="F9" s="461"/>
      <c r="G9" s="462"/>
    </row>
    <row r="10" spans="1:7" s="269" customFormat="1" ht="12" customHeight="1">
      <c r="A10" s="459"/>
      <c r="B10" s="271" t="s">
        <v>44</v>
      </c>
      <c r="C10" s="460" t="s">
        <v>631</v>
      </c>
      <c r="D10" s="463"/>
      <c r="E10" s="463"/>
      <c r="F10" s="463"/>
      <c r="G10" s="464"/>
    </row>
    <row r="11" spans="1:7" s="269" customFormat="1" ht="12" customHeight="1">
      <c r="A11" s="459"/>
      <c r="B11" s="271" t="s">
        <v>42</v>
      </c>
      <c r="C11" s="460" t="s">
        <v>72</v>
      </c>
      <c r="D11" s="461"/>
      <c r="E11" s="461"/>
      <c r="F11" s="461"/>
      <c r="G11" s="462"/>
    </row>
    <row r="12" spans="1:7" s="269" customFormat="1" ht="12" customHeight="1">
      <c r="A12" s="459"/>
      <c r="B12" s="271" t="s">
        <v>76</v>
      </c>
      <c r="C12" s="460" t="s">
        <v>521</v>
      </c>
      <c r="D12" s="461"/>
      <c r="E12" s="461"/>
      <c r="F12" s="461"/>
      <c r="G12" s="462"/>
    </row>
    <row r="13" spans="1:7" s="269" customFormat="1" ht="12" customHeight="1">
      <c r="A13" s="276"/>
      <c r="B13" s="271" t="s">
        <v>38</v>
      </c>
      <c r="C13" s="460" t="s">
        <v>587</v>
      </c>
      <c r="D13" s="461"/>
      <c r="E13" s="461"/>
      <c r="F13" s="461"/>
      <c r="G13" s="462"/>
    </row>
    <row r="14" spans="1:7" s="277" customFormat="1" ht="12" customHeight="1">
      <c r="A14" s="459"/>
      <c r="B14" s="271" t="s">
        <v>37</v>
      </c>
      <c r="C14" s="460" t="s">
        <v>588</v>
      </c>
      <c r="D14" s="461"/>
      <c r="E14" s="461"/>
      <c r="F14" s="461"/>
      <c r="G14" s="462"/>
    </row>
    <row r="15" spans="1:7" s="277" customFormat="1" ht="12" customHeight="1">
      <c r="A15" s="465"/>
      <c r="B15" s="271" t="s">
        <v>36</v>
      </c>
      <c r="C15" s="460" t="s">
        <v>589</v>
      </c>
      <c r="D15" s="461"/>
      <c r="E15" s="461"/>
      <c r="F15" s="461"/>
      <c r="G15" s="462"/>
    </row>
    <row r="16" spans="1:7" s="277" customFormat="1" ht="12" customHeight="1" thickBot="1">
      <c r="A16" s="465"/>
      <c r="B16" s="271" t="s">
        <v>35</v>
      </c>
      <c r="C16" s="466" t="s">
        <v>632</v>
      </c>
      <c r="D16" s="467"/>
      <c r="E16" s="467"/>
      <c r="F16" s="467"/>
      <c r="G16" s="468"/>
    </row>
    <row r="17" spans="1:7" s="269" customFormat="1" ht="12" customHeight="1" thickBot="1">
      <c r="A17" s="259" t="s">
        <v>308</v>
      </c>
      <c r="B17" s="201" t="s">
        <v>31</v>
      </c>
      <c r="C17" s="215" t="s">
        <v>590</v>
      </c>
      <c r="D17" s="361">
        <f>SUM(D18:D20)</f>
        <v>0</v>
      </c>
      <c r="E17" s="361">
        <f>SUM(E18:E20)</f>
        <v>0</v>
      </c>
      <c r="F17" s="361">
        <f>SUM(F18:F20)</f>
        <v>0</v>
      </c>
      <c r="G17" s="280">
        <f>SUM(G18:G20)</f>
        <v>0</v>
      </c>
    </row>
    <row r="18" spans="1:7" s="269" customFormat="1" ht="12" customHeight="1">
      <c r="A18" s="276"/>
      <c r="B18" s="271" t="s">
        <v>30</v>
      </c>
      <c r="C18" s="216" t="s">
        <v>634</v>
      </c>
      <c r="D18" s="362"/>
      <c r="E18" s="362"/>
      <c r="F18" s="362"/>
      <c r="G18" s="281"/>
    </row>
    <row r="19" spans="1:7" s="269" customFormat="1" ht="12" customHeight="1">
      <c r="A19" s="276"/>
      <c r="B19" s="469" t="s">
        <v>29</v>
      </c>
      <c r="C19" s="470" t="s">
        <v>643</v>
      </c>
      <c r="D19" s="461"/>
      <c r="E19" s="461"/>
      <c r="F19" s="461"/>
      <c r="G19" s="462"/>
    </row>
    <row r="20" spans="1:7" s="269" customFormat="1" ht="12" customHeight="1" thickBot="1">
      <c r="A20" s="276"/>
      <c r="B20" s="469" t="s">
        <v>27</v>
      </c>
      <c r="C20" s="470" t="s">
        <v>593</v>
      </c>
      <c r="D20" s="471"/>
      <c r="E20" s="471"/>
      <c r="F20" s="471"/>
      <c r="G20" s="472"/>
    </row>
    <row r="21" spans="1:7" s="277" customFormat="1" ht="12" customHeight="1" thickBot="1">
      <c r="A21" s="459" t="s">
        <v>546</v>
      </c>
      <c r="B21" s="197" t="s">
        <v>18</v>
      </c>
      <c r="C21" s="197" t="s">
        <v>412</v>
      </c>
      <c r="D21" s="363">
        <f>SUM(D22)</f>
        <v>22967</v>
      </c>
      <c r="E21" s="363">
        <f>SUM(E22+E23)</f>
        <v>24408</v>
      </c>
      <c r="F21" s="363">
        <f>SUM(F22+F23)</f>
        <v>24408</v>
      </c>
      <c r="G21" s="587">
        <f t="shared" ref="G21:G24" si="0">SUM(F21/E21%)</f>
        <v>100</v>
      </c>
    </row>
    <row r="22" spans="1:7" s="277" customFormat="1" ht="12" customHeight="1" thickBot="1">
      <c r="A22" s="305"/>
      <c r="B22" s="469" t="s">
        <v>594</v>
      </c>
      <c r="C22" s="460" t="s">
        <v>636</v>
      </c>
      <c r="D22" s="461">
        <v>22967</v>
      </c>
      <c r="E22" s="461">
        <v>24375</v>
      </c>
      <c r="F22" s="461">
        <v>24375</v>
      </c>
      <c r="G22" s="584">
        <f t="shared" si="0"/>
        <v>100</v>
      </c>
    </row>
    <row r="23" spans="1:7" s="277" customFormat="1" ht="12" customHeight="1" thickBot="1">
      <c r="A23" s="473"/>
      <c r="B23" s="474" t="s">
        <v>595</v>
      </c>
      <c r="C23" s="475" t="s">
        <v>596</v>
      </c>
      <c r="D23" s="476"/>
      <c r="E23" s="476">
        <v>33</v>
      </c>
      <c r="F23" s="476">
        <v>33</v>
      </c>
      <c r="G23" s="586">
        <f t="shared" si="0"/>
        <v>100</v>
      </c>
    </row>
    <row r="24" spans="1:7" s="277" customFormat="1" ht="12" customHeight="1" thickTop="1" thickBot="1">
      <c r="A24" s="295" t="s">
        <v>552</v>
      </c>
      <c r="B24" s="296"/>
      <c r="C24" s="297" t="s">
        <v>545</v>
      </c>
      <c r="D24" s="365">
        <f>SUM(D7+D17+D21)</f>
        <v>22967</v>
      </c>
      <c r="E24" s="365">
        <f>SUM(E7+E17+E21)</f>
        <v>24408</v>
      </c>
      <c r="F24" s="365">
        <f>SUM(F7+F17+F21)</f>
        <v>24408</v>
      </c>
      <c r="G24" s="587">
        <f t="shared" si="0"/>
        <v>100</v>
      </c>
    </row>
    <row r="25" spans="1:7" s="277" customFormat="1" ht="15" customHeight="1" thickTop="1">
      <c r="A25" s="298"/>
      <c r="B25" s="298"/>
      <c r="C25" s="299"/>
      <c r="D25" s="300"/>
      <c r="E25" s="300"/>
      <c r="F25" s="300"/>
      <c r="G25" s="300"/>
    </row>
    <row r="26" spans="1:7" ht="13.5" thickBot="1">
      <c r="A26" s="301"/>
      <c r="B26" s="302"/>
      <c r="C26" s="302"/>
      <c r="D26" s="302"/>
      <c r="E26" s="302"/>
      <c r="F26" s="302"/>
      <c r="G26" s="302"/>
    </row>
    <row r="27" spans="1:7" s="262" customFormat="1" ht="16.5" customHeight="1" thickTop="1" thickBot="1">
      <c r="A27" s="266"/>
      <c r="B27" s="303"/>
      <c r="C27" s="380" t="s">
        <v>75</v>
      </c>
      <c r="D27" s="382"/>
      <c r="E27" s="382"/>
      <c r="F27" s="382"/>
      <c r="G27" s="304"/>
    </row>
    <row r="28" spans="1:7" s="1" customFormat="1" ht="12" customHeight="1" thickBot="1">
      <c r="A28" s="305" t="s">
        <v>2</v>
      </c>
      <c r="B28" s="201" t="s">
        <v>299</v>
      </c>
      <c r="C28" s="234" t="s">
        <v>557</v>
      </c>
      <c r="D28" s="391">
        <f>SUM(D29+D30+D31+D32+D37)</f>
        <v>22967</v>
      </c>
      <c r="E28" s="391">
        <f>SUM(E29+E30+E31+E32+E37)</f>
        <v>23952</v>
      </c>
      <c r="F28" s="391">
        <f>SUM(F29+F30+F31+F32+F37)</f>
        <v>23951</v>
      </c>
      <c r="G28" s="587">
        <f t="shared" ref="G28:G31" si="1">SUM(F28/E28%)</f>
        <v>99.995824983299926</v>
      </c>
    </row>
    <row r="29" spans="1:7" ht="12" customHeight="1">
      <c r="A29" s="287"/>
      <c r="B29" s="288" t="s">
        <v>1</v>
      </c>
      <c r="C29" s="230" t="s">
        <v>598</v>
      </c>
      <c r="D29" s="393">
        <v>16441</v>
      </c>
      <c r="E29" s="393">
        <v>16338</v>
      </c>
      <c r="F29" s="393">
        <v>16338</v>
      </c>
      <c r="G29" s="596">
        <f t="shared" si="1"/>
        <v>100</v>
      </c>
    </row>
    <row r="30" spans="1:7" ht="12" customHeight="1">
      <c r="A30" s="477"/>
      <c r="B30" s="469" t="s">
        <v>0</v>
      </c>
      <c r="C30" s="460" t="s">
        <v>45</v>
      </c>
      <c r="D30" s="478">
        <v>4439</v>
      </c>
      <c r="E30" s="478">
        <v>4325</v>
      </c>
      <c r="F30" s="478">
        <v>4325</v>
      </c>
      <c r="G30" s="589">
        <f t="shared" si="1"/>
        <v>100</v>
      </c>
    </row>
    <row r="31" spans="1:7" ht="12" customHeight="1">
      <c r="A31" s="477"/>
      <c r="B31" s="469" t="s">
        <v>44</v>
      </c>
      <c r="C31" s="460" t="s">
        <v>43</v>
      </c>
      <c r="D31" s="478">
        <v>2087</v>
      </c>
      <c r="E31" s="478">
        <v>3289</v>
      </c>
      <c r="F31" s="478">
        <v>3288</v>
      </c>
      <c r="G31" s="589">
        <f t="shared" si="1"/>
        <v>99.969595621769528</v>
      </c>
    </row>
    <row r="32" spans="1:7" ht="12" customHeight="1">
      <c r="A32" s="477"/>
      <c r="B32" s="469" t="s">
        <v>42</v>
      </c>
      <c r="C32" s="460" t="s">
        <v>74</v>
      </c>
      <c r="D32" s="479">
        <f>SUM(D33:D36)</f>
        <v>0</v>
      </c>
      <c r="E32" s="479">
        <f>SUM(E33:E36)</f>
        <v>0</v>
      </c>
      <c r="F32" s="479"/>
      <c r="G32" s="480"/>
    </row>
    <row r="33" spans="1:7" ht="12" customHeight="1">
      <c r="A33" s="477"/>
      <c r="B33" s="469" t="s">
        <v>599</v>
      </c>
      <c r="C33" s="481" t="s">
        <v>638</v>
      </c>
      <c r="D33" s="482"/>
      <c r="E33" s="482"/>
      <c r="F33" s="482"/>
      <c r="G33" s="483"/>
    </row>
    <row r="34" spans="1:7" ht="12" customHeight="1">
      <c r="A34" s="477"/>
      <c r="B34" s="469" t="s">
        <v>42</v>
      </c>
      <c r="C34" s="481" t="s">
        <v>560</v>
      </c>
      <c r="D34" s="478"/>
      <c r="E34" s="478"/>
      <c r="F34" s="478"/>
      <c r="G34" s="484"/>
    </row>
    <row r="35" spans="1:7" s="1" customFormat="1" ht="12" customHeight="1">
      <c r="A35" s="477"/>
      <c r="B35" s="469" t="s">
        <v>602</v>
      </c>
      <c r="C35" s="485" t="s">
        <v>639</v>
      </c>
      <c r="D35" s="478"/>
      <c r="E35" s="478"/>
      <c r="F35" s="478"/>
      <c r="G35" s="484"/>
    </row>
    <row r="36" spans="1:7" ht="12" customHeight="1">
      <c r="A36" s="477"/>
      <c r="B36" s="469" t="s">
        <v>603</v>
      </c>
      <c r="C36" s="485" t="s">
        <v>640</v>
      </c>
      <c r="D36" s="478"/>
      <c r="E36" s="478"/>
      <c r="F36" s="478"/>
      <c r="G36" s="484"/>
    </row>
    <row r="37" spans="1:7" ht="12" customHeight="1">
      <c r="A37" s="477"/>
      <c r="B37" s="469" t="s">
        <v>76</v>
      </c>
      <c r="C37" s="460" t="s">
        <v>39</v>
      </c>
      <c r="D37" s="479">
        <f>SUM(D38:D40)</f>
        <v>0</v>
      </c>
      <c r="E37" s="479">
        <f>SUM(E38:E40)</f>
        <v>0</v>
      </c>
      <c r="F37" s="479">
        <f>SUM(F38:F40)</f>
        <v>0</v>
      </c>
      <c r="G37" s="480">
        <f>SUM(G38:G40)</f>
        <v>0</v>
      </c>
    </row>
    <row r="38" spans="1:7" ht="12" customHeight="1">
      <c r="A38" s="477"/>
      <c r="B38" s="469" t="s">
        <v>604</v>
      </c>
      <c r="C38" s="481" t="s">
        <v>605</v>
      </c>
      <c r="D38" s="478"/>
      <c r="E38" s="478"/>
      <c r="F38" s="478"/>
      <c r="G38" s="484"/>
    </row>
    <row r="39" spans="1:7" ht="12" customHeight="1">
      <c r="A39" s="477"/>
      <c r="B39" s="469" t="s">
        <v>606</v>
      </c>
      <c r="C39" s="481" t="s">
        <v>607</v>
      </c>
      <c r="D39" s="478"/>
      <c r="E39" s="478"/>
      <c r="F39" s="478"/>
      <c r="G39" s="484"/>
    </row>
    <row r="40" spans="1:7" ht="12" customHeight="1" thickBot="1">
      <c r="A40" s="486"/>
      <c r="B40" s="487" t="s">
        <v>608</v>
      </c>
      <c r="C40" s="488" t="s">
        <v>609</v>
      </c>
      <c r="D40" s="489"/>
      <c r="E40" s="489"/>
      <c r="F40" s="489"/>
      <c r="G40" s="490"/>
    </row>
    <row r="41" spans="1:7" ht="12" customHeight="1" thickBot="1">
      <c r="A41" s="305" t="s">
        <v>308</v>
      </c>
      <c r="B41" s="201" t="s">
        <v>308</v>
      </c>
      <c r="C41" s="234" t="s">
        <v>566</v>
      </c>
      <c r="D41" s="391">
        <f>SUM(D42+D48)</f>
        <v>0</v>
      </c>
      <c r="E41" s="391">
        <f>SUM(E42+E48)</f>
        <v>456</v>
      </c>
      <c r="F41" s="391">
        <f>SUM(F42+F48)</f>
        <v>423</v>
      </c>
      <c r="G41" s="587">
        <f t="shared" ref="G41:G42" si="2">SUM(F41/E41%)</f>
        <v>92.76315789473685</v>
      </c>
    </row>
    <row r="42" spans="1:7" ht="12" customHeight="1" thickBot="1">
      <c r="A42" s="305"/>
      <c r="B42" s="316" t="s">
        <v>30</v>
      </c>
      <c r="C42" s="466" t="s">
        <v>610</v>
      </c>
      <c r="D42" s="392">
        <f>SUM(D43:D47)</f>
        <v>0</v>
      </c>
      <c r="E42" s="392">
        <f>SUM(E43:E47)</f>
        <v>456</v>
      </c>
      <c r="F42" s="392">
        <f>SUM(F43:F47)</f>
        <v>423</v>
      </c>
      <c r="G42" s="587">
        <f t="shared" si="2"/>
        <v>92.76315789473685</v>
      </c>
    </row>
    <row r="43" spans="1:7" ht="12" customHeight="1">
      <c r="A43" s="287"/>
      <c r="B43" s="288" t="s">
        <v>611</v>
      </c>
      <c r="C43" s="318" t="s">
        <v>567</v>
      </c>
      <c r="D43" s="393"/>
      <c r="E43" s="393"/>
      <c r="F43" s="393"/>
      <c r="G43" s="306"/>
    </row>
    <row r="44" spans="1:7" ht="12" customHeight="1">
      <c r="A44" s="477"/>
      <c r="B44" s="469" t="s">
        <v>612</v>
      </c>
      <c r="C44" s="481" t="s">
        <v>613</v>
      </c>
      <c r="D44" s="478"/>
      <c r="E44" s="478"/>
      <c r="F44" s="478"/>
      <c r="G44" s="484"/>
    </row>
    <row r="45" spans="1:7" ht="12" customHeight="1">
      <c r="A45" s="477"/>
      <c r="B45" s="469" t="s">
        <v>614</v>
      </c>
      <c r="C45" s="481" t="s">
        <v>615</v>
      </c>
      <c r="D45" s="478"/>
      <c r="E45" s="478"/>
      <c r="F45" s="478"/>
      <c r="G45" s="484"/>
    </row>
    <row r="46" spans="1:7" ht="12" customHeight="1">
      <c r="A46" s="477"/>
      <c r="B46" s="469" t="s">
        <v>616</v>
      </c>
      <c r="C46" s="481" t="s">
        <v>617</v>
      </c>
      <c r="D46" s="478"/>
      <c r="E46" s="478">
        <v>333</v>
      </c>
      <c r="F46" s="478">
        <v>333</v>
      </c>
      <c r="G46" s="589">
        <f t="shared" ref="G46:G47" si="3">SUM(F46/E46%)</f>
        <v>100</v>
      </c>
    </row>
    <row r="47" spans="1:7" ht="12" customHeight="1" thickBot="1">
      <c r="A47" s="491"/>
      <c r="B47" s="492" t="s">
        <v>618</v>
      </c>
      <c r="C47" s="493" t="s">
        <v>619</v>
      </c>
      <c r="D47" s="494"/>
      <c r="E47" s="494">
        <v>123</v>
      </c>
      <c r="F47" s="494">
        <v>90</v>
      </c>
      <c r="G47" s="589">
        <f t="shared" si="3"/>
        <v>73.170731707317074</v>
      </c>
    </row>
    <row r="48" spans="1:7" ht="12" customHeight="1" thickBot="1">
      <c r="A48" s="305"/>
      <c r="B48" s="322" t="s">
        <v>29</v>
      </c>
      <c r="C48" s="323" t="s">
        <v>28</v>
      </c>
      <c r="D48" s="395">
        <f>SUM(D49:D52)</f>
        <v>0</v>
      </c>
      <c r="E48" s="395">
        <f>SUM(E49:E52)</f>
        <v>0</v>
      </c>
      <c r="F48" s="395">
        <f>SUM(F49:F52)</f>
        <v>0</v>
      </c>
      <c r="G48" s="280"/>
    </row>
    <row r="49" spans="1:7" ht="12" customHeight="1">
      <c r="A49" s="325"/>
      <c r="B49" s="271" t="s">
        <v>620</v>
      </c>
      <c r="C49" s="240" t="s">
        <v>621</v>
      </c>
      <c r="D49" s="384"/>
      <c r="E49" s="384"/>
      <c r="F49" s="384"/>
      <c r="G49" s="326"/>
    </row>
    <row r="50" spans="1:7" ht="12" customHeight="1">
      <c r="A50" s="477"/>
      <c r="B50" s="469" t="s">
        <v>622</v>
      </c>
      <c r="C50" s="485" t="s">
        <v>641</v>
      </c>
      <c r="D50" s="478"/>
      <c r="E50" s="478"/>
      <c r="F50" s="478"/>
      <c r="G50" s="484"/>
    </row>
    <row r="51" spans="1:7" ht="12" customHeight="1">
      <c r="A51" s="477"/>
      <c r="B51" s="469" t="s">
        <v>624</v>
      </c>
      <c r="C51" s="485" t="s">
        <v>625</v>
      </c>
      <c r="D51" s="478"/>
      <c r="E51" s="478"/>
      <c r="F51" s="478"/>
      <c r="G51" s="484"/>
    </row>
    <row r="52" spans="1:7" ht="12" customHeight="1" thickBot="1">
      <c r="A52" s="486"/>
      <c r="B52" s="487" t="s">
        <v>626</v>
      </c>
      <c r="C52" s="495" t="s">
        <v>627</v>
      </c>
      <c r="D52" s="489"/>
      <c r="E52" s="489"/>
      <c r="F52" s="489"/>
      <c r="G52" s="490"/>
    </row>
    <row r="53" spans="1:7" ht="12" customHeight="1" thickBot="1">
      <c r="A53" s="328" t="s">
        <v>546</v>
      </c>
      <c r="B53" s="296"/>
      <c r="C53" s="329" t="s">
        <v>13</v>
      </c>
      <c r="D53" s="383">
        <f>SUM(D41+D28)</f>
        <v>22967</v>
      </c>
      <c r="E53" s="383">
        <f>SUM(E41+E28)</f>
        <v>24408</v>
      </c>
      <c r="F53" s="383">
        <f>SUM(F41+F28)</f>
        <v>24374</v>
      </c>
      <c r="G53" s="587">
        <f t="shared" ref="G53" si="4">SUM(F53/E53%)</f>
        <v>99.860701409373974</v>
      </c>
    </row>
    <row r="54" spans="1:7" ht="14.25" thickTop="1" thickBot="1">
      <c r="A54" s="331"/>
      <c r="B54" s="332"/>
      <c r="C54" s="332"/>
      <c r="D54" s="332"/>
      <c r="E54" s="332"/>
      <c r="F54" s="332"/>
      <c r="G54" s="333"/>
    </row>
    <row r="55" spans="1:7" ht="15" customHeight="1" thickBot="1">
      <c r="A55" s="334" t="s">
        <v>642</v>
      </c>
      <c r="B55" s="335"/>
      <c r="C55" s="336"/>
      <c r="D55" s="396"/>
      <c r="E55" s="396"/>
      <c r="F55" s="396">
        <v>6</v>
      </c>
      <c r="G55" s="337"/>
    </row>
    <row r="56" spans="1:7" ht="14.25" customHeight="1" thickBot="1">
      <c r="A56" s="351"/>
      <c r="B56" s="352"/>
      <c r="C56" s="353"/>
      <c r="D56" s="405"/>
      <c r="E56" s="405"/>
      <c r="F56" s="405"/>
      <c r="G56" s="354"/>
    </row>
    <row r="57" spans="1:7" ht="13.5" thickTop="1"/>
  </sheetData>
  <sheetProtection formatCells="0"/>
  <mergeCells count="3">
    <mergeCell ref="D1:G2"/>
    <mergeCell ref="A4:B4"/>
    <mergeCell ref="A1:B1"/>
  </mergeCells>
  <printOptions horizontalCentered="1" headings="1"/>
  <pageMargins left="0.15748031496062992" right="0.27559055118110237" top="0.98425196850393704" bottom="0.98425196850393704" header="0.78740157480314965" footer="0.78740157480314965"/>
  <pageSetup paperSize="9" scale="75" orientation="portrait" horizontalDpi="300" verticalDpi="300" r:id="rId1"/>
  <headerFooter alignWithMargins="0">
    <oddHeader>&amp;R5 melléklet a 7/2016. (IV.29.)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2:Q33"/>
  <sheetViews>
    <sheetView workbookViewId="0">
      <selection activeCell="S22" sqref="S22"/>
    </sheetView>
  </sheetViews>
  <sheetFormatPr defaultRowHeight="15"/>
  <cols>
    <col min="11" max="11" width="5.7109375" customWidth="1"/>
    <col min="12" max="12" width="7.85546875" hidden="1" customWidth="1"/>
    <col min="13" max="13" width="9.140625" hidden="1" customWidth="1"/>
    <col min="14" max="14" width="27.42578125" customWidth="1"/>
  </cols>
  <sheetData>
    <row r="2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>
      <c r="A3" s="3"/>
      <c r="B3" s="69" t="s">
        <v>105</v>
      </c>
      <c r="C3" s="69"/>
      <c r="D3" s="69"/>
      <c r="E3" s="6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6.5" thickBot="1">
      <c r="A4" s="3"/>
      <c r="B4" s="69"/>
      <c r="C4" s="69"/>
      <c r="D4" s="69"/>
      <c r="E4" s="6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7.25" thickTop="1" thickBot="1">
      <c r="A5" s="3"/>
      <c r="B5" s="694" t="s">
        <v>83</v>
      </c>
      <c r="C5" s="695"/>
      <c r="D5" s="695"/>
      <c r="E5" s="695"/>
      <c r="F5" s="695"/>
      <c r="G5" s="695"/>
      <c r="H5" s="695"/>
      <c r="I5" s="695"/>
      <c r="J5" s="695"/>
      <c r="K5" s="695"/>
      <c r="L5" s="695"/>
      <c r="M5" s="695"/>
      <c r="N5" s="696"/>
      <c r="O5" s="3"/>
      <c r="P5" s="3"/>
      <c r="Q5" s="3"/>
    </row>
    <row r="6" spans="1:17" ht="15.75" thickBot="1">
      <c r="A6" s="3"/>
      <c r="B6" s="406"/>
      <c r="C6" s="697" t="s">
        <v>85</v>
      </c>
      <c r="D6" s="698"/>
      <c r="E6" s="698"/>
      <c r="F6" s="698"/>
      <c r="G6" s="698"/>
      <c r="H6" s="698"/>
      <c r="I6" s="698"/>
      <c r="J6" s="698"/>
      <c r="K6" s="698"/>
      <c r="L6" s="698"/>
      <c r="M6" s="699"/>
      <c r="N6" s="415" t="s">
        <v>84</v>
      </c>
      <c r="O6" s="3"/>
      <c r="P6" s="3"/>
      <c r="Q6" s="3"/>
    </row>
    <row r="7" spans="1:17" ht="15.75" thickBot="1">
      <c r="A7" s="3"/>
      <c r="B7" s="416">
        <v>1</v>
      </c>
      <c r="C7" s="700">
        <v>2</v>
      </c>
      <c r="D7" s="700"/>
      <c r="E7" s="700"/>
      <c r="F7" s="700"/>
      <c r="G7" s="700"/>
      <c r="H7" s="700"/>
      <c r="I7" s="700"/>
      <c r="J7" s="700"/>
      <c r="K7" s="700"/>
      <c r="L7" s="700">
        <v>3</v>
      </c>
      <c r="M7" s="689"/>
      <c r="N7" s="701"/>
      <c r="O7" s="3"/>
      <c r="P7" s="3"/>
      <c r="Q7" s="3"/>
    </row>
    <row r="8" spans="1:17">
      <c r="A8" s="3"/>
      <c r="B8" s="407">
        <v>1</v>
      </c>
      <c r="C8" s="690" t="s">
        <v>86</v>
      </c>
      <c r="D8" s="690"/>
      <c r="E8" s="690"/>
      <c r="F8" s="690"/>
      <c r="G8" s="690"/>
      <c r="H8" s="690"/>
      <c r="I8" s="690"/>
      <c r="J8" s="690"/>
      <c r="K8" s="690"/>
      <c r="L8" s="702">
        <v>915763</v>
      </c>
      <c r="M8" s="702"/>
      <c r="N8" s="703"/>
      <c r="O8" s="3"/>
      <c r="P8" s="3"/>
      <c r="Q8" s="3"/>
    </row>
    <row r="9" spans="1:17" ht="15.75" thickBot="1">
      <c r="A9" s="3"/>
      <c r="B9" s="408">
        <v>2</v>
      </c>
      <c r="C9" s="691" t="s">
        <v>87</v>
      </c>
      <c r="D9" s="691"/>
      <c r="E9" s="691"/>
      <c r="F9" s="691"/>
      <c r="G9" s="691"/>
      <c r="H9" s="691"/>
      <c r="I9" s="691"/>
      <c r="J9" s="691"/>
      <c r="K9" s="691"/>
      <c r="L9" s="704">
        <v>675037</v>
      </c>
      <c r="M9" s="704"/>
      <c r="N9" s="705"/>
      <c r="O9" s="3"/>
      <c r="P9" s="3"/>
      <c r="Q9" s="3"/>
    </row>
    <row r="10" spans="1:17" ht="15.75" thickBot="1">
      <c r="A10" s="3"/>
      <c r="B10" s="409">
        <v>3</v>
      </c>
      <c r="C10" s="689" t="s">
        <v>88</v>
      </c>
      <c r="D10" s="689"/>
      <c r="E10" s="689"/>
      <c r="F10" s="689"/>
      <c r="G10" s="689"/>
      <c r="H10" s="689"/>
      <c r="I10" s="689"/>
      <c r="J10" s="689"/>
      <c r="K10" s="689"/>
      <c r="L10" s="706">
        <f>SUM(L8-L9)</f>
        <v>240726</v>
      </c>
      <c r="M10" s="706"/>
      <c r="N10" s="707"/>
      <c r="O10" s="3"/>
      <c r="P10" s="3"/>
      <c r="Q10" s="3"/>
    </row>
    <row r="11" spans="1:17">
      <c r="A11" s="3"/>
      <c r="B11" s="407">
        <v>4</v>
      </c>
      <c r="C11" s="690" t="s">
        <v>89</v>
      </c>
      <c r="D11" s="690"/>
      <c r="E11" s="690"/>
      <c r="F11" s="690"/>
      <c r="G11" s="690"/>
      <c r="H11" s="690"/>
      <c r="I11" s="690"/>
      <c r="J11" s="690"/>
      <c r="K11" s="690"/>
      <c r="L11" s="702">
        <v>124895</v>
      </c>
      <c r="M11" s="702"/>
      <c r="N11" s="703"/>
      <c r="O11" s="3"/>
      <c r="P11" s="3"/>
      <c r="Q11" s="3"/>
    </row>
    <row r="12" spans="1:17" ht="15.75" thickBot="1">
      <c r="A12" s="3"/>
      <c r="B12" s="408">
        <v>5</v>
      </c>
      <c r="C12" s="691" t="s">
        <v>90</v>
      </c>
      <c r="D12" s="691"/>
      <c r="E12" s="691"/>
      <c r="F12" s="691"/>
      <c r="G12" s="691"/>
      <c r="H12" s="691"/>
      <c r="I12" s="691"/>
      <c r="J12" s="691"/>
      <c r="K12" s="691"/>
      <c r="L12" s="704">
        <v>251718</v>
      </c>
      <c r="M12" s="704"/>
      <c r="N12" s="705"/>
      <c r="O12" s="3"/>
      <c r="P12" s="3"/>
      <c r="Q12" s="3"/>
    </row>
    <row r="13" spans="1:17" ht="15.75" thickBot="1">
      <c r="A13" s="3"/>
      <c r="B13" s="410">
        <v>6</v>
      </c>
      <c r="C13" s="692" t="s">
        <v>91</v>
      </c>
      <c r="D13" s="692"/>
      <c r="E13" s="692"/>
      <c r="F13" s="692"/>
      <c r="G13" s="692"/>
      <c r="H13" s="692"/>
      <c r="I13" s="692"/>
      <c r="J13" s="692"/>
      <c r="K13" s="692"/>
      <c r="L13" s="708">
        <f>SUM(L11-L12)</f>
        <v>-126823</v>
      </c>
      <c r="M13" s="708"/>
      <c r="N13" s="709"/>
      <c r="O13" s="3"/>
      <c r="P13" s="3"/>
      <c r="Q13" s="3"/>
    </row>
    <row r="14" spans="1:17" ht="16.5" thickTop="1" thickBot="1">
      <c r="A14" s="3"/>
      <c r="B14" s="411">
        <v>7</v>
      </c>
      <c r="C14" s="693" t="s">
        <v>92</v>
      </c>
      <c r="D14" s="693"/>
      <c r="E14" s="693"/>
      <c r="F14" s="693"/>
      <c r="G14" s="693"/>
      <c r="H14" s="693"/>
      <c r="I14" s="693"/>
      <c r="J14" s="693"/>
      <c r="K14" s="693"/>
      <c r="L14" s="710">
        <f>SUM(L10+L13)</f>
        <v>113903</v>
      </c>
      <c r="M14" s="710"/>
      <c r="N14" s="711"/>
      <c r="O14" s="3"/>
      <c r="P14" s="3"/>
      <c r="Q14" s="3"/>
    </row>
    <row r="15" spans="1:17" ht="15.75" thickTop="1">
      <c r="A15" s="3"/>
      <c r="B15" s="407">
        <v>8</v>
      </c>
      <c r="C15" s="690" t="s">
        <v>93</v>
      </c>
      <c r="D15" s="690"/>
      <c r="E15" s="690"/>
      <c r="F15" s="690"/>
      <c r="G15" s="690"/>
      <c r="H15" s="690"/>
      <c r="I15" s="690"/>
      <c r="J15" s="690"/>
      <c r="K15" s="690"/>
      <c r="L15" s="702">
        <v>0</v>
      </c>
      <c r="M15" s="702"/>
      <c r="N15" s="703"/>
      <c r="O15" s="3"/>
      <c r="P15" s="3"/>
      <c r="Q15" s="3"/>
    </row>
    <row r="16" spans="1:17" ht="15.75" thickBot="1">
      <c r="A16" s="3"/>
      <c r="B16" s="408">
        <v>9</v>
      </c>
      <c r="C16" s="691" t="s">
        <v>94</v>
      </c>
      <c r="D16" s="691"/>
      <c r="E16" s="691"/>
      <c r="F16" s="691"/>
      <c r="G16" s="691"/>
      <c r="H16" s="691"/>
      <c r="I16" s="691"/>
      <c r="J16" s="691"/>
      <c r="K16" s="691"/>
      <c r="L16" s="704">
        <v>0</v>
      </c>
      <c r="M16" s="704"/>
      <c r="N16" s="705"/>
      <c r="O16" s="3"/>
      <c r="P16" s="3"/>
      <c r="Q16" s="3"/>
    </row>
    <row r="17" spans="1:17" ht="15.75" thickBot="1">
      <c r="A17" s="3"/>
      <c r="B17" s="409">
        <v>10</v>
      </c>
      <c r="C17" s="689" t="s">
        <v>95</v>
      </c>
      <c r="D17" s="689"/>
      <c r="E17" s="689"/>
      <c r="F17" s="689"/>
      <c r="G17" s="689"/>
      <c r="H17" s="689"/>
      <c r="I17" s="689"/>
      <c r="J17" s="689"/>
      <c r="K17" s="689"/>
      <c r="L17" s="706">
        <f>SUM(L15:L16)</f>
        <v>0</v>
      </c>
      <c r="M17" s="706"/>
      <c r="N17" s="707"/>
      <c r="O17" s="3"/>
      <c r="P17" s="3"/>
      <c r="Q17" s="3"/>
    </row>
    <row r="18" spans="1:17">
      <c r="A18" s="3"/>
      <c r="B18" s="407">
        <v>11</v>
      </c>
      <c r="C18" s="690" t="s">
        <v>96</v>
      </c>
      <c r="D18" s="690"/>
      <c r="E18" s="690"/>
      <c r="F18" s="690"/>
      <c r="G18" s="690"/>
      <c r="H18" s="690"/>
      <c r="I18" s="690"/>
      <c r="J18" s="690"/>
      <c r="K18" s="690"/>
      <c r="L18" s="702">
        <v>0</v>
      </c>
      <c r="M18" s="702"/>
      <c r="N18" s="703"/>
      <c r="O18" s="3"/>
      <c r="P18" s="3"/>
      <c r="Q18" s="3"/>
    </row>
    <row r="19" spans="1:17" ht="15.75" thickBot="1">
      <c r="A19" s="3"/>
      <c r="B19" s="408">
        <v>12</v>
      </c>
      <c r="C19" s="691" t="s">
        <v>97</v>
      </c>
      <c r="D19" s="691"/>
      <c r="E19" s="691"/>
      <c r="F19" s="691"/>
      <c r="G19" s="691"/>
      <c r="H19" s="691"/>
      <c r="I19" s="691"/>
      <c r="J19" s="691"/>
      <c r="K19" s="691"/>
      <c r="L19" s="704">
        <v>0</v>
      </c>
      <c r="M19" s="704"/>
      <c r="N19" s="705"/>
      <c r="O19" s="3"/>
      <c r="P19" s="3"/>
      <c r="Q19" s="3"/>
    </row>
    <row r="20" spans="1:17" ht="15.75" thickBot="1">
      <c r="A20" s="3"/>
      <c r="B20" s="410">
        <v>13</v>
      </c>
      <c r="C20" s="692" t="s">
        <v>98</v>
      </c>
      <c r="D20" s="692"/>
      <c r="E20" s="692"/>
      <c r="F20" s="692"/>
      <c r="G20" s="692"/>
      <c r="H20" s="692"/>
      <c r="I20" s="692"/>
      <c r="J20" s="692"/>
      <c r="K20" s="692"/>
      <c r="L20" s="708">
        <f>SUM(L18:L19)</f>
        <v>0</v>
      </c>
      <c r="M20" s="708"/>
      <c r="N20" s="709"/>
      <c r="O20" s="3"/>
      <c r="P20" s="3"/>
      <c r="Q20" s="3"/>
    </row>
    <row r="21" spans="1:17" ht="16.5" thickTop="1" thickBot="1">
      <c r="A21" s="3"/>
      <c r="B21" s="411">
        <v>14</v>
      </c>
      <c r="C21" s="693" t="s">
        <v>99</v>
      </c>
      <c r="D21" s="693"/>
      <c r="E21" s="693"/>
      <c r="F21" s="693"/>
      <c r="G21" s="693"/>
      <c r="H21" s="693"/>
      <c r="I21" s="693"/>
      <c r="J21" s="693"/>
      <c r="K21" s="693"/>
      <c r="L21" s="710">
        <f>SUM(L17+L20)</f>
        <v>0</v>
      </c>
      <c r="M21" s="710"/>
      <c r="N21" s="711"/>
      <c r="O21" s="3"/>
      <c r="P21" s="3"/>
      <c r="Q21" s="3"/>
    </row>
    <row r="22" spans="1:17" ht="16.5" thickTop="1" thickBot="1">
      <c r="A22" s="3"/>
      <c r="B22" s="411">
        <v>15</v>
      </c>
      <c r="C22" s="693" t="s">
        <v>100</v>
      </c>
      <c r="D22" s="693"/>
      <c r="E22" s="693"/>
      <c r="F22" s="693"/>
      <c r="G22" s="693"/>
      <c r="H22" s="693"/>
      <c r="I22" s="693"/>
      <c r="J22" s="693"/>
      <c r="K22" s="693"/>
      <c r="L22" s="710">
        <f>SUM(L14+L21)</f>
        <v>113903</v>
      </c>
      <c r="M22" s="710"/>
      <c r="N22" s="711"/>
      <c r="O22" s="3"/>
      <c r="P22" s="3"/>
      <c r="Q22" s="3"/>
    </row>
    <row r="23" spans="1:17" ht="15.75" thickTop="1">
      <c r="A23" s="3"/>
      <c r="B23" s="412">
        <v>16</v>
      </c>
      <c r="C23" s="686" t="s">
        <v>101</v>
      </c>
      <c r="D23" s="686"/>
      <c r="E23" s="686"/>
      <c r="F23" s="686"/>
      <c r="G23" s="686"/>
      <c r="H23" s="686"/>
      <c r="I23" s="686"/>
      <c r="J23" s="686"/>
      <c r="K23" s="686"/>
      <c r="L23" s="714">
        <v>113903</v>
      </c>
      <c r="M23" s="714"/>
      <c r="N23" s="715"/>
      <c r="O23" s="3"/>
      <c r="P23" s="3"/>
      <c r="Q23" s="3"/>
    </row>
    <row r="24" spans="1:17">
      <c r="A24" s="3"/>
      <c r="B24" s="413">
        <v>17</v>
      </c>
      <c r="C24" s="687" t="s">
        <v>102</v>
      </c>
      <c r="D24" s="687"/>
      <c r="E24" s="687"/>
      <c r="F24" s="687"/>
      <c r="G24" s="687"/>
      <c r="H24" s="687"/>
      <c r="I24" s="687"/>
      <c r="J24" s="687"/>
      <c r="K24" s="687"/>
      <c r="L24" s="716">
        <v>0</v>
      </c>
      <c r="M24" s="716"/>
      <c r="N24" s="717"/>
      <c r="O24" s="3"/>
      <c r="P24" s="3"/>
      <c r="Q24" s="3"/>
    </row>
    <row r="25" spans="1:17">
      <c r="A25" s="3"/>
      <c r="B25" s="413">
        <v>18</v>
      </c>
      <c r="C25" s="687" t="s">
        <v>103</v>
      </c>
      <c r="D25" s="687"/>
      <c r="E25" s="687"/>
      <c r="F25" s="687"/>
      <c r="G25" s="687"/>
      <c r="H25" s="687"/>
      <c r="I25" s="687"/>
      <c r="J25" s="687"/>
      <c r="K25" s="687"/>
      <c r="L25" s="716">
        <v>0</v>
      </c>
      <c r="M25" s="716"/>
      <c r="N25" s="717"/>
      <c r="O25" s="3"/>
      <c r="P25" s="3"/>
      <c r="Q25" s="3"/>
    </row>
    <row r="26" spans="1:17" ht="15.75" thickBot="1">
      <c r="A26" s="3"/>
      <c r="B26" s="414">
        <v>19</v>
      </c>
      <c r="C26" s="688" t="s">
        <v>104</v>
      </c>
      <c r="D26" s="688"/>
      <c r="E26" s="688"/>
      <c r="F26" s="688"/>
      <c r="G26" s="688"/>
      <c r="H26" s="688"/>
      <c r="I26" s="688"/>
      <c r="J26" s="688"/>
      <c r="K26" s="688"/>
      <c r="L26" s="712">
        <v>0</v>
      </c>
      <c r="M26" s="712"/>
      <c r="N26" s="713"/>
      <c r="O26" s="3"/>
      <c r="P26" s="3"/>
      <c r="Q26" s="3"/>
    </row>
    <row r="27" spans="1:17" ht="15.75" thickTop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42">
    <mergeCell ref="L26:N26"/>
    <mergeCell ref="L21:N21"/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11:N11"/>
    <mergeCell ref="L12:N12"/>
    <mergeCell ref="L13:N13"/>
    <mergeCell ref="L14:N14"/>
    <mergeCell ref="L15:N15"/>
    <mergeCell ref="C16:K16"/>
    <mergeCell ref="B5:N5"/>
    <mergeCell ref="C6:M6"/>
    <mergeCell ref="C7:K7"/>
    <mergeCell ref="C8:K8"/>
    <mergeCell ref="C9:K9"/>
    <mergeCell ref="C10:K10"/>
    <mergeCell ref="C11:K11"/>
    <mergeCell ref="C12:K12"/>
    <mergeCell ref="C13:K13"/>
    <mergeCell ref="C14:K14"/>
    <mergeCell ref="C15:K15"/>
    <mergeCell ref="L7:N7"/>
    <mergeCell ref="L8:N8"/>
    <mergeCell ref="L9:N9"/>
    <mergeCell ref="L10:N10"/>
    <mergeCell ref="C23:K23"/>
    <mergeCell ref="C24:K24"/>
    <mergeCell ref="C25:K25"/>
    <mergeCell ref="C26:K26"/>
    <mergeCell ref="C17:K17"/>
    <mergeCell ref="C18:K18"/>
    <mergeCell ref="C19:K19"/>
    <mergeCell ref="C20:K20"/>
    <mergeCell ref="C21:K21"/>
    <mergeCell ref="C22:K2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6. melléklet a 7/2016. (IV.29.) önkormányzati rendelethez, 
adatok 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P27"/>
  <sheetViews>
    <sheetView workbookViewId="0">
      <selection activeCell="R33" sqref="R33"/>
    </sheetView>
  </sheetViews>
  <sheetFormatPr defaultRowHeight="15"/>
  <cols>
    <col min="8" max="11" width="9.140625" customWidth="1"/>
    <col min="12" max="13" width="9.140625" hidden="1" customWidth="1"/>
    <col min="14" max="14" width="21.85546875" customWidth="1"/>
  </cols>
  <sheetData>
    <row r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.75">
      <c r="A2" s="3"/>
      <c r="B2" s="69" t="s">
        <v>106</v>
      </c>
      <c r="C2" s="69"/>
      <c r="D2" s="69"/>
      <c r="E2" s="69"/>
      <c r="F2" s="69"/>
      <c r="G2" s="69"/>
      <c r="H2" s="3"/>
      <c r="I2" s="3"/>
      <c r="J2" s="3"/>
      <c r="K2" s="3"/>
      <c r="L2" s="3"/>
      <c r="M2" s="3"/>
      <c r="N2" s="3"/>
      <c r="O2" s="3"/>
      <c r="P2" s="3"/>
    </row>
    <row r="3" spans="1:16" ht="15.7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25" thickTop="1" thickBot="1">
      <c r="A4" s="3"/>
      <c r="B4" s="694" t="s">
        <v>83</v>
      </c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6"/>
      <c r="O4" s="3"/>
      <c r="P4" s="3"/>
    </row>
    <row r="5" spans="1:16" ht="15.75" thickBot="1">
      <c r="A5" s="3"/>
      <c r="B5" s="406"/>
      <c r="C5" s="697" t="s">
        <v>85</v>
      </c>
      <c r="D5" s="698"/>
      <c r="E5" s="698"/>
      <c r="F5" s="698"/>
      <c r="G5" s="698"/>
      <c r="H5" s="698"/>
      <c r="I5" s="698"/>
      <c r="J5" s="698"/>
      <c r="K5" s="698"/>
      <c r="L5" s="698"/>
      <c r="M5" s="699"/>
      <c r="N5" s="415" t="s">
        <v>84</v>
      </c>
      <c r="O5" s="3"/>
      <c r="P5" s="3"/>
    </row>
    <row r="6" spans="1:16" ht="15.75" thickBot="1">
      <c r="A6" s="3"/>
      <c r="B6" s="416">
        <v>1</v>
      </c>
      <c r="C6" s="700">
        <v>2</v>
      </c>
      <c r="D6" s="700"/>
      <c r="E6" s="700"/>
      <c r="F6" s="700"/>
      <c r="G6" s="700"/>
      <c r="H6" s="700"/>
      <c r="I6" s="700"/>
      <c r="J6" s="700"/>
      <c r="K6" s="700"/>
      <c r="L6" s="700">
        <v>3</v>
      </c>
      <c r="M6" s="689"/>
      <c r="N6" s="701"/>
      <c r="O6" s="3"/>
      <c r="P6" s="3"/>
    </row>
    <row r="7" spans="1:16">
      <c r="A7" s="3"/>
      <c r="B7" s="407">
        <v>1</v>
      </c>
      <c r="C7" s="690" t="s">
        <v>86</v>
      </c>
      <c r="D7" s="690"/>
      <c r="E7" s="690"/>
      <c r="F7" s="690"/>
      <c r="G7" s="690"/>
      <c r="H7" s="690"/>
      <c r="I7" s="690"/>
      <c r="J7" s="690"/>
      <c r="K7" s="690"/>
      <c r="L7" s="702">
        <v>1787</v>
      </c>
      <c r="M7" s="690"/>
      <c r="N7" s="720"/>
      <c r="O7" s="3"/>
      <c r="P7" s="3"/>
    </row>
    <row r="8" spans="1:16" ht="15.75" thickBot="1">
      <c r="A8" s="3"/>
      <c r="B8" s="408">
        <v>2</v>
      </c>
      <c r="C8" s="691" t="s">
        <v>87</v>
      </c>
      <c r="D8" s="691"/>
      <c r="E8" s="691"/>
      <c r="F8" s="691"/>
      <c r="G8" s="691"/>
      <c r="H8" s="691"/>
      <c r="I8" s="691"/>
      <c r="J8" s="691"/>
      <c r="K8" s="691"/>
      <c r="L8" s="704">
        <v>83084</v>
      </c>
      <c r="M8" s="691"/>
      <c r="N8" s="721"/>
      <c r="O8" s="3"/>
      <c r="P8" s="3"/>
    </row>
    <row r="9" spans="1:16" ht="15.75" thickBot="1">
      <c r="A9" s="3"/>
      <c r="B9" s="409">
        <v>3</v>
      </c>
      <c r="C9" s="689" t="s">
        <v>88</v>
      </c>
      <c r="D9" s="689"/>
      <c r="E9" s="689"/>
      <c r="F9" s="689"/>
      <c r="G9" s="689"/>
      <c r="H9" s="689"/>
      <c r="I9" s="689"/>
      <c r="J9" s="689"/>
      <c r="K9" s="689"/>
      <c r="L9" s="706">
        <f>SUM(L7-L8)</f>
        <v>-81297</v>
      </c>
      <c r="M9" s="689"/>
      <c r="N9" s="701"/>
      <c r="O9" s="3"/>
      <c r="P9" s="3"/>
    </row>
    <row r="10" spans="1:16">
      <c r="A10" s="3"/>
      <c r="B10" s="407">
        <v>4</v>
      </c>
      <c r="C10" s="690" t="s">
        <v>89</v>
      </c>
      <c r="D10" s="690"/>
      <c r="E10" s="690"/>
      <c r="F10" s="690"/>
      <c r="G10" s="690"/>
      <c r="H10" s="690"/>
      <c r="I10" s="690"/>
      <c r="J10" s="690"/>
      <c r="K10" s="690"/>
      <c r="L10" s="702">
        <v>81612</v>
      </c>
      <c r="M10" s="690"/>
      <c r="N10" s="720"/>
      <c r="O10" s="3"/>
      <c r="P10" s="3"/>
    </row>
    <row r="11" spans="1:16" ht="15.75" thickBot="1">
      <c r="A11" s="3"/>
      <c r="B11" s="408">
        <v>5</v>
      </c>
      <c r="C11" s="691" t="s">
        <v>90</v>
      </c>
      <c r="D11" s="691"/>
      <c r="E11" s="691"/>
      <c r="F11" s="691"/>
      <c r="G11" s="691"/>
      <c r="H11" s="691"/>
      <c r="I11" s="691"/>
      <c r="J11" s="691"/>
      <c r="K11" s="691"/>
      <c r="L11" s="691">
        <v>0</v>
      </c>
      <c r="M11" s="691"/>
      <c r="N11" s="721"/>
      <c r="O11" s="3"/>
      <c r="P11" s="3"/>
    </row>
    <row r="12" spans="1:16" ht="15.75" thickBot="1">
      <c r="A12" s="3"/>
      <c r="B12" s="410">
        <v>6</v>
      </c>
      <c r="C12" s="692" t="s">
        <v>91</v>
      </c>
      <c r="D12" s="692"/>
      <c r="E12" s="692"/>
      <c r="F12" s="692"/>
      <c r="G12" s="692"/>
      <c r="H12" s="692"/>
      <c r="I12" s="692"/>
      <c r="J12" s="692"/>
      <c r="K12" s="692"/>
      <c r="L12" s="708">
        <f>SUM(L10-L11)</f>
        <v>81612</v>
      </c>
      <c r="M12" s="692"/>
      <c r="N12" s="718"/>
      <c r="O12" s="3"/>
      <c r="P12" s="3"/>
    </row>
    <row r="13" spans="1:16" ht="16.5" thickTop="1" thickBot="1">
      <c r="A13" s="3"/>
      <c r="B13" s="411">
        <v>7</v>
      </c>
      <c r="C13" s="693" t="s">
        <v>92</v>
      </c>
      <c r="D13" s="693"/>
      <c r="E13" s="693"/>
      <c r="F13" s="693"/>
      <c r="G13" s="693"/>
      <c r="H13" s="693"/>
      <c r="I13" s="693"/>
      <c r="J13" s="693"/>
      <c r="K13" s="693"/>
      <c r="L13" s="710">
        <f>SUM(L9+L12)</f>
        <v>315</v>
      </c>
      <c r="M13" s="693"/>
      <c r="N13" s="719"/>
      <c r="O13" s="3"/>
      <c r="P13" s="3"/>
    </row>
    <row r="14" spans="1:16" ht="15.75" thickTop="1">
      <c r="A14" s="3"/>
      <c r="B14" s="407">
        <v>8</v>
      </c>
      <c r="C14" s="690" t="s">
        <v>93</v>
      </c>
      <c r="D14" s="690"/>
      <c r="E14" s="690"/>
      <c r="F14" s="690"/>
      <c r="G14" s="690"/>
      <c r="H14" s="690"/>
      <c r="I14" s="690"/>
      <c r="J14" s="690"/>
      <c r="K14" s="690"/>
      <c r="L14" s="690">
        <v>0</v>
      </c>
      <c r="M14" s="690"/>
      <c r="N14" s="720"/>
      <c r="O14" s="3"/>
      <c r="P14" s="3"/>
    </row>
    <row r="15" spans="1:16" ht="15.75" thickBot="1">
      <c r="A15" s="3"/>
      <c r="B15" s="408">
        <v>9</v>
      </c>
      <c r="C15" s="691" t="s">
        <v>94</v>
      </c>
      <c r="D15" s="691"/>
      <c r="E15" s="691"/>
      <c r="F15" s="691"/>
      <c r="G15" s="691"/>
      <c r="H15" s="691"/>
      <c r="I15" s="691"/>
      <c r="J15" s="691"/>
      <c r="K15" s="691"/>
      <c r="L15" s="691">
        <v>0</v>
      </c>
      <c r="M15" s="691"/>
      <c r="N15" s="721"/>
      <c r="O15" s="3"/>
      <c r="P15" s="3"/>
    </row>
    <row r="16" spans="1:16" ht="15.75" thickBot="1">
      <c r="A16" s="3"/>
      <c r="B16" s="409">
        <v>10</v>
      </c>
      <c r="C16" s="689" t="s">
        <v>95</v>
      </c>
      <c r="D16" s="689"/>
      <c r="E16" s="689"/>
      <c r="F16" s="689"/>
      <c r="G16" s="689"/>
      <c r="H16" s="689"/>
      <c r="I16" s="689"/>
      <c r="J16" s="689"/>
      <c r="K16" s="689"/>
      <c r="L16" s="689">
        <f>SUM(L14:L15)</f>
        <v>0</v>
      </c>
      <c r="M16" s="689"/>
      <c r="N16" s="701"/>
      <c r="O16" s="3"/>
      <c r="P16" s="3"/>
    </row>
    <row r="17" spans="1:16">
      <c r="A17" s="3"/>
      <c r="B17" s="407">
        <v>11</v>
      </c>
      <c r="C17" s="690" t="s">
        <v>96</v>
      </c>
      <c r="D17" s="690"/>
      <c r="E17" s="690"/>
      <c r="F17" s="690"/>
      <c r="G17" s="690"/>
      <c r="H17" s="690"/>
      <c r="I17" s="690"/>
      <c r="J17" s="690"/>
      <c r="K17" s="690"/>
      <c r="L17" s="690">
        <v>0</v>
      </c>
      <c r="M17" s="690"/>
      <c r="N17" s="720"/>
      <c r="O17" s="3"/>
      <c r="P17" s="3"/>
    </row>
    <row r="18" spans="1:16" ht="15.75" thickBot="1">
      <c r="A18" s="3"/>
      <c r="B18" s="408">
        <v>12</v>
      </c>
      <c r="C18" s="691" t="s">
        <v>97</v>
      </c>
      <c r="D18" s="691"/>
      <c r="E18" s="691"/>
      <c r="F18" s="691"/>
      <c r="G18" s="691"/>
      <c r="H18" s="691"/>
      <c r="I18" s="691"/>
      <c r="J18" s="691"/>
      <c r="K18" s="691"/>
      <c r="L18" s="691">
        <v>0</v>
      </c>
      <c r="M18" s="691"/>
      <c r="N18" s="721"/>
      <c r="O18" s="3"/>
      <c r="P18" s="3"/>
    </row>
    <row r="19" spans="1:16" ht="15.75" thickBot="1">
      <c r="A19" s="3"/>
      <c r="B19" s="410">
        <v>13</v>
      </c>
      <c r="C19" s="692" t="s">
        <v>98</v>
      </c>
      <c r="D19" s="692"/>
      <c r="E19" s="692"/>
      <c r="F19" s="692"/>
      <c r="G19" s="692"/>
      <c r="H19" s="692"/>
      <c r="I19" s="692"/>
      <c r="J19" s="692"/>
      <c r="K19" s="692"/>
      <c r="L19" s="692">
        <f>SUM(L17:L18)</f>
        <v>0</v>
      </c>
      <c r="M19" s="692"/>
      <c r="N19" s="718"/>
      <c r="O19" s="3"/>
      <c r="P19" s="3"/>
    </row>
    <row r="20" spans="1:16" ht="16.5" thickTop="1" thickBot="1">
      <c r="A20" s="3"/>
      <c r="B20" s="411">
        <v>14</v>
      </c>
      <c r="C20" s="693" t="s">
        <v>99</v>
      </c>
      <c r="D20" s="693"/>
      <c r="E20" s="693"/>
      <c r="F20" s="693"/>
      <c r="G20" s="693"/>
      <c r="H20" s="693"/>
      <c r="I20" s="693"/>
      <c r="J20" s="693"/>
      <c r="K20" s="693"/>
      <c r="L20" s="693">
        <f>SUM(L16+L19)</f>
        <v>0</v>
      </c>
      <c r="M20" s="693"/>
      <c r="N20" s="719"/>
      <c r="O20" s="3"/>
      <c r="P20" s="3"/>
    </row>
    <row r="21" spans="1:16" ht="16.5" thickTop="1" thickBot="1">
      <c r="A21" s="3"/>
      <c r="B21" s="411">
        <v>15</v>
      </c>
      <c r="C21" s="693" t="s">
        <v>100</v>
      </c>
      <c r="D21" s="693"/>
      <c r="E21" s="693"/>
      <c r="F21" s="693"/>
      <c r="G21" s="693"/>
      <c r="H21" s="693"/>
      <c r="I21" s="693"/>
      <c r="J21" s="693"/>
      <c r="K21" s="693"/>
      <c r="L21" s="710">
        <f>SUM(L13+L20)</f>
        <v>315</v>
      </c>
      <c r="M21" s="693"/>
      <c r="N21" s="719"/>
      <c r="O21" s="3"/>
      <c r="P21" s="3"/>
    </row>
    <row r="22" spans="1:16" ht="15.75" thickTop="1">
      <c r="A22" s="3"/>
      <c r="B22" s="412">
        <v>16</v>
      </c>
      <c r="C22" s="686" t="s">
        <v>101</v>
      </c>
      <c r="D22" s="686"/>
      <c r="E22" s="686"/>
      <c r="F22" s="686"/>
      <c r="G22" s="686"/>
      <c r="H22" s="686"/>
      <c r="I22" s="686"/>
      <c r="J22" s="686"/>
      <c r="K22" s="686"/>
      <c r="L22" s="686">
        <v>315</v>
      </c>
      <c r="M22" s="686"/>
      <c r="N22" s="724"/>
      <c r="O22" s="3"/>
      <c r="P22" s="3"/>
    </row>
    <row r="23" spans="1:16">
      <c r="A23" s="3"/>
      <c r="B23" s="413">
        <v>17</v>
      </c>
      <c r="C23" s="687" t="s">
        <v>102</v>
      </c>
      <c r="D23" s="687"/>
      <c r="E23" s="687"/>
      <c r="F23" s="687"/>
      <c r="G23" s="687"/>
      <c r="H23" s="687"/>
      <c r="I23" s="687"/>
      <c r="J23" s="687"/>
      <c r="K23" s="687"/>
      <c r="L23" s="687">
        <v>0</v>
      </c>
      <c r="M23" s="687"/>
      <c r="N23" s="722"/>
      <c r="O23" s="3"/>
      <c r="P23" s="3"/>
    </row>
    <row r="24" spans="1:16">
      <c r="A24" s="3"/>
      <c r="B24" s="413">
        <v>18</v>
      </c>
      <c r="C24" s="687" t="s">
        <v>103</v>
      </c>
      <c r="D24" s="687"/>
      <c r="E24" s="687"/>
      <c r="F24" s="687"/>
      <c r="G24" s="687"/>
      <c r="H24" s="687"/>
      <c r="I24" s="687"/>
      <c r="J24" s="687"/>
      <c r="K24" s="687"/>
      <c r="L24" s="687">
        <v>0</v>
      </c>
      <c r="M24" s="687"/>
      <c r="N24" s="722"/>
      <c r="O24" s="3"/>
      <c r="P24" s="3"/>
    </row>
    <row r="25" spans="1:16" ht="15.75" thickBot="1">
      <c r="A25" s="3"/>
      <c r="B25" s="414">
        <v>19</v>
      </c>
      <c r="C25" s="688" t="s">
        <v>104</v>
      </c>
      <c r="D25" s="688"/>
      <c r="E25" s="688"/>
      <c r="F25" s="688"/>
      <c r="G25" s="688"/>
      <c r="H25" s="688"/>
      <c r="I25" s="688"/>
      <c r="J25" s="688"/>
      <c r="K25" s="688"/>
      <c r="L25" s="688">
        <v>0</v>
      </c>
      <c r="M25" s="688"/>
      <c r="N25" s="723"/>
      <c r="O25" s="3"/>
      <c r="P25" s="3"/>
    </row>
    <row r="26" spans="1:16" ht="15.75" thickTop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</sheetData>
  <mergeCells count="42"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25:K25"/>
    <mergeCell ref="C20:K20"/>
    <mergeCell ref="C21:K21"/>
    <mergeCell ref="L12:N12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7. melléklet a 7/2016. (IV.29.) önkormányzati rendelethez, 
adatok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Q27"/>
  <sheetViews>
    <sheetView workbookViewId="0">
      <selection activeCell="S30" sqref="S30"/>
    </sheetView>
  </sheetViews>
  <sheetFormatPr defaultRowHeight="15"/>
  <cols>
    <col min="12" max="12" width="0.140625" customWidth="1"/>
    <col min="13" max="13" width="9.140625" hidden="1" customWidth="1"/>
    <col min="14" max="14" width="20.85546875" customWidth="1"/>
  </cols>
  <sheetData>
    <row r="1" spans="1:1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>
      <c r="A2" s="69"/>
      <c r="B2" s="69" t="s">
        <v>107</v>
      </c>
      <c r="C2" s="69"/>
      <c r="D2" s="69"/>
      <c r="E2" s="69"/>
      <c r="F2" s="69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7.25" thickTop="1" thickBot="1">
      <c r="A4" s="3"/>
      <c r="B4" s="694" t="s">
        <v>83</v>
      </c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6"/>
      <c r="O4" s="3"/>
      <c r="P4" s="3"/>
      <c r="Q4" s="3"/>
    </row>
    <row r="5" spans="1:17" ht="15.75" thickBot="1">
      <c r="A5" s="3"/>
      <c r="B5" s="406"/>
      <c r="C5" s="697" t="s">
        <v>85</v>
      </c>
      <c r="D5" s="698"/>
      <c r="E5" s="698"/>
      <c r="F5" s="698"/>
      <c r="G5" s="698"/>
      <c r="H5" s="698"/>
      <c r="I5" s="698"/>
      <c r="J5" s="698"/>
      <c r="K5" s="698"/>
      <c r="L5" s="698"/>
      <c r="M5" s="699"/>
      <c r="N5" s="415" t="s">
        <v>84</v>
      </c>
      <c r="O5" s="3"/>
      <c r="P5" s="3"/>
      <c r="Q5" s="3"/>
    </row>
    <row r="6" spans="1:17" ht="15.75" thickBot="1">
      <c r="A6" s="3"/>
      <c r="B6" s="416">
        <v>1</v>
      </c>
      <c r="C6" s="700">
        <v>2</v>
      </c>
      <c r="D6" s="700"/>
      <c r="E6" s="700"/>
      <c r="F6" s="700"/>
      <c r="G6" s="700"/>
      <c r="H6" s="700"/>
      <c r="I6" s="700"/>
      <c r="J6" s="700"/>
      <c r="K6" s="700"/>
      <c r="L6" s="700">
        <v>3</v>
      </c>
      <c r="M6" s="689"/>
      <c r="N6" s="701"/>
      <c r="O6" s="3"/>
      <c r="P6" s="3"/>
      <c r="Q6" s="3"/>
    </row>
    <row r="7" spans="1:17">
      <c r="A7" s="3"/>
      <c r="B7" s="407">
        <v>1</v>
      </c>
      <c r="C7" s="690" t="s">
        <v>86</v>
      </c>
      <c r="D7" s="690"/>
      <c r="E7" s="690"/>
      <c r="F7" s="690"/>
      <c r="G7" s="690"/>
      <c r="H7" s="690"/>
      <c r="I7" s="690"/>
      <c r="J7" s="690"/>
      <c r="K7" s="690"/>
      <c r="L7" s="702"/>
      <c r="M7" s="690"/>
      <c r="N7" s="720"/>
      <c r="O7" s="3"/>
      <c r="P7" s="3"/>
      <c r="Q7" s="3"/>
    </row>
    <row r="8" spans="1:17" ht="15.75" thickBot="1">
      <c r="A8" s="3"/>
      <c r="B8" s="408">
        <v>2</v>
      </c>
      <c r="C8" s="691" t="s">
        <v>87</v>
      </c>
      <c r="D8" s="691"/>
      <c r="E8" s="691"/>
      <c r="F8" s="691"/>
      <c r="G8" s="691"/>
      <c r="H8" s="691"/>
      <c r="I8" s="691"/>
      <c r="J8" s="691"/>
      <c r="K8" s="691"/>
      <c r="L8" s="704">
        <v>24375</v>
      </c>
      <c r="M8" s="691"/>
      <c r="N8" s="721"/>
      <c r="O8" s="3"/>
      <c r="P8" s="3"/>
      <c r="Q8" s="3"/>
    </row>
    <row r="9" spans="1:17" ht="15.75" thickBot="1">
      <c r="A9" s="3"/>
      <c r="B9" s="409">
        <v>3</v>
      </c>
      <c r="C9" s="689" t="s">
        <v>88</v>
      </c>
      <c r="D9" s="689"/>
      <c r="E9" s="689"/>
      <c r="F9" s="689"/>
      <c r="G9" s="689"/>
      <c r="H9" s="689"/>
      <c r="I9" s="689"/>
      <c r="J9" s="689"/>
      <c r="K9" s="689"/>
      <c r="L9" s="706">
        <f>SUM(L7-L8)</f>
        <v>-24375</v>
      </c>
      <c r="M9" s="689"/>
      <c r="N9" s="701"/>
      <c r="O9" s="3"/>
      <c r="P9" s="3"/>
      <c r="Q9" s="3"/>
    </row>
    <row r="10" spans="1:17">
      <c r="A10" s="3"/>
      <c r="B10" s="407">
        <v>4</v>
      </c>
      <c r="C10" s="690" t="s">
        <v>89</v>
      </c>
      <c r="D10" s="690"/>
      <c r="E10" s="690"/>
      <c r="F10" s="690"/>
      <c r="G10" s="690"/>
      <c r="H10" s="690"/>
      <c r="I10" s="690"/>
      <c r="J10" s="690"/>
      <c r="K10" s="690"/>
      <c r="L10" s="702">
        <v>24408</v>
      </c>
      <c r="M10" s="690"/>
      <c r="N10" s="720"/>
      <c r="O10" s="3"/>
      <c r="P10" s="3"/>
      <c r="Q10" s="3"/>
    </row>
    <row r="11" spans="1:17" ht="15.75" thickBot="1">
      <c r="A11" s="3"/>
      <c r="B11" s="408">
        <v>5</v>
      </c>
      <c r="C11" s="691" t="s">
        <v>90</v>
      </c>
      <c r="D11" s="691"/>
      <c r="E11" s="691"/>
      <c r="F11" s="691"/>
      <c r="G11" s="691"/>
      <c r="H11" s="691"/>
      <c r="I11" s="691"/>
      <c r="J11" s="691"/>
      <c r="K11" s="691"/>
      <c r="L11" s="691">
        <v>0</v>
      </c>
      <c r="M11" s="691"/>
      <c r="N11" s="721"/>
      <c r="O11" s="3"/>
      <c r="P11" s="3"/>
      <c r="Q11" s="3"/>
    </row>
    <row r="12" spans="1:17" ht="15.75" thickBot="1">
      <c r="A12" s="3"/>
      <c r="B12" s="410">
        <v>6</v>
      </c>
      <c r="C12" s="692" t="s">
        <v>91</v>
      </c>
      <c r="D12" s="692"/>
      <c r="E12" s="692"/>
      <c r="F12" s="692"/>
      <c r="G12" s="692"/>
      <c r="H12" s="692"/>
      <c r="I12" s="692"/>
      <c r="J12" s="692"/>
      <c r="K12" s="692"/>
      <c r="L12" s="708">
        <f>SUM(L10-L11)</f>
        <v>24408</v>
      </c>
      <c r="M12" s="692"/>
      <c r="N12" s="718"/>
      <c r="O12" s="3"/>
      <c r="P12" s="3"/>
      <c r="Q12" s="3"/>
    </row>
    <row r="13" spans="1:17" ht="16.5" thickTop="1" thickBot="1">
      <c r="A13" s="3"/>
      <c r="B13" s="411">
        <v>7</v>
      </c>
      <c r="C13" s="693" t="s">
        <v>92</v>
      </c>
      <c r="D13" s="693"/>
      <c r="E13" s="693"/>
      <c r="F13" s="693"/>
      <c r="G13" s="693"/>
      <c r="H13" s="693"/>
      <c r="I13" s="693"/>
      <c r="J13" s="693"/>
      <c r="K13" s="693"/>
      <c r="L13" s="710">
        <f>SUM(L9+L12)</f>
        <v>33</v>
      </c>
      <c r="M13" s="693"/>
      <c r="N13" s="719"/>
      <c r="O13" s="3"/>
      <c r="P13" s="3"/>
      <c r="Q13" s="3"/>
    </row>
    <row r="14" spans="1:17" ht="15.75" thickTop="1">
      <c r="A14" s="3"/>
      <c r="B14" s="407">
        <v>8</v>
      </c>
      <c r="C14" s="690" t="s">
        <v>93</v>
      </c>
      <c r="D14" s="690"/>
      <c r="E14" s="690"/>
      <c r="F14" s="690"/>
      <c r="G14" s="690"/>
      <c r="H14" s="690"/>
      <c r="I14" s="690"/>
      <c r="J14" s="690"/>
      <c r="K14" s="690"/>
      <c r="L14" s="690">
        <v>0</v>
      </c>
      <c r="M14" s="690"/>
      <c r="N14" s="720"/>
      <c r="O14" s="3"/>
      <c r="P14" s="3"/>
      <c r="Q14" s="3"/>
    </row>
    <row r="15" spans="1:17" ht="15.75" thickBot="1">
      <c r="A15" s="3"/>
      <c r="B15" s="408">
        <v>9</v>
      </c>
      <c r="C15" s="691" t="s">
        <v>94</v>
      </c>
      <c r="D15" s="691"/>
      <c r="E15" s="691"/>
      <c r="F15" s="691"/>
      <c r="G15" s="691"/>
      <c r="H15" s="691"/>
      <c r="I15" s="691"/>
      <c r="J15" s="691"/>
      <c r="K15" s="691"/>
      <c r="L15" s="691">
        <v>0</v>
      </c>
      <c r="M15" s="691"/>
      <c r="N15" s="721"/>
      <c r="O15" s="3"/>
      <c r="P15" s="3"/>
      <c r="Q15" s="3"/>
    </row>
    <row r="16" spans="1:17" ht="15.75" thickBot="1">
      <c r="A16" s="3"/>
      <c r="B16" s="409">
        <v>10</v>
      </c>
      <c r="C16" s="689" t="s">
        <v>95</v>
      </c>
      <c r="D16" s="689"/>
      <c r="E16" s="689"/>
      <c r="F16" s="689"/>
      <c r="G16" s="689"/>
      <c r="H16" s="689"/>
      <c r="I16" s="689"/>
      <c r="J16" s="689"/>
      <c r="K16" s="689"/>
      <c r="L16" s="689">
        <f>SUM(L14:L15)</f>
        <v>0</v>
      </c>
      <c r="M16" s="689"/>
      <c r="N16" s="701"/>
      <c r="O16" s="3"/>
      <c r="P16" s="3"/>
      <c r="Q16" s="3"/>
    </row>
    <row r="17" spans="1:17">
      <c r="A17" s="3"/>
      <c r="B17" s="407">
        <v>11</v>
      </c>
      <c r="C17" s="690" t="s">
        <v>96</v>
      </c>
      <c r="D17" s="690"/>
      <c r="E17" s="690"/>
      <c r="F17" s="690"/>
      <c r="G17" s="690"/>
      <c r="H17" s="690"/>
      <c r="I17" s="690"/>
      <c r="J17" s="690"/>
      <c r="K17" s="690"/>
      <c r="L17" s="690">
        <v>0</v>
      </c>
      <c r="M17" s="690"/>
      <c r="N17" s="720"/>
      <c r="O17" s="3"/>
      <c r="P17" s="3"/>
      <c r="Q17" s="3"/>
    </row>
    <row r="18" spans="1:17" ht="15.75" thickBot="1">
      <c r="A18" s="3"/>
      <c r="B18" s="408">
        <v>12</v>
      </c>
      <c r="C18" s="691" t="s">
        <v>97</v>
      </c>
      <c r="D18" s="691"/>
      <c r="E18" s="691"/>
      <c r="F18" s="691"/>
      <c r="G18" s="691"/>
      <c r="H18" s="691"/>
      <c r="I18" s="691"/>
      <c r="J18" s="691"/>
      <c r="K18" s="691"/>
      <c r="L18" s="691">
        <v>0</v>
      </c>
      <c r="M18" s="691"/>
      <c r="N18" s="721"/>
      <c r="O18" s="3"/>
      <c r="P18" s="3"/>
      <c r="Q18" s="3"/>
    </row>
    <row r="19" spans="1:17" ht="15.75" thickBot="1">
      <c r="A19" s="3"/>
      <c r="B19" s="410">
        <v>13</v>
      </c>
      <c r="C19" s="692" t="s">
        <v>98</v>
      </c>
      <c r="D19" s="692"/>
      <c r="E19" s="692"/>
      <c r="F19" s="692"/>
      <c r="G19" s="692"/>
      <c r="H19" s="692"/>
      <c r="I19" s="692"/>
      <c r="J19" s="692"/>
      <c r="K19" s="692"/>
      <c r="L19" s="692">
        <f>SUM(L17:L18)</f>
        <v>0</v>
      </c>
      <c r="M19" s="692"/>
      <c r="N19" s="718"/>
      <c r="O19" s="3"/>
      <c r="P19" s="3"/>
      <c r="Q19" s="3"/>
    </row>
    <row r="20" spans="1:17" ht="16.5" thickTop="1" thickBot="1">
      <c r="A20" s="3"/>
      <c r="B20" s="411">
        <v>14</v>
      </c>
      <c r="C20" s="693" t="s">
        <v>99</v>
      </c>
      <c r="D20" s="693"/>
      <c r="E20" s="693"/>
      <c r="F20" s="693"/>
      <c r="G20" s="693"/>
      <c r="H20" s="693"/>
      <c r="I20" s="693"/>
      <c r="J20" s="693"/>
      <c r="K20" s="693"/>
      <c r="L20" s="693">
        <f>SUM(L16+L19)</f>
        <v>0</v>
      </c>
      <c r="M20" s="693"/>
      <c r="N20" s="719"/>
      <c r="O20" s="3"/>
      <c r="P20" s="3"/>
      <c r="Q20" s="3"/>
    </row>
    <row r="21" spans="1:17" ht="16.5" thickTop="1" thickBot="1">
      <c r="A21" s="3"/>
      <c r="B21" s="411">
        <v>15</v>
      </c>
      <c r="C21" s="693" t="s">
        <v>100</v>
      </c>
      <c r="D21" s="693"/>
      <c r="E21" s="693"/>
      <c r="F21" s="693"/>
      <c r="G21" s="693"/>
      <c r="H21" s="693"/>
      <c r="I21" s="693"/>
      <c r="J21" s="693"/>
      <c r="K21" s="693"/>
      <c r="L21" s="710">
        <f>SUM(L13+L20)</f>
        <v>33</v>
      </c>
      <c r="M21" s="693"/>
      <c r="N21" s="719"/>
      <c r="O21" s="3"/>
      <c r="P21" s="3"/>
      <c r="Q21" s="3"/>
    </row>
    <row r="22" spans="1:17" ht="15.75" thickTop="1">
      <c r="A22" s="3"/>
      <c r="B22" s="412">
        <v>16</v>
      </c>
      <c r="C22" s="686" t="s">
        <v>101</v>
      </c>
      <c r="D22" s="686"/>
      <c r="E22" s="686"/>
      <c r="F22" s="686"/>
      <c r="G22" s="686"/>
      <c r="H22" s="686"/>
      <c r="I22" s="686"/>
      <c r="J22" s="686"/>
      <c r="K22" s="686"/>
      <c r="L22" s="686">
        <v>33</v>
      </c>
      <c r="M22" s="686"/>
      <c r="N22" s="724"/>
      <c r="O22" s="3"/>
      <c r="P22" s="3"/>
      <c r="Q22" s="3"/>
    </row>
    <row r="23" spans="1:17">
      <c r="A23" s="3"/>
      <c r="B23" s="413">
        <v>17</v>
      </c>
      <c r="C23" s="687" t="s">
        <v>102</v>
      </c>
      <c r="D23" s="687"/>
      <c r="E23" s="687"/>
      <c r="F23" s="687"/>
      <c r="G23" s="687"/>
      <c r="H23" s="687"/>
      <c r="I23" s="687"/>
      <c r="J23" s="687"/>
      <c r="K23" s="687"/>
      <c r="L23" s="687">
        <v>33</v>
      </c>
      <c r="M23" s="687"/>
      <c r="N23" s="722"/>
      <c r="O23" s="3"/>
      <c r="P23" s="3"/>
      <c r="Q23" s="3"/>
    </row>
    <row r="24" spans="1:17">
      <c r="A24" s="3"/>
      <c r="B24" s="413">
        <v>18</v>
      </c>
      <c r="C24" s="687" t="s">
        <v>103</v>
      </c>
      <c r="D24" s="687"/>
      <c r="E24" s="687"/>
      <c r="F24" s="687"/>
      <c r="G24" s="687"/>
      <c r="H24" s="687"/>
      <c r="I24" s="687"/>
      <c r="J24" s="687"/>
      <c r="K24" s="687"/>
      <c r="L24" s="687"/>
      <c r="M24" s="687"/>
      <c r="N24" s="722"/>
      <c r="O24" s="3"/>
      <c r="P24" s="3"/>
      <c r="Q24" s="3"/>
    </row>
    <row r="25" spans="1:17" ht="15.75" thickBot="1">
      <c r="A25" s="3"/>
      <c r="B25" s="414">
        <v>19</v>
      </c>
      <c r="C25" s="688" t="s">
        <v>104</v>
      </c>
      <c r="D25" s="688"/>
      <c r="E25" s="688"/>
      <c r="F25" s="688"/>
      <c r="G25" s="688"/>
      <c r="H25" s="688"/>
      <c r="I25" s="688"/>
      <c r="J25" s="688"/>
      <c r="K25" s="688"/>
      <c r="L25" s="688"/>
      <c r="M25" s="688"/>
      <c r="N25" s="723"/>
      <c r="O25" s="3"/>
      <c r="P25" s="3"/>
      <c r="Q25" s="3"/>
    </row>
    <row r="26" spans="1:17" ht="15.75" thickTop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</sheetData>
  <mergeCells count="42"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25:K25"/>
    <mergeCell ref="C20:K20"/>
    <mergeCell ref="C21:K21"/>
    <mergeCell ref="L12:N12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&amp;R8. melléklet a 7/2016. (IV.29.) önkormányzati rendelethez, 
adatok ezer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B1:Q28"/>
  <sheetViews>
    <sheetView workbookViewId="0">
      <selection activeCell="T17" sqref="T17"/>
    </sheetView>
  </sheetViews>
  <sheetFormatPr defaultRowHeight="15"/>
  <cols>
    <col min="1" max="1" width="2.5703125" customWidth="1"/>
    <col min="2" max="2" width="5" customWidth="1"/>
    <col min="13" max="13" width="0.140625" customWidth="1"/>
    <col min="14" max="14" width="9.140625" hidden="1" customWidth="1"/>
    <col min="15" max="15" width="24.7109375" customWidth="1"/>
  </cols>
  <sheetData>
    <row r="1" spans="2:17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2:17" ht="15.75">
      <c r="B2" s="69"/>
      <c r="C2" s="69" t="s">
        <v>108</v>
      </c>
      <c r="D2" s="69"/>
      <c r="E2" s="69"/>
      <c r="F2" s="69"/>
      <c r="G2" s="69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7" ht="15.75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 ht="17.25" thickTop="1" thickBot="1">
      <c r="B4" s="3"/>
      <c r="C4" s="694" t="s">
        <v>83</v>
      </c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6"/>
      <c r="P4" s="3"/>
      <c r="Q4" s="3"/>
    </row>
    <row r="5" spans="2:17" ht="15.75" thickBot="1">
      <c r="B5" s="3"/>
      <c r="C5" s="406"/>
      <c r="D5" s="697" t="s">
        <v>85</v>
      </c>
      <c r="E5" s="698"/>
      <c r="F5" s="698"/>
      <c r="G5" s="698"/>
      <c r="H5" s="698"/>
      <c r="I5" s="698"/>
      <c r="J5" s="698"/>
      <c r="K5" s="698"/>
      <c r="L5" s="698"/>
      <c r="M5" s="698"/>
      <c r="N5" s="699"/>
      <c r="O5" s="415" t="s">
        <v>84</v>
      </c>
      <c r="P5" s="3"/>
      <c r="Q5" s="3"/>
    </row>
    <row r="6" spans="2:17" ht="15.75" thickBot="1">
      <c r="B6" s="3"/>
      <c r="C6" s="416">
        <v>1</v>
      </c>
      <c r="D6" s="700">
        <v>2</v>
      </c>
      <c r="E6" s="700"/>
      <c r="F6" s="700"/>
      <c r="G6" s="700"/>
      <c r="H6" s="700"/>
      <c r="I6" s="700"/>
      <c r="J6" s="700"/>
      <c r="K6" s="700"/>
      <c r="L6" s="700"/>
      <c r="M6" s="700">
        <v>3</v>
      </c>
      <c r="N6" s="689"/>
      <c r="O6" s="701"/>
      <c r="P6" s="3"/>
      <c r="Q6" s="3"/>
    </row>
    <row r="7" spans="2:17">
      <c r="B7" s="3"/>
      <c r="C7" s="407">
        <v>1</v>
      </c>
      <c r="D7" s="690" t="s">
        <v>86</v>
      </c>
      <c r="E7" s="690"/>
      <c r="F7" s="690"/>
      <c r="G7" s="690"/>
      <c r="H7" s="690"/>
      <c r="I7" s="690"/>
      <c r="J7" s="690"/>
      <c r="K7" s="690"/>
      <c r="L7" s="690"/>
      <c r="M7" s="702">
        <v>1280</v>
      </c>
      <c r="N7" s="690"/>
      <c r="O7" s="720"/>
      <c r="P7" s="3"/>
      <c r="Q7" s="3"/>
    </row>
    <row r="8" spans="2:17" ht="15.75" thickBot="1">
      <c r="B8" s="3"/>
      <c r="C8" s="408">
        <v>2</v>
      </c>
      <c r="D8" s="691" t="s">
        <v>87</v>
      </c>
      <c r="E8" s="691"/>
      <c r="F8" s="691"/>
      <c r="G8" s="691"/>
      <c r="H8" s="691"/>
      <c r="I8" s="691"/>
      <c r="J8" s="691"/>
      <c r="K8" s="691"/>
      <c r="L8" s="691"/>
      <c r="M8" s="704">
        <v>10969</v>
      </c>
      <c r="N8" s="691"/>
      <c r="O8" s="721"/>
      <c r="P8" s="3"/>
      <c r="Q8" s="3"/>
    </row>
    <row r="9" spans="2:17" ht="15.75" thickBot="1">
      <c r="B9" s="3"/>
      <c r="C9" s="409">
        <v>3</v>
      </c>
      <c r="D9" s="689" t="s">
        <v>88</v>
      </c>
      <c r="E9" s="689"/>
      <c r="F9" s="689"/>
      <c r="G9" s="689"/>
      <c r="H9" s="689"/>
      <c r="I9" s="689"/>
      <c r="J9" s="689"/>
      <c r="K9" s="689"/>
      <c r="L9" s="689"/>
      <c r="M9" s="706">
        <f>SUM(M7-M8)</f>
        <v>-9689</v>
      </c>
      <c r="N9" s="689"/>
      <c r="O9" s="701"/>
      <c r="P9" s="3"/>
      <c r="Q9" s="3"/>
    </row>
    <row r="10" spans="2:17">
      <c r="B10" s="3"/>
      <c r="C10" s="407">
        <v>4</v>
      </c>
      <c r="D10" s="690" t="s">
        <v>89</v>
      </c>
      <c r="E10" s="690"/>
      <c r="F10" s="690"/>
      <c r="G10" s="690"/>
      <c r="H10" s="690"/>
      <c r="I10" s="690"/>
      <c r="J10" s="690"/>
      <c r="K10" s="690"/>
      <c r="L10" s="690"/>
      <c r="M10" s="702">
        <v>9782</v>
      </c>
      <c r="N10" s="690"/>
      <c r="O10" s="720"/>
      <c r="P10" s="3"/>
      <c r="Q10" s="3"/>
    </row>
    <row r="11" spans="2:17" ht="15.75" thickBot="1">
      <c r="B11" s="3"/>
      <c r="C11" s="408">
        <v>5</v>
      </c>
      <c r="D11" s="691" t="s">
        <v>90</v>
      </c>
      <c r="E11" s="691"/>
      <c r="F11" s="691"/>
      <c r="G11" s="691"/>
      <c r="H11" s="691"/>
      <c r="I11" s="691"/>
      <c r="J11" s="691"/>
      <c r="K11" s="691"/>
      <c r="L11" s="691"/>
      <c r="M11" s="691"/>
      <c r="N11" s="691"/>
      <c r="O11" s="721"/>
      <c r="P11" s="3"/>
      <c r="Q11" s="3"/>
    </row>
    <row r="12" spans="2:17" ht="15.75" thickBot="1">
      <c r="B12" s="3"/>
      <c r="C12" s="410">
        <v>6</v>
      </c>
      <c r="D12" s="692" t="s">
        <v>91</v>
      </c>
      <c r="E12" s="692"/>
      <c r="F12" s="692"/>
      <c r="G12" s="692"/>
      <c r="H12" s="692"/>
      <c r="I12" s="692"/>
      <c r="J12" s="692"/>
      <c r="K12" s="692"/>
      <c r="L12" s="692"/>
      <c r="M12" s="708">
        <f>SUM(M10-M11)</f>
        <v>9782</v>
      </c>
      <c r="N12" s="692"/>
      <c r="O12" s="718"/>
      <c r="P12" s="3"/>
      <c r="Q12" s="3"/>
    </row>
    <row r="13" spans="2:17" ht="16.5" thickTop="1" thickBot="1">
      <c r="B13" s="3"/>
      <c r="C13" s="411">
        <v>7</v>
      </c>
      <c r="D13" s="693" t="s">
        <v>92</v>
      </c>
      <c r="E13" s="693"/>
      <c r="F13" s="693"/>
      <c r="G13" s="693"/>
      <c r="H13" s="693"/>
      <c r="I13" s="693"/>
      <c r="J13" s="693"/>
      <c r="K13" s="693"/>
      <c r="L13" s="693"/>
      <c r="M13" s="710">
        <f>SUM(M9+M12)</f>
        <v>93</v>
      </c>
      <c r="N13" s="693"/>
      <c r="O13" s="719"/>
      <c r="P13" s="3"/>
      <c r="Q13" s="3"/>
    </row>
    <row r="14" spans="2:17" ht="15.75" thickTop="1">
      <c r="B14" s="3"/>
      <c r="C14" s="407">
        <v>8</v>
      </c>
      <c r="D14" s="690" t="s">
        <v>93</v>
      </c>
      <c r="E14" s="690"/>
      <c r="F14" s="690"/>
      <c r="G14" s="690"/>
      <c r="H14" s="690"/>
      <c r="I14" s="690"/>
      <c r="J14" s="690"/>
      <c r="K14" s="690"/>
      <c r="L14" s="690"/>
      <c r="M14" s="690">
        <v>0</v>
      </c>
      <c r="N14" s="690"/>
      <c r="O14" s="720"/>
      <c r="P14" s="3"/>
      <c r="Q14" s="3"/>
    </row>
    <row r="15" spans="2:17" ht="15.75" thickBot="1">
      <c r="B15" s="3"/>
      <c r="C15" s="408">
        <v>9</v>
      </c>
      <c r="D15" s="691" t="s">
        <v>94</v>
      </c>
      <c r="E15" s="691"/>
      <c r="F15" s="691"/>
      <c r="G15" s="691"/>
      <c r="H15" s="691"/>
      <c r="I15" s="691"/>
      <c r="J15" s="691"/>
      <c r="K15" s="691"/>
      <c r="L15" s="691"/>
      <c r="M15" s="691">
        <v>0</v>
      </c>
      <c r="N15" s="691"/>
      <c r="O15" s="721"/>
      <c r="P15" s="3"/>
      <c r="Q15" s="3"/>
    </row>
    <row r="16" spans="2:17" ht="15.75" thickBot="1">
      <c r="B16" s="3"/>
      <c r="C16" s="409">
        <v>10</v>
      </c>
      <c r="D16" s="689" t="s">
        <v>95</v>
      </c>
      <c r="E16" s="689"/>
      <c r="F16" s="689"/>
      <c r="G16" s="689"/>
      <c r="H16" s="689"/>
      <c r="I16" s="689"/>
      <c r="J16" s="689"/>
      <c r="K16" s="689"/>
      <c r="L16" s="689"/>
      <c r="M16" s="689">
        <f>SUM(M14:M15)</f>
        <v>0</v>
      </c>
      <c r="N16" s="689"/>
      <c r="O16" s="701"/>
      <c r="P16" s="3"/>
      <c r="Q16" s="3"/>
    </row>
    <row r="17" spans="2:17">
      <c r="B17" s="3"/>
      <c r="C17" s="407">
        <v>11</v>
      </c>
      <c r="D17" s="690" t="s">
        <v>96</v>
      </c>
      <c r="E17" s="690"/>
      <c r="F17" s="690"/>
      <c r="G17" s="690"/>
      <c r="H17" s="690"/>
      <c r="I17" s="690"/>
      <c r="J17" s="690"/>
      <c r="K17" s="690"/>
      <c r="L17" s="690"/>
      <c r="M17" s="690">
        <v>0</v>
      </c>
      <c r="N17" s="690"/>
      <c r="O17" s="720"/>
      <c r="P17" s="3"/>
      <c r="Q17" s="3"/>
    </row>
    <row r="18" spans="2:17" ht="15.75" thickBot="1">
      <c r="B18" s="3"/>
      <c r="C18" s="408">
        <v>12</v>
      </c>
      <c r="D18" s="691" t="s">
        <v>97</v>
      </c>
      <c r="E18" s="691"/>
      <c r="F18" s="691"/>
      <c r="G18" s="691"/>
      <c r="H18" s="691"/>
      <c r="I18" s="691"/>
      <c r="J18" s="691"/>
      <c r="K18" s="691"/>
      <c r="L18" s="691"/>
      <c r="M18" s="691">
        <v>0</v>
      </c>
      <c r="N18" s="691"/>
      <c r="O18" s="721"/>
      <c r="P18" s="3"/>
      <c r="Q18" s="3"/>
    </row>
    <row r="19" spans="2:17" ht="15.75" thickBot="1">
      <c r="B19" s="3"/>
      <c r="C19" s="410">
        <v>13</v>
      </c>
      <c r="D19" s="692" t="s">
        <v>98</v>
      </c>
      <c r="E19" s="692"/>
      <c r="F19" s="692"/>
      <c r="G19" s="692"/>
      <c r="H19" s="692"/>
      <c r="I19" s="692"/>
      <c r="J19" s="692"/>
      <c r="K19" s="692"/>
      <c r="L19" s="692"/>
      <c r="M19" s="692">
        <f>SUM(M17:M18)</f>
        <v>0</v>
      </c>
      <c r="N19" s="692"/>
      <c r="O19" s="718"/>
      <c r="P19" s="3"/>
      <c r="Q19" s="3"/>
    </row>
    <row r="20" spans="2:17" ht="16.5" thickTop="1" thickBot="1">
      <c r="B20" s="3"/>
      <c r="C20" s="411">
        <v>14</v>
      </c>
      <c r="D20" s="693" t="s">
        <v>99</v>
      </c>
      <c r="E20" s="693"/>
      <c r="F20" s="693"/>
      <c r="G20" s="693"/>
      <c r="H20" s="693"/>
      <c r="I20" s="693"/>
      <c r="J20" s="693"/>
      <c r="K20" s="693"/>
      <c r="L20" s="693"/>
      <c r="M20" s="693">
        <f>SUM(M16+M19)</f>
        <v>0</v>
      </c>
      <c r="N20" s="693"/>
      <c r="O20" s="719"/>
      <c r="P20" s="3"/>
      <c r="Q20" s="3"/>
    </row>
    <row r="21" spans="2:17" ht="16.5" thickTop="1" thickBot="1">
      <c r="B21" s="3"/>
      <c r="C21" s="411">
        <v>15</v>
      </c>
      <c r="D21" s="693" t="s">
        <v>100</v>
      </c>
      <c r="E21" s="693"/>
      <c r="F21" s="693"/>
      <c r="G21" s="693"/>
      <c r="H21" s="693"/>
      <c r="I21" s="693"/>
      <c r="J21" s="693"/>
      <c r="K21" s="693"/>
      <c r="L21" s="693"/>
      <c r="M21" s="710">
        <f>SUM(M13+M20)</f>
        <v>93</v>
      </c>
      <c r="N21" s="693"/>
      <c r="O21" s="719"/>
      <c r="P21" s="3"/>
      <c r="Q21" s="3"/>
    </row>
    <row r="22" spans="2:17" ht="15.75" thickTop="1">
      <c r="B22" s="3"/>
      <c r="C22" s="412">
        <v>16</v>
      </c>
      <c r="D22" s="686" t="s">
        <v>101</v>
      </c>
      <c r="E22" s="686"/>
      <c r="F22" s="686"/>
      <c r="G22" s="686"/>
      <c r="H22" s="686"/>
      <c r="I22" s="686"/>
      <c r="J22" s="686"/>
      <c r="K22" s="686"/>
      <c r="L22" s="686"/>
      <c r="M22" s="686"/>
      <c r="N22" s="686"/>
      <c r="O22" s="724"/>
      <c r="P22" s="3"/>
      <c r="Q22" s="3"/>
    </row>
    <row r="23" spans="2:17">
      <c r="B23" s="3"/>
      <c r="C23" s="413">
        <v>17</v>
      </c>
      <c r="D23" s="687" t="s">
        <v>102</v>
      </c>
      <c r="E23" s="687"/>
      <c r="F23" s="687"/>
      <c r="G23" s="687"/>
      <c r="H23" s="687"/>
      <c r="I23" s="687"/>
      <c r="J23" s="687"/>
      <c r="K23" s="687"/>
      <c r="L23" s="687"/>
      <c r="M23" s="687">
        <v>93</v>
      </c>
      <c r="N23" s="687"/>
      <c r="O23" s="722"/>
      <c r="P23" s="3"/>
      <c r="Q23" s="3"/>
    </row>
    <row r="24" spans="2:17">
      <c r="B24" s="3"/>
      <c r="C24" s="413">
        <v>18</v>
      </c>
      <c r="D24" s="687" t="s">
        <v>103</v>
      </c>
      <c r="E24" s="687"/>
      <c r="F24" s="687"/>
      <c r="G24" s="687"/>
      <c r="H24" s="687"/>
      <c r="I24" s="687"/>
      <c r="J24" s="687"/>
      <c r="K24" s="687"/>
      <c r="L24" s="687"/>
      <c r="M24" s="687"/>
      <c r="N24" s="687"/>
      <c r="O24" s="722"/>
      <c r="P24" s="3"/>
      <c r="Q24" s="3"/>
    </row>
    <row r="25" spans="2:17" ht="15.75" thickBot="1">
      <c r="B25" s="3"/>
      <c r="C25" s="414">
        <v>19</v>
      </c>
      <c r="D25" s="688" t="s">
        <v>104</v>
      </c>
      <c r="E25" s="688"/>
      <c r="F25" s="688"/>
      <c r="G25" s="688"/>
      <c r="H25" s="688"/>
      <c r="I25" s="688"/>
      <c r="J25" s="688"/>
      <c r="K25" s="688"/>
      <c r="L25" s="688"/>
      <c r="M25" s="688"/>
      <c r="N25" s="688"/>
      <c r="O25" s="723"/>
      <c r="P25" s="3"/>
      <c r="Q25" s="3"/>
    </row>
    <row r="26" spans="2:17" ht="15.75" thickTop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7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</sheetData>
  <mergeCells count="42">
    <mergeCell ref="C4:O4"/>
    <mergeCell ref="D5:N5"/>
    <mergeCell ref="D6:L6"/>
    <mergeCell ref="M6:O6"/>
    <mergeCell ref="D7:L7"/>
    <mergeCell ref="M7:O7"/>
    <mergeCell ref="D8:L8"/>
    <mergeCell ref="M8:O8"/>
    <mergeCell ref="D9:L9"/>
    <mergeCell ref="M9:O9"/>
    <mergeCell ref="D10:L10"/>
    <mergeCell ref="M10:O10"/>
    <mergeCell ref="D11:L11"/>
    <mergeCell ref="M11:O11"/>
    <mergeCell ref="D12:L12"/>
    <mergeCell ref="M12:O12"/>
    <mergeCell ref="D13:L13"/>
    <mergeCell ref="M13:O13"/>
    <mergeCell ref="D14:L14"/>
    <mergeCell ref="M14:O14"/>
    <mergeCell ref="D15:L15"/>
    <mergeCell ref="M15:O15"/>
    <mergeCell ref="D16:L16"/>
    <mergeCell ref="M16:O16"/>
    <mergeCell ref="D17:L17"/>
    <mergeCell ref="M17:O17"/>
    <mergeCell ref="D18:L18"/>
    <mergeCell ref="M18:O18"/>
    <mergeCell ref="D19:L19"/>
    <mergeCell ref="M19:O19"/>
    <mergeCell ref="D20:L20"/>
    <mergeCell ref="M20:O20"/>
    <mergeCell ref="D21:L21"/>
    <mergeCell ref="M21:O21"/>
    <mergeCell ref="D22:L22"/>
    <mergeCell ref="M22:O22"/>
    <mergeCell ref="D23:L23"/>
    <mergeCell ref="M23:O23"/>
    <mergeCell ref="D24:L24"/>
    <mergeCell ref="M24:O24"/>
    <mergeCell ref="D25:L25"/>
    <mergeCell ref="M25:O2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9. melléklet a 7/2016. (IV.29.) önkormányzati rendelethez, 
adatok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10</vt:i4>
      </vt:variant>
    </vt:vector>
  </HeadingPairs>
  <TitlesOfParts>
    <vt:vector size="33" baseType="lpstr">
      <vt:lpstr>1.m .Önkormányzat összesített</vt:lpstr>
      <vt:lpstr>2.m Önkormányzati feladatok</vt:lpstr>
      <vt:lpstr>3. Polg Hiv</vt:lpstr>
      <vt:lpstr>4.m.Műv. és Könyv.</vt:lpstr>
      <vt:lpstr>5.m.Önkorm Óvoda</vt:lpstr>
      <vt:lpstr>6.m.Maradványkimutatás Önk.</vt:lpstr>
      <vt:lpstr>7.m.Maradványkimutatás Hivatal</vt:lpstr>
      <vt:lpstr>8.m.Maradványkimutatás Óvoda</vt:lpstr>
      <vt:lpstr>9.m.Maradványkimutatás Műv.ház</vt:lpstr>
      <vt:lpstr>10.m. Támogatások</vt:lpstr>
      <vt:lpstr>11.m. közvetett támogatás</vt:lpstr>
      <vt:lpstr>12.m.finanszírozás</vt:lpstr>
      <vt:lpstr>13.m. Mérleg</vt:lpstr>
      <vt:lpstr>14.m. Pénzforgalom</vt:lpstr>
      <vt:lpstr>15.m. Mutatószámok, feladatm.</vt:lpstr>
      <vt:lpstr>16.m. hosszú távú kötelez.</vt:lpstr>
      <vt:lpstr>17.m. Vagyonkimutatás</vt:lpstr>
      <vt:lpstr>18. m. Felhalmozás</vt:lpstr>
      <vt:lpstr>19.m.Egyszerűsített mérleg</vt:lpstr>
      <vt:lpstr>20.m. Egysz.pénzforgalmi jelent</vt:lpstr>
      <vt:lpstr>21.m.Egysz.eredménykimutatás</vt:lpstr>
      <vt:lpstr>22.m. Egysz.maradvány kim.</vt:lpstr>
      <vt:lpstr>23.m. Részesedések</vt:lpstr>
      <vt:lpstr>'13.m. Mérleg'!_GoBack</vt:lpstr>
      <vt:lpstr>'2.m Önkormányzati feladatok'!Nyomtatási_cím</vt:lpstr>
      <vt:lpstr>'3. Polg Hiv'!Nyomtatási_cím</vt:lpstr>
      <vt:lpstr>'4.m.Műv. és Könyv.'!Nyomtatási_cím</vt:lpstr>
      <vt:lpstr>'5.m.Önkorm Óvoda'!Nyomtatási_cím</vt:lpstr>
      <vt:lpstr>'1.m .Önkormányzat összesített'!Nyomtatási_terület</vt:lpstr>
      <vt:lpstr>'2.m Önkormányzati feladatok'!Nyomtatási_terület</vt:lpstr>
      <vt:lpstr>'3. Polg Hiv'!Nyomtatási_terület</vt:lpstr>
      <vt:lpstr>'4.m.Műv. és Könyv.'!Nyomtatási_terület</vt:lpstr>
      <vt:lpstr>'5.m.Önkorm Óvoda'!Nyomtatási_terület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Titkárság</cp:lastModifiedBy>
  <cp:lastPrinted>2016-04-28T11:06:50Z</cp:lastPrinted>
  <dcterms:created xsi:type="dcterms:W3CDTF">2015-04-17T09:44:37Z</dcterms:created>
  <dcterms:modified xsi:type="dcterms:W3CDTF">2016-04-28T11:06:54Z</dcterms:modified>
</cp:coreProperties>
</file>