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Khkút Önkormányzat\2018\2018.05.28\2017. évi költségvetés módosítás\"/>
    </mc:Choice>
  </mc:AlternateContent>
  <xr:revisionPtr revIDLastSave="0" documentId="10_ncr:8100000_{1BEF4091-740F-430E-967F-B36A80A49DA3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3. sz. mell." sheetId="1" r:id="rId1"/>
  </sheets>
  <definedNames>
    <definedName name="_xlnm.Print_Area" localSheetId="0">'3. sz. mell.'!$A$1:$I$150</definedName>
  </definedNames>
  <calcPr calcId="162913"/>
</workbook>
</file>

<file path=xl/calcChain.xml><?xml version="1.0" encoding="utf-8"?>
<calcChain xmlns="http://schemas.openxmlformats.org/spreadsheetml/2006/main">
  <c r="I19" i="1" l="1"/>
  <c r="H20" i="1" l="1"/>
  <c r="H74" i="1" l="1"/>
  <c r="H43" i="1"/>
  <c r="H42" i="1"/>
  <c r="H41" i="1"/>
  <c r="H40" i="1"/>
  <c r="H39" i="1"/>
  <c r="H38" i="1"/>
  <c r="H37" i="1"/>
  <c r="H36" i="1"/>
  <c r="H35" i="1"/>
  <c r="H32" i="1"/>
  <c r="H31" i="1"/>
  <c r="H30" i="1"/>
  <c r="H29" i="1"/>
  <c r="H28" i="1"/>
  <c r="H24" i="1"/>
  <c r="H17" i="1"/>
  <c r="I73" i="1" l="1"/>
  <c r="H73" i="1" s="1"/>
  <c r="H120" i="1"/>
  <c r="I132" i="1"/>
  <c r="I142" i="1" s="1"/>
  <c r="I119" i="1"/>
  <c r="H108" i="1"/>
  <c r="H106" i="1"/>
  <c r="I105" i="1"/>
  <c r="H104" i="1"/>
  <c r="H99" i="1"/>
  <c r="H95" i="1"/>
  <c r="H94" i="1"/>
  <c r="H93" i="1"/>
  <c r="H92" i="1"/>
  <c r="H91" i="1"/>
  <c r="H90" i="1"/>
  <c r="I89" i="1"/>
  <c r="I70" i="1"/>
  <c r="I83" i="1" s="1"/>
  <c r="H71" i="1"/>
  <c r="H33" i="1"/>
  <c r="H34" i="1"/>
  <c r="I44" i="1"/>
  <c r="I33" i="1"/>
  <c r="I27" i="1"/>
  <c r="I26" i="1"/>
  <c r="I12" i="1"/>
  <c r="H10" i="1"/>
  <c r="H9" i="1"/>
  <c r="H8" i="1"/>
  <c r="H6" i="1"/>
  <c r="I5" i="1"/>
  <c r="I60" i="1" l="1"/>
  <c r="I84" i="1" s="1"/>
  <c r="I150" i="1"/>
  <c r="I122" i="1"/>
  <c r="I143" i="1" s="1"/>
  <c r="F136" i="1"/>
  <c r="F135" i="1"/>
  <c r="F134" i="1"/>
  <c r="F133" i="1"/>
  <c r="F126" i="1"/>
  <c r="F125" i="1"/>
  <c r="F124" i="1"/>
  <c r="F121" i="1"/>
  <c r="F120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71" i="1"/>
  <c r="F59" i="1"/>
  <c r="F58" i="1"/>
  <c r="F57" i="1"/>
  <c r="F56" i="1"/>
  <c r="F55" i="1"/>
  <c r="F54" i="1"/>
  <c r="F53" i="1"/>
  <c r="F52" i="1"/>
  <c r="F51" i="1"/>
  <c r="F49" i="1"/>
  <c r="F48" i="1"/>
  <c r="F47" i="1"/>
  <c r="F46" i="1"/>
  <c r="F45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5" i="1"/>
  <c r="F24" i="1"/>
  <c r="F23" i="1"/>
  <c r="F22" i="1"/>
  <c r="F21" i="1"/>
  <c r="F20" i="1"/>
  <c r="F18" i="1"/>
  <c r="F17" i="1"/>
  <c r="F16" i="1"/>
  <c r="F15" i="1"/>
  <c r="F14" i="1"/>
  <c r="F13" i="1"/>
  <c r="F11" i="1"/>
  <c r="F10" i="1"/>
  <c r="F9" i="1"/>
  <c r="F8" i="1"/>
  <c r="F7" i="1"/>
  <c r="F6" i="1"/>
  <c r="G132" i="1"/>
  <c r="G142" i="1" s="1"/>
  <c r="G89" i="1"/>
  <c r="H89" i="1" s="1"/>
  <c r="G119" i="1"/>
  <c r="H119" i="1" s="1"/>
  <c r="G105" i="1"/>
  <c r="H105" i="1" s="1"/>
  <c r="G70" i="1"/>
  <c r="G83" i="1" s="1"/>
  <c r="G150" i="1" s="1"/>
  <c r="G27" i="1"/>
  <c r="G44" i="1"/>
  <c r="H44" i="1" s="1"/>
  <c r="G33" i="1"/>
  <c r="G19" i="1"/>
  <c r="H19" i="1" s="1"/>
  <c r="G12" i="1"/>
  <c r="H12" i="1" s="1"/>
  <c r="G5" i="1"/>
  <c r="H5" i="1" s="1"/>
  <c r="G26" i="1" l="1"/>
  <c r="H26" i="1" s="1"/>
  <c r="H27" i="1"/>
  <c r="I149" i="1"/>
  <c r="H83" i="1"/>
  <c r="G122" i="1"/>
  <c r="G143" i="1" s="1"/>
  <c r="H143" i="1" s="1"/>
  <c r="D134" i="1"/>
  <c r="D120" i="1"/>
  <c r="C119" i="1"/>
  <c r="C105" i="1"/>
  <c r="D108" i="1"/>
  <c r="D106" i="1"/>
  <c r="D95" i="1"/>
  <c r="D99" i="1"/>
  <c r="D104" i="1"/>
  <c r="D94" i="1"/>
  <c r="D93" i="1"/>
  <c r="D92" i="1"/>
  <c r="D91" i="1"/>
  <c r="D90" i="1"/>
  <c r="C89" i="1"/>
  <c r="E44" i="1"/>
  <c r="D44" i="1" s="1"/>
  <c r="D46" i="1"/>
  <c r="C19" i="1"/>
  <c r="E19" i="1"/>
  <c r="F19" i="1" s="1"/>
  <c r="D24" i="1"/>
  <c r="C70" i="1"/>
  <c r="C83" i="1" s="1"/>
  <c r="C12" i="1"/>
  <c r="C33" i="1"/>
  <c r="D41" i="1"/>
  <c r="C27" i="1"/>
  <c r="C26" i="1" s="1"/>
  <c r="D17" i="1"/>
  <c r="C5" i="1"/>
  <c r="E27" i="1"/>
  <c r="E26" i="1" s="1"/>
  <c r="F26" i="1" s="1"/>
  <c r="E132" i="1"/>
  <c r="E142" i="1" s="1"/>
  <c r="F142" i="1" s="1"/>
  <c r="E119" i="1"/>
  <c r="F119" i="1" s="1"/>
  <c r="E105" i="1"/>
  <c r="F105" i="1" s="1"/>
  <c r="E89" i="1"/>
  <c r="F89" i="1" s="1"/>
  <c r="E70" i="1"/>
  <c r="E83" i="1" s="1"/>
  <c r="F83" i="1" s="1"/>
  <c r="F150" i="1" s="1"/>
  <c r="E33" i="1"/>
  <c r="F33" i="1" s="1"/>
  <c r="E12" i="1"/>
  <c r="F12" i="1" s="1"/>
  <c r="E5" i="1"/>
  <c r="F5" i="1" s="1"/>
  <c r="G60" i="1" l="1"/>
  <c r="H60" i="1" s="1"/>
  <c r="H122" i="1"/>
  <c r="F132" i="1"/>
  <c r="F70" i="1"/>
  <c r="F27" i="1"/>
  <c r="D19" i="1"/>
  <c r="F44" i="1"/>
  <c r="C122" i="1"/>
  <c r="C143" i="1" s="1"/>
  <c r="E60" i="1"/>
  <c r="E84" i="1" s="1"/>
  <c r="D119" i="1"/>
  <c r="D33" i="1"/>
  <c r="D12" i="1"/>
  <c r="D105" i="1"/>
  <c r="D132" i="1"/>
  <c r="C60" i="1"/>
  <c r="C84" i="1" s="1"/>
  <c r="E150" i="1"/>
  <c r="D142" i="1"/>
  <c r="E122" i="1"/>
  <c r="F122" i="1" s="1"/>
  <c r="H149" i="1" l="1"/>
  <c r="G149" i="1"/>
  <c r="G84" i="1"/>
  <c r="H84" i="1" s="1"/>
  <c r="D84" i="1"/>
  <c r="F60" i="1"/>
  <c r="F149" i="1" s="1"/>
  <c r="D122" i="1"/>
  <c r="E149" i="1"/>
  <c r="E143" i="1"/>
  <c r="F84" i="1" l="1"/>
  <c r="D143" i="1"/>
  <c r="F143" i="1"/>
  <c r="H150" i="1" l="1"/>
</calcChain>
</file>

<file path=xl/sharedStrings.xml><?xml version="1.0" encoding="utf-8"?>
<sst xmlns="http://schemas.openxmlformats.org/spreadsheetml/2006/main" count="300" uniqueCount="252">
  <si>
    <t>B E V É T E L E K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</si>
  <si>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</si>
  <si>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</si>
  <si>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</si>
  <si>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</si>
  <si>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</si>
  <si>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</si>
  <si>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</si>
  <si>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</si>
  <si>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</si>
  <si>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</si>
  <si>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</si>
  <si>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</si>
  <si>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</si>
  <si>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</si>
  <si>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</si>
  <si>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</si>
  <si>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</si>
  <si>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</si>
  <si>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</si>
  <si>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</si>
  <si>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</si>
  <si>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</si>
  <si>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</si>
  <si>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</si>
  <si>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</si>
  <si>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</si>
  <si>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</si>
  <si>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</si>
  <si>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</si>
  <si>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</si>
  <si>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</si>
  <si>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</si>
  <si>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</si>
  <si>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</si>
  <si>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</si>
  <si>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</si>
  <si>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</si>
  <si>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</si>
  <si>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</si>
  <si>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</si>
  <si>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</si>
  <si>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</si>
  <si>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</si>
  <si>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</si>
  <si>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</si>
  <si>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</si>
  <si>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</si>
  <si>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</si>
  <si>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</si>
  <si>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</si>
  <si>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</si>
  <si>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</si>
  <si>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</si>
  <si>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</si>
  <si>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</si>
  <si>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</si>
  <si>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</si>
  <si>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</si>
  <si>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</si>
  <si>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</si>
  <si>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</si>
  <si>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</si>
  <si>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</si>
  <si>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</si>
  <si>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</si>
  <si>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</si>
  <si>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</si>
  <si>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</si>
  <si>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</si>
  <si>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</si>
  <si>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</si>
  <si>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</si>
  <si>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</si>
  <si>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</si>
  <si>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</si>
  <si>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</si>
  <si>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</si>
  <si>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</si>
  <si>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</si>
  <si>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</si>
  <si>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</si>
  <si>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</si>
  <si>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</si>
  <si>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</si>
  <si>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</si>
  <si>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</si>
  <si>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</si>
  <si>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</si>
  <si>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</si>
  <si>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</si>
  <si>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</si>
  <si>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</si>
  <si>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</si>
  <si>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</si>
  <si>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</si>
  <si>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</si>
  <si>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</si>
  <si>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</si>
  <si>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</si>
  <si>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</si>
  <si>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</si>
  <si>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</si>
  <si>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</si>
  <si>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</si>
  <si>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</si>
  <si>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</si>
  <si>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</si>
  <si>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</si>
  <si>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</si>
  <si>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</si>
  <si>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</si>
  <si>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</si>
  <si>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</si>
  <si>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</si>
  <si>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</si>
  <si>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</si>
  <si>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</si>
  <si>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</si>
  <si>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</si>
  <si>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</si>
  <si>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</si>
  <si>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</si>
  <si>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</si>
  <si>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</si>
  <si>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</si>
  <si>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</si>
  <si>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</si>
  <si>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</si>
  <si>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</si>
  <si>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</si>
  <si>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</si>
  <si>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</si>
  <si>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</si>
  <si>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</si>
  <si>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</si>
  <si>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</si>
  <si>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</si>
  <si>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</si>
  <si>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</si>
  <si>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</si>
  <si>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</si>
  <si>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</si>
  <si>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</si>
  <si>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</si>
  <si>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</si>
  <si>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</si>
  <si>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</si>
  <si>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</si>
  <si>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</si>
  <si>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</si>
  <si>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</si>
  <si>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</si>
  <si>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</si>
  <si>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</si>
  <si>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</si>
  <si>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</si>
  <si>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</si>
  <si>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</si>
  <si>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</si>
  <si>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</si>
  <si>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</si>
  <si>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</si>
  <si>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</si>
  <si>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</si>
  <si>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</si>
  <si>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</si>
  <si>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</si>
  <si>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</si>
  <si>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</si>
  <si>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</si>
  <si>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</si>
  <si>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</si>
  <si>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</si>
  <si>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</si>
  <si>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</si>
  <si>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</si>
  <si>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</si>
  <si>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</si>
  <si>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</si>
  <si>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</si>
  <si>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</si>
  <si>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</si>
  <si>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</si>
  <si>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</si>
  <si>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</si>
  <si>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</si>
  <si>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</si>
  <si>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</si>
  <si>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</si>
  <si>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</si>
  <si>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</si>
  <si>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</si>
  <si>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</si>
  <si>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</si>
  <si>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</si>
  <si>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</si>
  <si>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</si>
  <si>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</si>
  <si>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</si>
  <si>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</si>
  <si>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</si>
  <si>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</si>
  <si>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</si>
  <si>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</si>
  <si>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</si>
  <si>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</si>
  <si>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</si>
  <si>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</si>
  <si>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</si>
  <si>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</si>
  <si>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</si>
  <si>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</si>
  <si>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</si>
  <si>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</si>
  <si>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</si>
  <si>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</si>
  <si>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</si>
  <si>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</si>
  <si>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</si>
  <si>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</si>
  <si>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</si>
  <si>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</si>
  <si>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</si>
  <si>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</si>
  <si>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</si>
  <si>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</si>
  <si>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</si>
  <si>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</si>
  <si>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</si>
  <si>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</si>
  <si>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</si>
  <si>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</si>
  <si>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Éves engedélyezett létszám előirányzat ( fő )</t>
  </si>
  <si>
    <t>Közfoglalkoztatottak létszáma</t>
  </si>
  <si>
    <t xml:space="preserve"> </t>
  </si>
  <si>
    <t>2017. évi előirányzat</t>
  </si>
  <si>
    <t>Forintban</t>
  </si>
  <si>
    <t>Központi, irányítószervi támogatások folyósítása</t>
  </si>
  <si>
    <t>2017.évi módosítás</t>
  </si>
  <si>
    <t>2017. évi ei.
módosítás 05.15.</t>
  </si>
  <si>
    <t xml:space="preserve">Forintban </t>
  </si>
  <si>
    <t>2017.e.i.
módosítás</t>
  </si>
  <si>
    <t>2017.e.i.
módosított
09.18.</t>
  </si>
  <si>
    <t>2017.e.i.
módosított
12.31.</t>
  </si>
  <si>
    <t>14.1.</t>
  </si>
  <si>
    <t>14.2.</t>
  </si>
  <si>
    <t>14.3.</t>
  </si>
  <si>
    <t>14.4.</t>
  </si>
  <si>
    <t>Külföldi finanszírozás kiadásai (8.1. + … + 8.4.)</t>
  </si>
  <si>
    <r>
      <t xml:space="preserve">   Működési költségvetés kiadásai </t>
    </r>
    <r>
      <rPr>
        <sz val="12"/>
        <rFont val="Times New Roman CE"/>
        <charset val="238"/>
      </rPr>
      <t>(1.1+…+1.5.)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</si>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</sst>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63">
    <xf numFmtId="0" fontId="0" fillId="0" borderId="0" xfId="0"/>
    <xf numFmtId="0" fontId="20" fillId="0" borderId="0" xfId="38" applyFont="1" applyFill="1" applyProtection="1"/>
    <xf numFmtId="0" fontId="21" fillId="0" borderId="0" xfId="38" applyFont="1" applyFill="1" applyProtection="1"/>
    <xf numFmtId="49" fontId="15" fillId="0" borderId="0" xfId="38" applyNumberFormat="1" applyFont="1" applyFill="1" applyAlignment="1" applyProtection="1">
      <alignment horizontal="center" vertical="center"/>
    </xf>
    <xf numFmtId="49" fontId="22" fillId="0" borderId="0" xfId="38" applyNumberFormat="1" applyFont="1" applyFill="1" applyBorder="1" applyAlignment="1" applyProtection="1">
      <alignment horizontal="center" vertical="center"/>
    </xf>
    <xf numFmtId="164" fontId="22" fillId="0" borderId="0" xfId="38" applyNumberFormat="1" applyFont="1" applyFill="1" applyBorder="1" applyAlignment="1" applyProtection="1">
      <alignment horizontal="center" vertical="center"/>
    </xf>
    <xf numFmtId="0" fontId="15" fillId="0" borderId="0" xfId="0" applyFont="1" applyFill="1"/>
    <xf numFmtId="0" fontId="15" fillId="0" borderId="0" xfId="0" applyFont="1"/>
    <xf numFmtId="0" fontId="15" fillId="0" borderId="0" xfId="38" applyFont="1" applyFill="1" applyProtection="1"/>
    <xf numFmtId="164" fontId="23" fillId="0" borderId="10" xfId="38" applyNumberFormat="1" applyFont="1" applyFill="1" applyBorder="1" applyAlignment="1" applyProtection="1">
      <alignment horizontal="left" vertical="center"/>
    </xf>
    <xf numFmtId="0" fontId="24" fillId="0" borderId="10" xfId="0" applyFont="1" applyFill="1" applyBorder="1" applyAlignment="1" applyProtection="1">
      <alignment horizontal="right" vertical="center"/>
    </xf>
    <xf numFmtId="0" fontId="15" fillId="0" borderId="0" xfId="38" applyFont="1" applyFill="1" applyAlignment="1" applyProtection="1">
      <alignment horizontal="right" vertical="center" indent="1"/>
    </xf>
    <xf numFmtId="0" fontId="15" fillId="18" borderId="0" xfId="0" applyFont="1" applyFill="1"/>
    <xf numFmtId="49" fontId="22" fillId="0" borderId="11" xfId="38" applyNumberFormat="1" applyFont="1" applyFill="1" applyBorder="1" applyAlignment="1" applyProtection="1">
      <alignment horizontal="center" vertical="center" wrapText="1"/>
    </xf>
    <xf numFmtId="0" fontId="22" fillId="0" borderId="11" xfId="38" applyFont="1" applyFill="1" applyBorder="1" applyAlignment="1" applyProtection="1">
      <alignment horizontal="center" vertical="center" wrapText="1"/>
    </xf>
    <xf numFmtId="0" fontId="21" fillId="0" borderId="11" xfId="38" applyFont="1" applyFill="1" applyBorder="1" applyAlignment="1" applyProtection="1">
      <alignment horizontal="center" vertical="center" wrapText="1"/>
    </xf>
    <xf numFmtId="49" fontId="22" fillId="0" borderId="13" xfId="38" applyNumberFormat="1" applyFont="1" applyFill="1" applyBorder="1" applyAlignment="1" applyProtection="1">
      <alignment horizontal="center" vertical="center" wrapText="1"/>
    </xf>
    <xf numFmtId="0" fontId="22" fillId="0" borderId="13" xfId="38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1" fillId="0" borderId="16" xfId="38" applyFont="1" applyFill="1" applyBorder="1" applyAlignment="1" applyProtection="1">
      <alignment horizontal="center"/>
    </xf>
    <xf numFmtId="0" fontId="25" fillId="0" borderId="0" xfId="38" applyFont="1" applyFill="1" applyProtection="1"/>
    <xf numFmtId="0" fontId="22" fillId="0" borderId="11" xfId="38" applyFont="1" applyFill="1" applyBorder="1" applyAlignment="1" applyProtection="1">
      <alignment horizontal="left" vertical="center" wrapText="1" indent="1"/>
    </xf>
    <xf numFmtId="164" fontId="22" fillId="0" borderId="11" xfId="38" applyNumberFormat="1" applyFont="1" applyFill="1" applyBorder="1" applyAlignment="1" applyProtection="1">
      <alignment horizontal="right" vertical="center" wrapText="1"/>
    </xf>
    <xf numFmtId="164" fontId="21" fillId="0" borderId="11" xfId="38" applyNumberFormat="1" applyFont="1" applyFill="1" applyBorder="1" applyAlignment="1" applyProtection="1">
      <alignment horizontal="right" vertical="center" wrapText="1"/>
    </xf>
    <xf numFmtId="49" fontId="25" fillId="0" borderId="17" xfId="38" applyNumberFormat="1" applyFont="1" applyFill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left" vertical="center" wrapText="1" indent="1"/>
    </xf>
    <xf numFmtId="164" fontId="25" fillId="0" borderId="17" xfId="38" applyNumberFormat="1" applyFont="1" applyFill="1" applyBorder="1" applyAlignment="1" applyProtection="1">
      <alignment horizontal="right" vertical="center" wrapText="1"/>
      <protection locked="0"/>
    </xf>
    <xf numFmtId="164" fontId="21" fillId="0" borderId="13" xfId="38" applyNumberFormat="1" applyFont="1" applyFill="1" applyBorder="1" applyAlignment="1" applyProtection="1">
      <alignment horizontal="right" vertical="center" wrapText="1"/>
    </xf>
    <xf numFmtId="3" fontId="15" fillId="0" borderId="17" xfId="0" applyNumberFormat="1" applyFont="1" applyFill="1" applyBorder="1"/>
    <xf numFmtId="164" fontId="26" fillId="0" borderId="20" xfId="0" applyNumberFormat="1" applyFont="1" applyBorder="1" applyAlignment="1" applyProtection="1">
      <alignment horizontal="left" vertical="center" wrapText="1" indent="1"/>
    </xf>
    <xf numFmtId="164" fontId="15" fillId="0" borderId="20" xfId="38" applyNumberFormat="1" applyFont="1" applyFill="1" applyBorder="1" applyProtection="1"/>
    <xf numFmtId="49" fontId="25" fillId="0" borderId="16" xfId="38" applyNumberFormat="1" applyFont="1" applyFill="1" applyBorder="1" applyAlignment="1" applyProtection="1">
      <alignment horizontal="center" vertical="center" wrapText="1"/>
    </xf>
    <xf numFmtId="0" fontId="26" fillId="0" borderId="16" xfId="0" applyFont="1" applyBorder="1" applyAlignment="1" applyProtection="1">
      <alignment horizontal="left" vertical="center" wrapText="1" indent="1"/>
    </xf>
    <xf numFmtId="164" fontId="25" fillId="0" borderId="16" xfId="38" applyNumberFormat="1" applyFont="1" applyFill="1" applyBorder="1" applyAlignment="1" applyProtection="1">
      <alignment horizontal="right" vertical="center" wrapText="1"/>
      <protection locked="0"/>
    </xf>
    <xf numFmtId="164" fontId="21" fillId="0" borderId="16" xfId="38" applyNumberFormat="1" applyFont="1" applyFill="1" applyBorder="1" applyAlignment="1" applyProtection="1">
      <alignment horizontal="right" vertical="center" wrapText="1"/>
    </xf>
    <xf numFmtId="3" fontId="15" fillId="0" borderId="16" xfId="0" applyNumberFormat="1" applyFont="1" applyFill="1" applyBorder="1"/>
    <xf numFmtId="0" fontId="15" fillId="0" borderId="16" xfId="38" applyFont="1" applyFill="1" applyBorder="1" applyProtection="1"/>
    <xf numFmtId="164" fontId="15" fillId="0" borderId="16" xfId="38" applyNumberFormat="1" applyFont="1" applyFill="1" applyBorder="1" applyProtection="1"/>
    <xf numFmtId="164" fontId="26" fillId="0" borderId="16" xfId="0" applyNumberFormat="1" applyFont="1" applyBorder="1" applyAlignment="1" applyProtection="1">
      <alignment horizontal="left" vertical="center" wrapText="1" indent="1"/>
    </xf>
    <xf numFmtId="49" fontId="25" fillId="0" borderId="18" xfId="38" applyNumberFormat="1" applyFont="1" applyFill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left" vertical="center" wrapText="1" indent="1"/>
    </xf>
    <xf numFmtId="164" fontId="21" fillId="0" borderId="14" xfId="38" applyNumberFormat="1" applyFont="1" applyFill="1" applyBorder="1" applyAlignment="1" applyProtection="1">
      <alignment horizontal="right" vertical="center" wrapText="1"/>
    </xf>
    <xf numFmtId="3" fontId="15" fillId="0" borderId="18" xfId="0" applyNumberFormat="1" applyFont="1" applyFill="1" applyBorder="1"/>
    <xf numFmtId="0" fontId="15" fillId="0" borderId="21" xfId="38" applyFont="1" applyFill="1" applyBorder="1" applyProtection="1"/>
    <xf numFmtId="164" fontId="15" fillId="0" borderId="21" xfId="38" applyNumberFormat="1" applyFont="1" applyFill="1" applyBorder="1" applyProtection="1"/>
    <xf numFmtId="0" fontId="27" fillId="0" borderId="11" xfId="0" applyFont="1" applyBorder="1" applyAlignment="1" applyProtection="1">
      <alignment horizontal="left" vertical="center" wrapText="1" indent="1"/>
    </xf>
    <xf numFmtId="164" fontId="26" fillId="0" borderId="11" xfId="0" applyNumberFormat="1" applyFont="1" applyBorder="1" applyAlignment="1" applyProtection="1">
      <alignment horizontal="left" vertical="center" wrapText="1" indent="1"/>
    </xf>
    <xf numFmtId="3" fontId="21" fillId="0" borderId="11" xfId="38" applyNumberFormat="1" applyFont="1" applyFill="1" applyBorder="1" applyAlignment="1" applyProtection="1">
      <alignment horizontal="right" vertical="center" wrapText="1"/>
    </xf>
    <xf numFmtId="0" fontId="15" fillId="0" borderId="20" xfId="38" applyFont="1" applyFill="1" applyBorder="1" applyProtection="1"/>
    <xf numFmtId="164" fontId="25" fillId="0" borderId="18" xfId="38" applyNumberFormat="1" applyFont="1" applyFill="1" applyBorder="1" applyAlignment="1" applyProtection="1">
      <alignment horizontal="right" vertical="center" wrapText="1"/>
      <protection locked="0"/>
    </xf>
    <xf numFmtId="164" fontId="26" fillId="0" borderId="11" xfId="0" applyNumberFormat="1" applyFont="1" applyBorder="1" applyAlignment="1" applyProtection="1">
      <alignment horizontal="center" vertical="center" wrapText="1"/>
    </xf>
    <xf numFmtId="164" fontId="21" fillId="0" borderId="20" xfId="38" applyNumberFormat="1" applyFont="1" applyFill="1" applyBorder="1" applyProtection="1"/>
    <xf numFmtId="164" fontId="26" fillId="0" borderId="16" xfId="0" applyNumberFormat="1" applyFont="1" applyBorder="1" applyAlignment="1" applyProtection="1">
      <alignment horizontal="center" vertical="center" wrapText="1"/>
    </xf>
    <xf numFmtId="164" fontId="25" fillId="0" borderId="17" xfId="38" applyNumberFormat="1" applyFont="1" applyFill="1" applyBorder="1" applyAlignment="1" applyProtection="1">
      <alignment horizontal="right" vertical="center" wrapText="1"/>
    </xf>
    <xf numFmtId="3" fontId="25" fillId="0" borderId="17" xfId="38" applyNumberFormat="1" applyFont="1" applyFill="1" applyBorder="1" applyAlignment="1" applyProtection="1">
      <alignment horizontal="right" vertical="center" wrapText="1"/>
    </xf>
    <xf numFmtId="164" fontId="25" fillId="0" borderId="20" xfId="38" applyNumberFormat="1" applyFont="1" applyFill="1" applyBorder="1" applyAlignment="1" applyProtection="1">
      <alignment horizontal="right" vertical="center" wrapText="1"/>
    </xf>
    <xf numFmtId="164" fontId="15" fillId="0" borderId="16" xfId="38" applyNumberFormat="1" applyFont="1" applyFill="1" applyBorder="1" applyAlignment="1" applyProtection="1">
      <alignment horizontal="right" vertical="center" wrapText="1"/>
    </xf>
    <xf numFmtId="164" fontId="21" fillId="0" borderId="20" xfId="38" applyNumberFormat="1" applyFont="1" applyFill="1" applyBorder="1" applyAlignment="1" applyProtection="1">
      <alignment horizontal="right" vertical="center" wrapText="1"/>
    </xf>
    <xf numFmtId="164" fontId="15" fillId="0" borderId="20" xfId="38" applyNumberFormat="1" applyFont="1" applyFill="1" applyBorder="1" applyAlignment="1" applyProtection="1">
      <alignment horizontal="right" vertical="center" wrapText="1"/>
    </xf>
    <xf numFmtId="0" fontId="25" fillId="0" borderId="0" xfId="38" applyFont="1" applyFill="1" applyBorder="1" applyProtection="1"/>
    <xf numFmtId="164" fontId="15" fillId="0" borderId="16" xfId="38" applyNumberFormat="1" applyFont="1" applyFill="1" applyBorder="1" applyAlignment="1" applyProtection="1">
      <alignment horizontal="right" vertical="center" wrapText="1"/>
      <protection locked="0"/>
    </xf>
    <xf numFmtId="164" fontId="15" fillId="0" borderId="18" xfId="38" applyNumberFormat="1" applyFont="1" applyFill="1" applyBorder="1" applyAlignment="1" applyProtection="1">
      <alignment horizontal="right" vertical="center" wrapText="1"/>
      <protection locked="0"/>
    </xf>
    <xf numFmtId="164" fontId="21" fillId="0" borderId="21" xfId="38" applyNumberFormat="1" applyFont="1" applyFill="1" applyBorder="1" applyAlignment="1" applyProtection="1">
      <alignment horizontal="right" vertical="center" wrapText="1"/>
    </xf>
    <xf numFmtId="164" fontId="15" fillId="0" borderId="17" xfId="38" applyNumberFormat="1" applyFont="1" applyFill="1" applyBorder="1" applyAlignment="1" applyProtection="1">
      <alignment horizontal="right" vertical="center" wrapText="1"/>
      <protection locked="0"/>
    </xf>
    <xf numFmtId="0" fontId="15" fillId="0" borderId="18" xfId="38" applyFont="1" applyFill="1" applyBorder="1" applyProtection="1"/>
    <xf numFmtId="0" fontId="15" fillId="0" borderId="11" xfId="0" applyFont="1" applyFill="1" applyBorder="1"/>
    <xf numFmtId="0" fontId="15" fillId="0" borderId="11" xfId="38" applyFont="1" applyFill="1" applyBorder="1" applyProtection="1"/>
    <xf numFmtId="164" fontId="25" fillId="0" borderId="20" xfId="38" applyNumberFormat="1" applyFont="1" applyFill="1" applyBorder="1" applyAlignment="1" applyProtection="1">
      <alignment horizontal="right" vertical="center" wrapText="1"/>
      <protection locked="0"/>
    </xf>
    <xf numFmtId="0" fontId="15" fillId="0" borderId="17" xfId="0" applyFont="1" applyFill="1" applyBorder="1"/>
    <xf numFmtId="0" fontId="15" fillId="0" borderId="17" xfId="38" applyFont="1" applyFill="1" applyBorder="1" applyProtection="1"/>
    <xf numFmtId="0" fontId="15" fillId="0" borderId="16" xfId="0" applyFont="1" applyFill="1" applyBorder="1"/>
    <xf numFmtId="0" fontId="15" fillId="0" borderId="18" xfId="0" applyFont="1" applyFill="1" applyBorder="1"/>
    <xf numFmtId="164" fontId="21" fillId="0" borderId="17" xfId="38" applyNumberFormat="1" applyFont="1" applyFill="1" applyBorder="1" applyAlignment="1" applyProtection="1">
      <alignment horizontal="right" vertical="center" wrapText="1"/>
    </xf>
    <xf numFmtId="164" fontId="15" fillId="0" borderId="21" xfId="38" applyNumberFormat="1" applyFont="1" applyFill="1" applyBorder="1" applyAlignment="1" applyProtection="1">
      <alignment horizontal="right" vertical="center" wrapText="1"/>
      <protection locked="0"/>
    </xf>
    <xf numFmtId="49" fontId="27" fillId="0" borderId="11" xfId="0" applyNumberFormat="1" applyFont="1" applyBorder="1" applyAlignment="1" applyProtection="1">
      <alignment horizontal="center" vertical="center" wrapText="1"/>
    </xf>
    <xf numFmtId="3" fontId="15" fillId="0" borderId="11" xfId="0" applyNumberFormat="1" applyFont="1" applyFill="1" applyBorder="1"/>
    <xf numFmtId="3" fontId="15" fillId="0" borderId="20" xfId="0" applyNumberFormat="1" applyFont="1" applyFill="1" applyBorder="1"/>
    <xf numFmtId="164" fontId="15" fillId="0" borderId="22" xfId="38" applyNumberFormat="1" applyFont="1" applyFill="1" applyBorder="1" applyAlignment="1" applyProtection="1">
      <alignment horizontal="right" vertical="center" wrapText="1"/>
      <protection locked="0"/>
    </xf>
    <xf numFmtId="3" fontId="15" fillId="0" borderId="21" xfId="0" applyNumberFormat="1" applyFont="1" applyFill="1" applyBorder="1"/>
    <xf numFmtId="0" fontId="15" fillId="0" borderId="22" xfId="38" applyFont="1" applyFill="1" applyBorder="1" applyProtection="1"/>
    <xf numFmtId="164" fontId="15" fillId="0" borderId="11" xfId="38" applyNumberFormat="1" applyFont="1" applyFill="1" applyBorder="1" applyProtection="1"/>
    <xf numFmtId="49" fontId="26" fillId="0" borderId="17" xfId="0" applyNumberFormat="1" applyFont="1" applyBorder="1" applyAlignment="1" applyProtection="1">
      <alignment horizontal="center" vertical="center" wrapText="1"/>
    </xf>
    <xf numFmtId="49" fontId="26" fillId="0" borderId="16" xfId="0" applyNumberFormat="1" applyFont="1" applyBorder="1" applyAlignment="1" applyProtection="1">
      <alignment horizontal="center" vertical="center" wrapText="1"/>
    </xf>
    <xf numFmtId="49" fontId="26" fillId="0" borderId="18" xfId="0" applyNumberFormat="1" applyFont="1" applyBorder="1" applyAlignment="1" applyProtection="1">
      <alignment horizontal="center" vertical="center" wrapText="1"/>
    </xf>
    <xf numFmtId="164" fontId="22" fillId="0" borderId="11" xfId="38" applyNumberFormat="1" applyFont="1" applyFill="1" applyBorder="1" applyAlignment="1" applyProtection="1">
      <alignment horizontal="right" vertical="center" wrapText="1"/>
      <protection locked="0"/>
    </xf>
    <xf numFmtId="49" fontId="27" fillId="0" borderId="14" xfId="0" applyNumberFormat="1" applyFont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164" fontId="27" fillId="0" borderId="14" xfId="0" applyNumberFormat="1" applyFont="1" applyBorder="1" applyAlignment="1" applyProtection="1">
      <alignment horizontal="left" vertical="center" wrapText="1" indent="1"/>
    </xf>
    <xf numFmtId="0" fontId="15" fillId="0" borderId="0" xfId="0" applyFont="1" applyFill="1" applyBorder="1"/>
    <xf numFmtId="49" fontId="21" fillId="0" borderId="10" xfId="38" applyNumberFormat="1" applyFont="1" applyFill="1" applyBorder="1" applyAlignment="1" applyProtection="1">
      <alignment horizontal="center" vertical="center"/>
    </xf>
    <xf numFmtId="164" fontId="21" fillId="0" borderId="10" xfId="38" applyNumberFormat="1" applyFont="1" applyFill="1" applyBorder="1" applyAlignment="1" applyProtection="1">
      <alignment horizontal="center"/>
    </xf>
    <xf numFmtId="164" fontId="23" fillId="0" borderId="10" xfId="38" applyNumberFormat="1" applyFont="1" applyFill="1" applyBorder="1" applyAlignment="1" applyProtection="1">
      <alignment horizontal="left"/>
    </xf>
    <xf numFmtId="0" fontId="24" fillId="0" borderId="10" xfId="0" applyFont="1" applyFill="1" applyBorder="1" applyAlignment="1" applyProtection="1">
      <alignment horizontal="right"/>
    </xf>
    <xf numFmtId="0" fontId="24" fillId="0" borderId="0" xfId="0" applyFont="1" applyFill="1" applyBorder="1" applyAlignment="1" applyProtection="1">
      <alignment horizontal="right"/>
    </xf>
    <xf numFmtId="0" fontId="15" fillId="0" borderId="0" xfId="38" applyFont="1" applyFill="1" applyAlignment="1" applyProtection="1"/>
    <xf numFmtId="3" fontId="21" fillId="0" borderId="11" xfId="0" applyNumberFormat="1" applyFont="1" applyFill="1" applyBorder="1" applyAlignment="1">
      <alignment horizontal="center" vertical="center"/>
    </xf>
    <xf numFmtId="0" fontId="21" fillId="0" borderId="11" xfId="38" applyFont="1" applyFill="1" applyBorder="1" applyAlignment="1" applyProtection="1">
      <alignment horizontal="center"/>
    </xf>
    <xf numFmtId="0" fontId="22" fillId="0" borderId="13" xfId="38" applyFont="1" applyFill="1" applyBorder="1" applyAlignment="1" applyProtection="1">
      <alignment vertical="center" wrapText="1"/>
    </xf>
    <xf numFmtId="164" fontId="22" fillId="0" borderId="11" xfId="38" applyNumberFormat="1" applyFont="1" applyFill="1" applyBorder="1" applyAlignment="1" applyProtection="1">
      <alignment horizontal="right" vertical="center" wrapText="1" indent="1"/>
    </xf>
    <xf numFmtId="0" fontId="22" fillId="0" borderId="11" xfId="38" applyFont="1" applyFill="1" applyBorder="1" applyAlignment="1" applyProtection="1">
      <alignment vertical="center" wrapText="1"/>
    </xf>
    <xf numFmtId="164" fontId="22" fillId="0" borderId="11" xfId="38" applyNumberFormat="1" applyFont="1" applyFill="1" applyBorder="1" applyAlignment="1" applyProtection="1">
      <alignment vertical="center" wrapText="1"/>
    </xf>
    <xf numFmtId="49" fontId="25" fillId="0" borderId="20" xfId="38" applyNumberFormat="1" applyFont="1" applyFill="1" applyBorder="1" applyAlignment="1" applyProtection="1">
      <alignment horizontal="center" vertical="center" wrapText="1"/>
    </xf>
    <xf numFmtId="0" fontId="25" fillId="0" borderId="20" xfId="38" applyFont="1" applyFill="1" applyBorder="1" applyAlignment="1" applyProtection="1">
      <alignment horizontal="left" vertical="center" wrapText="1" indent="1"/>
    </xf>
    <xf numFmtId="164" fontId="25" fillId="0" borderId="17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38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7" xfId="0" applyNumberFormat="1" applyFont="1" applyFill="1" applyBorder="1" applyAlignment="1"/>
    <xf numFmtId="0" fontId="25" fillId="0" borderId="16" xfId="38" applyFont="1" applyFill="1" applyBorder="1" applyAlignment="1" applyProtection="1">
      <alignment horizontal="left" vertical="center" wrapText="1" indent="1"/>
    </xf>
    <xf numFmtId="164" fontId="25" fillId="0" borderId="16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38" applyNumberFormat="1" applyFont="1" applyFill="1" applyBorder="1" applyAlignment="1" applyProtection="1">
      <alignment horizontal="right" vertical="center" wrapText="1"/>
    </xf>
    <xf numFmtId="3" fontId="15" fillId="0" borderId="16" xfId="0" applyNumberFormat="1" applyFont="1" applyFill="1" applyBorder="1" applyAlignment="1"/>
    <xf numFmtId="0" fontId="15" fillId="0" borderId="12" xfId="38" applyFont="1" applyFill="1" applyBorder="1" applyProtection="1"/>
    <xf numFmtId="164" fontId="25" fillId="0" borderId="18" xfId="38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2" xfId="38" applyFont="1" applyFill="1" applyBorder="1" applyAlignment="1" applyProtection="1">
      <alignment horizontal="left" vertical="center" wrapText="1" indent="1"/>
    </xf>
    <xf numFmtId="164" fontId="25" fillId="0" borderId="22" xfId="38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38" applyNumberFormat="1" applyFont="1" applyFill="1" applyBorder="1" applyProtection="1"/>
    <xf numFmtId="0" fontId="25" fillId="0" borderId="16" xfId="38" applyFont="1" applyFill="1" applyBorder="1" applyAlignment="1" applyProtection="1">
      <alignment horizontal="left" indent="6"/>
    </xf>
    <xf numFmtId="0" fontId="25" fillId="0" borderId="16" xfId="38" applyFont="1" applyFill="1" applyBorder="1" applyAlignment="1" applyProtection="1">
      <alignment horizontal="right"/>
    </xf>
    <xf numFmtId="0" fontId="25" fillId="0" borderId="16" xfId="38" applyFont="1" applyFill="1" applyBorder="1" applyAlignment="1" applyProtection="1">
      <alignment horizontal="left" vertical="center" wrapText="1" indent="6"/>
    </xf>
    <xf numFmtId="0" fontId="25" fillId="0" borderId="16" xfId="38" applyFont="1" applyFill="1" applyBorder="1" applyAlignment="1" applyProtection="1">
      <alignment horizontal="right" vertical="center" wrapText="1"/>
    </xf>
    <xf numFmtId="3" fontId="25" fillId="0" borderId="16" xfId="38" applyNumberFormat="1" applyFont="1" applyFill="1" applyBorder="1" applyAlignment="1" applyProtection="1">
      <alignment vertical="center" wrapText="1"/>
    </xf>
    <xf numFmtId="49" fontId="25" fillId="0" borderId="22" xfId="38" applyNumberFormat="1" applyFont="1" applyFill="1" applyBorder="1" applyAlignment="1" applyProtection="1">
      <alignment horizontal="center" vertical="center" wrapText="1"/>
    </xf>
    <xf numFmtId="0" fontId="25" fillId="0" borderId="18" xfId="38" applyFont="1" applyFill="1" applyBorder="1" applyAlignment="1" applyProtection="1">
      <alignment horizontal="left" vertical="center" wrapText="1" indent="6"/>
    </xf>
    <xf numFmtId="49" fontId="25" fillId="0" borderId="21" xfId="38" applyNumberFormat="1" applyFont="1" applyFill="1" applyBorder="1" applyAlignment="1" applyProtection="1">
      <alignment horizontal="center" vertical="center" wrapText="1"/>
    </xf>
    <xf numFmtId="0" fontId="25" fillId="0" borderId="21" xfId="38" applyFont="1" applyFill="1" applyBorder="1" applyAlignment="1" applyProtection="1">
      <alignment horizontal="left" vertical="center" wrapText="1" indent="6"/>
    </xf>
    <xf numFmtId="164" fontId="25" fillId="0" borderId="21" xfId="38" applyNumberFormat="1" applyFont="1" applyFill="1" applyBorder="1" applyAlignment="1" applyProtection="1">
      <alignment horizontal="right" vertical="center" wrapText="1"/>
    </xf>
    <xf numFmtId="164" fontId="25" fillId="0" borderId="21" xfId="38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1" xfId="38" applyNumberFormat="1" applyFont="1" applyFill="1" applyBorder="1" applyAlignment="1" applyProtection="1">
      <alignment vertical="center" wrapText="1"/>
    </xf>
    <xf numFmtId="164" fontId="25" fillId="0" borderId="11" xfId="38" applyNumberFormat="1" applyFont="1" applyFill="1" applyBorder="1" applyAlignment="1" applyProtection="1">
      <alignment horizontal="right" vertical="center" wrapText="1"/>
    </xf>
    <xf numFmtId="0" fontId="25" fillId="0" borderId="18" xfId="38" applyFont="1" applyFill="1" applyBorder="1" applyAlignment="1" applyProtection="1">
      <alignment horizontal="left" vertical="center" wrapText="1" indent="1"/>
    </xf>
    <xf numFmtId="0" fontId="25" fillId="0" borderId="16" xfId="38" applyFont="1" applyFill="1" applyBorder="1" applyAlignment="1" applyProtection="1">
      <alignment horizontal="right" vertical="center" wrapText="1" indent="1"/>
    </xf>
    <xf numFmtId="0" fontId="25" fillId="0" borderId="17" xfId="38" applyFont="1" applyFill="1" applyBorder="1" applyAlignment="1" applyProtection="1">
      <alignment horizontal="left" vertical="center" wrapText="1" indent="6"/>
    </xf>
    <xf numFmtId="0" fontId="21" fillId="0" borderId="11" xfId="38" applyFont="1" applyFill="1" applyBorder="1" applyAlignment="1" applyProtection="1">
      <alignment horizontal="left" vertical="center" wrapText="1" indent="1"/>
    </xf>
    <xf numFmtId="164" fontId="25" fillId="0" borderId="11" xfId="38" applyNumberFormat="1" applyFont="1" applyFill="1" applyBorder="1" applyAlignment="1" applyProtection="1">
      <alignment horizontal="right" vertical="center" wrapText="1" indent="1"/>
    </xf>
    <xf numFmtId="0" fontId="25" fillId="0" borderId="17" xfId="38" applyFont="1" applyFill="1" applyBorder="1" applyAlignment="1" applyProtection="1">
      <alignment horizontal="left" vertical="center" wrapText="1" indent="1"/>
    </xf>
    <xf numFmtId="164" fontId="25" fillId="0" borderId="17" xfId="38" applyNumberFormat="1" applyFont="1" applyFill="1" applyBorder="1" applyAlignment="1" applyProtection="1">
      <alignment horizontal="right" vertical="center" wrapText="1" indent="1"/>
    </xf>
    <xf numFmtId="0" fontId="25" fillId="0" borderId="18" xfId="38" applyFont="1" applyFill="1" applyBorder="1" applyAlignment="1" applyProtection="1">
      <alignment horizontal="right" vertical="center" wrapText="1" indent="1"/>
    </xf>
    <xf numFmtId="0" fontId="21" fillId="0" borderId="11" xfId="38" applyFont="1" applyFill="1" applyBorder="1" applyAlignment="1" applyProtection="1">
      <alignment horizontal="right" vertical="center" wrapText="1" indent="1"/>
    </xf>
    <xf numFmtId="164" fontId="25" fillId="0" borderId="11" xfId="38" applyNumberFormat="1" applyFont="1" applyFill="1" applyBorder="1" applyAlignment="1" applyProtection="1">
      <alignment horizontal="left" vertical="center" wrapText="1" indent="1"/>
    </xf>
    <xf numFmtId="164" fontId="21" fillId="0" borderId="11" xfId="38" applyNumberFormat="1" applyFont="1" applyFill="1" applyBorder="1" applyAlignment="1" applyProtection="1">
      <alignment horizontal="right" vertical="center" wrapText="1" indent="1"/>
    </xf>
    <xf numFmtId="164" fontId="25" fillId="0" borderId="16" xfId="38" applyNumberFormat="1" applyFont="1" applyFill="1" applyBorder="1" applyAlignment="1" applyProtection="1">
      <alignment horizontal="left" vertical="center" wrapText="1" indent="1"/>
    </xf>
    <xf numFmtId="164" fontId="27" fillId="0" borderId="11" xfId="0" applyNumberFormat="1" applyFont="1" applyBorder="1" applyAlignment="1" applyProtection="1">
      <alignment horizontal="right" vertical="center" wrapText="1" indent="1"/>
    </xf>
    <xf numFmtId="164" fontId="27" fillId="0" borderId="11" xfId="0" quotePrefix="1" applyNumberFormat="1" applyFont="1" applyBorder="1" applyAlignment="1" applyProtection="1">
      <alignment horizontal="right" vertical="center" wrapText="1" indent="1"/>
    </xf>
    <xf numFmtId="164" fontId="27" fillId="0" borderId="14" xfId="0" quotePrefix="1" applyNumberFormat="1" applyFont="1" applyBorder="1" applyAlignment="1" applyProtection="1">
      <alignment horizontal="right" vertical="center" wrapText="1" indent="1"/>
    </xf>
    <xf numFmtId="49" fontId="27" fillId="0" borderId="0" xfId="0" applyNumberFormat="1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left" vertical="center" wrapText="1" indent="1"/>
    </xf>
    <xf numFmtId="164" fontId="27" fillId="0" borderId="0" xfId="0" quotePrefix="1" applyNumberFormat="1" applyFont="1" applyBorder="1" applyAlignment="1" applyProtection="1">
      <alignment horizontal="right" vertical="center" wrapText="1" indent="1"/>
    </xf>
    <xf numFmtId="3" fontId="15" fillId="0" borderId="0" xfId="0" applyNumberFormat="1" applyFont="1" applyFill="1"/>
    <xf numFmtId="0" fontId="25" fillId="0" borderId="15" xfId="38" applyFont="1" applyFill="1" applyBorder="1" applyProtection="1"/>
    <xf numFmtId="0" fontId="25" fillId="0" borderId="19" xfId="38" applyFont="1" applyFill="1" applyBorder="1" applyProtection="1"/>
    <xf numFmtId="0" fontId="21" fillId="0" borderId="11" xfId="38" applyFont="1" applyFill="1" applyBorder="1" applyAlignment="1" applyProtection="1">
      <alignment horizontal="left"/>
    </xf>
    <xf numFmtId="49" fontId="21" fillId="0" borderId="0" xfId="38" applyNumberFormat="1" applyFont="1" applyFill="1" applyBorder="1" applyAlignment="1" applyProtection="1">
      <alignment horizontal="center" vertical="center"/>
    </xf>
    <xf numFmtId="0" fontId="21" fillId="0" borderId="0" xfId="38" applyFont="1" applyFill="1" applyBorder="1" applyAlignment="1" applyProtection="1">
      <alignment horizontal="left"/>
    </xf>
    <xf numFmtId="0" fontId="21" fillId="0" borderId="0" xfId="38" applyFont="1" applyFill="1" applyBorder="1" applyAlignment="1" applyProtection="1">
      <alignment horizontal="center"/>
    </xf>
    <xf numFmtId="0" fontId="21" fillId="0" borderId="0" xfId="38" applyFont="1" applyFill="1" applyAlignment="1" applyProtection="1">
      <alignment horizontal="center"/>
    </xf>
    <xf numFmtId="0" fontId="21" fillId="0" borderId="0" xfId="0" applyFont="1" applyAlignment="1">
      <alignment horizontal="right"/>
    </xf>
    <xf numFmtId="0" fontId="21" fillId="0" borderId="10" xfId="0" applyFont="1" applyFill="1" applyBorder="1" applyAlignment="1" applyProtection="1">
      <alignment horizontal="right" vertical="center"/>
    </xf>
    <xf numFmtId="0" fontId="15" fillId="0" borderId="10" xfId="0" applyFont="1" applyBorder="1" applyAlignment="1">
      <alignment horizontal="right"/>
    </xf>
    <xf numFmtId="164" fontId="23" fillId="0" borderId="10" xfId="38" applyNumberFormat="1" applyFont="1" applyFill="1" applyBorder="1" applyAlignment="1" applyProtection="1">
      <alignment horizontal="left" vertical="center"/>
    </xf>
    <xf numFmtId="164" fontId="22" fillId="0" borderId="0" xfId="38" applyNumberFormat="1" applyFont="1" applyFill="1" applyBorder="1" applyAlignment="1" applyProtection="1">
      <alignment horizontal="center" vertical="center"/>
    </xf>
    <xf numFmtId="0" fontId="21" fillId="0" borderId="0" xfId="38" applyFont="1" applyFill="1" applyAlignment="1" applyProtection="1">
      <alignment horizontal="left"/>
    </xf>
    <xf numFmtId="0" fontId="21" fillId="0" borderId="11" xfId="38" applyFont="1" applyFill="1" applyBorder="1" applyAlignment="1" applyProtection="1">
      <alignment horizontal="left"/>
    </xf>
    <xf numFmtId="0" fontId="21" fillId="0" borderId="0" xfId="0" applyFont="1" applyFill="1" applyBorder="1" applyAlignment="1" applyProtection="1">
      <alignment horizontal="right" vertical="center"/>
    </xf>
    <xf numFmtId="0" fontId="15" fillId="0" borderId="0" xfId="0" applyFont="1" applyBorder="1" applyAlignment="1">
      <alignment horizontal="right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 xr:uid="{00000000-0005-0000-0000-000026000000}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150"/>
  <sheetViews>
    <sheetView tabSelected="1" view="pageBreakPreview" topLeftCell="A109" zoomScale="60" zoomScaleNormal="70" zoomScalePageLayoutView="50" workbookViewId="0">
      <selection activeCell="D145" sqref="D145"/>
    </sheetView>
  </sheetViews>
  <sheetFormatPr defaultColWidth="9.33203125" defaultRowHeight="15.75" x14ac:dyDescent="0.25"/>
  <cols>
    <col min="1" max="1" width="9.5" style="3" customWidth="1"/>
    <col min="2" max="2" width="91.33203125" style="8" customWidth="1"/>
    <col min="3" max="3" width="24.1640625" style="8" customWidth="1"/>
    <col min="4" max="4" width="24.5" style="8" customWidth="1"/>
    <col min="5" max="6" width="24.1640625" style="11" customWidth="1"/>
    <col min="7" max="7" width="24.1640625" style="12" customWidth="1"/>
    <col min="8" max="8" width="20.5" style="8" customWidth="1"/>
    <col min="9" max="9" width="22.1640625" style="8" bestFit="1" customWidth="1"/>
    <col min="10" max="16384" width="9.33203125" style="8"/>
  </cols>
  <sheetData>
    <row r="1" spans="1:9" ht="20.25" customHeight="1" x14ac:dyDescent="0.25">
      <c r="A1" s="4"/>
      <c r="B1" s="5" t="s">
        <v>0</v>
      </c>
      <c r="C1" s="5"/>
      <c r="D1" s="5"/>
      <c r="E1" s="5"/>
      <c r="F1" s="5"/>
      <c r="G1" s="6"/>
      <c r="H1" s="7"/>
      <c r="I1" s="7"/>
    </row>
    <row r="2" spans="1:9" ht="15.95" customHeight="1" thickBot="1" x14ac:dyDescent="0.3">
      <c r="A2" s="157"/>
      <c r="B2" s="157"/>
      <c r="C2" s="9"/>
      <c r="D2" s="9"/>
      <c r="E2" s="10"/>
      <c r="G2" s="6"/>
      <c r="H2" s="155" t="s">
        <v>241</v>
      </c>
      <c r="I2" s="156"/>
    </row>
    <row r="3" spans="1:9" ht="48" thickBot="1" x14ac:dyDescent="0.3">
      <c r="A3" s="13" t="s">
        <v>1</v>
      </c>
      <c r="B3" s="14" t="s">
        <v>2</v>
      </c>
      <c r="C3" s="14" t="s">
        <v>236</v>
      </c>
      <c r="D3" s="14" t="s">
        <v>239</v>
      </c>
      <c r="E3" s="14" t="s">
        <v>240</v>
      </c>
      <c r="F3" s="15" t="s">
        <v>242</v>
      </c>
      <c r="G3" s="15" t="s">
        <v>243</v>
      </c>
      <c r="H3" s="15" t="s">
        <v>242</v>
      </c>
      <c r="I3" s="15" t="s">
        <v>244</v>
      </c>
    </row>
    <row r="4" spans="1:9" s="20" customFormat="1" ht="16.5" thickBot="1" x14ac:dyDescent="0.3">
      <c r="A4" s="16">
        <v>1</v>
      </c>
      <c r="B4" s="17">
        <v>2</v>
      </c>
      <c r="C4" s="17">
        <v>3</v>
      </c>
      <c r="D4" s="17">
        <v>4</v>
      </c>
      <c r="E4" s="17">
        <v>5</v>
      </c>
      <c r="F4" s="15">
        <v>6</v>
      </c>
      <c r="G4" s="18">
        <v>7</v>
      </c>
      <c r="H4" s="19">
        <v>8</v>
      </c>
      <c r="I4" s="19">
        <v>9</v>
      </c>
    </row>
    <row r="5" spans="1:9" s="20" customFormat="1" ht="16.5" thickBot="1" x14ac:dyDescent="0.3">
      <c r="A5" s="13" t="s">
        <v>3</v>
      </c>
      <c r="B5" s="21" t="s">
        <v>4</v>
      </c>
      <c r="C5" s="22">
        <f>SUM(C6:C11)</f>
        <v>17664858</v>
      </c>
      <c r="D5" s="21"/>
      <c r="E5" s="22">
        <f>SUM(E6:E11)</f>
        <v>17664858</v>
      </c>
      <c r="F5" s="23">
        <f t="shared" ref="F5:H49" si="0">SUM(G5-E5)</f>
        <v>1500251</v>
      </c>
      <c r="G5" s="23">
        <f>SUM(G6:G11)</f>
        <v>19165109</v>
      </c>
      <c r="H5" s="23">
        <f t="shared" si="0"/>
        <v>1581871</v>
      </c>
      <c r="I5" s="23">
        <f>SUM(I6:I11)</f>
        <v>20746980</v>
      </c>
    </row>
    <row r="6" spans="1:9" s="20" customFormat="1" x14ac:dyDescent="0.25">
      <c r="A6" s="24" t="s">
        <v>5</v>
      </c>
      <c r="B6" s="25" t="s">
        <v>6</v>
      </c>
      <c r="C6" s="26">
        <v>10499298</v>
      </c>
      <c r="D6" s="25"/>
      <c r="E6" s="26">
        <v>10499298</v>
      </c>
      <c r="F6" s="27">
        <f t="shared" si="0"/>
        <v>0</v>
      </c>
      <c r="G6" s="28">
        <v>10499298</v>
      </c>
      <c r="H6" s="29">
        <f>I6-G6</f>
        <v>1000000</v>
      </c>
      <c r="I6" s="30">
        <v>11499298</v>
      </c>
    </row>
    <row r="7" spans="1:9" s="20" customFormat="1" x14ac:dyDescent="0.25">
      <c r="A7" s="31" t="s">
        <v>7</v>
      </c>
      <c r="B7" s="32" t="s">
        <v>8</v>
      </c>
      <c r="C7" s="33"/>
      <c r="D7" s="32"/>
      <c r="E7" s="33"/>
      <c r="F7" s="34">
        <f t="shared" si="0"/>
        <v>0</v>
      </c>
      <c r="G7" s="35"/>
      <c r="H7" s="36"/>
      <c r="I7" s="37"/>
    </row>
    <row r="8" spans="1:9" s="20" customFormat="1" x14ac:dyDescent="0.25">
      <c r="A8" s="31" t="s">
        <v>9</v>
      </c>
      <c r="B8" s="32" t="s">
        <v>10</v>
      </c>
      <c r="C8" s="33">
        <v>5965560</v>
      </c>
      <c r="D8" s="32"/>
      <c r="E8" s="33">
        <v>5965560</v>
      </c>
      <c r="F8" s="34">
        <f t="shared" si="0"/>
        <v>0</v>
      </c>
      <c r="G8" s="35">
        <v>5965560</v>
      </c>
      <c r="H8" s="38">
        <f>I8-G8</f>
        <v>96495</v>
      </c>
      <c r="I8" s="37">
        <v>6062055</v>
      </c>
    </row>
    <row r="9" spans="1:9" s="20" customFormat="1" x14ac:dyDescent="0.25">
      <c r="A9" s="31" t="s">
        <v>11</v>
      </c>
      <c r="B9" s="32" t="s">
        <v>12</v>
      </c>
      <c r="C9" s="33">
        <v>1200000</v>
      </c>
      <c r="D9" s="32"/>
      <c r="E9" s="33">
        <v>1200000</v>
      </c>
      <c r="F9" s="34">
        <f t="shared" si="0"/>
        <v>0</v>
      </c>
      <c r="G9" s="35">
        <v>1200000</v>
      </c>
      <c r="H9" s="38">
        <f>I9-G9</f>
        <v>0</v>
      </c>
      <c r="I9" s="37">
        <v>1200000</v>
      </c>
    </row>
    <row r="10" spans="1:9" s="20" customFormat="1" x14ac:dyDescent="0.25">
      <c r="A10" s="31" t="s">
        <v>13</v>
      </c>
      <c r="B10" s="32" t="s">
        <v>14</v>
      </c>
      <c r="C10" s="32"/>
      <c r="D10" s="32"/>
      <c r="E10" s="33"/>
      <c r="F10" s="34">
        <f t="shared" si="0"/>
        <v>1500251</v>
      </c>
      <c r="G10" s="35">
        <v>1500251</v>
      </c>
      <c r="H10" s="38">
        <f>I10-G10</f>
        <v>485376</v>
      </c>
      <c r="I10" s="37">
        <v>1985627</v>
      </c>
    </row>
    <row r="11" spans="1:9" s="20" customFormat="1" ht="16.5" thickBot="1" x14ac:dyDescent="0.3">
      <c r="A11" s="39" t="s">
        <v>15</v>
      </c>
      <c r="B11" s="40" t="s">
        <v>16</v>
      </c>
      <c r="C11" s="40"/>
      <c r="D11" s="40"/>
      <c r="E11" s="33"/>
      <c r="F11" s="41">
        <f t="shared" si="0"/>
        <v>0</v>
      </c>
      <c r="G11" s="42"/>
      <c r="H11" s="43"/>
      <c r="I11" s="44"/>
    </row>
    <row r="12" spans="1:9" s="20" customFormat="1" ht="16.5" thickBot="1" x14ac:dyDescent="0.3">
      <c r="A12" s="13" t="s">
        <v>17</v>
      </c>
      <c r="B12" s="45" t="s">
        <v>18</v>
      </c>
      <c r="C12" s="22">
        <f>SUM(C13:C17)</f>
        <v>4678811</v>
      </c>
      <c r="D12" s="46">
        <f>E12-C12</f>
        <v>7512798</v>
      </c>
      <c r="E12" s="22">
        <f>SUM(E13:E17)</f>
        <v>12191609</v>
      </c>
      <c r="F12" s="23">
        <f t="shared" si="0"/>
        <v>5685268</v>
      </c>
      <c r="G12" s="47">
        <f>SUM(G13:G17)</f>
        <v>17876877</v>
      </c>
      <c r="H12" s="23">
        <f t="shared" si="0"/>
        <v>7725311</v>
      </c>
      <c r="I12" s="23">
        <f>SUM(I13:I17)</f>
        <v>25602188</v>
      </c>
    </row>
    <row r="13" spans="1:9" s="20" customFormat="1" x14ac:dyDescent="0.25">
      <c r="A13" s="24" t="s">
        <v>19</v>
      </c>
      <c r="B13" s="25" t="s">
        <v>20</v>
      </c>
      <c r="C13" s="25"/>
      <c r="D13" s="25"/>
      <c r="E13" s="26"/>
      <c r="F13" s="27">
        <f t="shared" si="0"/>
        <v>0</v>
      </c>
      <c r="G13" s="28"/>
      <c r="H13" s="48"/>
      <c r="I13" s="30"/>
    </row>
    <row r="14" spans="1:9" s="20" customFormat="1" x14ac:dyDescent="0.25">
      <c r="A14" s="31" t="s">
        <v>21</v>
      </c>
      <c r="B14" s="32" t="s">
        <v>22</v>
      </c>
      <c r="C14" s="32"/>
      <c r="D14" s="32"/>
      <c r="E14" s="33"/>
      <c r="F14" s="34">
        <f t="shared" si="0"/>
        <v>0</v>
      </c>
      <c r="G14" s="35"/>
      <c r="H14" s="36"/>
      <c r="I14" s="37"/>
    </row>
    <row r="15" spans="1:9" s="20" customFormat="1" x14ac:dyDescent="0.25">
      <c r="A15" s="31" t="s">
        <v>23</v>
      </c>
      <c r="B15" s="32" t="s">
        <v>24</v>
      </c>
      <c r="C15" s="32"/>
      <c r="D15" s="32"/>
      <c r="E15" s="33"/>
      <c r="F15" s="34">
        <f t="shared" si="0"/>
        <v>0</v>
      </c>
      <c r="G15" s="35"/>
      <c r="H15" s="36"/>
      <c r="I15" s="37"/>
    </row>
    <row r="16" spans="1:9" s="20" customFormat="1" x14ac:dyDescent="0.25">
      <c r="A16" s="31" t="s">
        <v>25</v>
      </c>
      <c r="B16" s="32" t="s">
        <v>26</v>
      </c>
      <c r="C16" s="32"/>
      <c r="D16" s="32"/>
      <c r="E16" s="33"/>
      <c r="F16" s="34">
        <f t="shared" si="0"/>
        <v>0</v>
      </c>
      <c r="G16" s="35"/>
      <c r="H16" s="36"/>
      <c r="I16" s="36"/>
    </row>
    <row r="17" spans="1:9" s="20" customFormat="1" x14ac:dyDescent="0.25">
      <c r="A17" s="31" t="s">
        <v>27</v>
      </c>
      <c r="B17" s="32" t="s">
        <v>28</v>
      </c>
      <c r="C17" s="33">
        <v>4678811</v>
      </c>
      <c r="D17" s="38">
        <f>E17-C17</f>
        <v>7512798</v>
      </c>
      <c r="E17" s="33">
        <v>12191609</v>
      </c>
      <c r="F17" s="34">
        <f t="shared" si="0"/>
        <v>5685268</v>
      </c>
      <c r="G17" s="35">
        <v>17876877</v>
      </c>
      <c r="H17" s="34">
        <f t="shared" si="0"/>
        <v>7725311</v>
      </c>
      <c r="I17" s="37">
        <v>25602188</v>
      </c>
    </row>
    <row r="18" spans="1:9" s="20" customFormat="1" ht="16.5" thickBot="1" x14ac:dyDescent="0.3">
      <c r="A18" s="39" t="s">
        <v>29</v>
      </c>
      <c r="B18" s="40" t="s">
        <v>30</v>
      </c>
      <c r="C18" s="40"/>
      <c r="D18" s="40"/>
      <c r="E18" s="49"/>
      <c r="F18" s="41">
        <f t="shared" si="0"/>
        <v>0</v>
      </c>
      <c r="G18" s="42"/>
      <c r="H18" s="43"/>
      <c r="I18" s="43"/>
    </row>
    <row r="19" spans="1:9" s="20" customFormat="1" ht="16.5" thickBot="1" x14ac:dyDescent="0.3">
      <c r="A19" s="13" t="s">
        <v>31</v>
      </c>
      <c r="B19" s="21" t="s">
        <v>32</v>
      </c>
      <c r="C19" s="22">
        <f>SUM(C20:C24)</f>
        <v>0</v>
      </c>
      <c r="D19" s="50">
        <f>E19-C19</f>
        <v>500000</v>
      </c>
      <c r="E19" s="22">
        <f>SUM(E20:E24)</f>
        <v>500000</v>
      </c>
      <c r="F19" s="23">
        <f t="shared" si="0"/>
        <v>0</v>
      </c>
      <c r="G19" s="47">
        <f>SUM(G20:G24)</f>
        <v>500000</v>
      </c>
      <c r="H19" s="51">
        <f>I19-G19</f>
        <v>743000</v>
      </c>
      <c r="I19" s="47">
        <f>SUM(I20:I24)</f>
        <v>1243000</v>
      </c>
    </row>
    <row r="20" spans="1:9" s="20" customFormat="1" x14ac:dyDescent="0.25">
      <c r="A20" s="24" t="s">
        <v>33</v>
      </c>
      <c r="B20" s="25" t="s">
        <v>34</v>
      </c>
      <c r="C20" s="25"/>
      <c r="D20" s="25"/>
      <c r="E20" s="26"/>
      <c r="F20" s="27">
        <f t="shared" si="0"/>
        <v>0</v>
      </c>
      <c r="G20" s="28"/>
      <c r="H20" s="30">
        <f>I20-G20</f>
        <v>743000</v>
      </c>
      <c r="I20" s="30">
        <v>743000</v>
      </c>
    </row>
    <row r="21" spans="1:9" s="20" customFormat="1" x14ac:dyDescent="0.25">
      <c r="A21" s="31" t="s">
        <v>35</v>
      </c>
      <c r="B21" s="32" t="s">
        <v>36</v>
      </c>
      <c r="C21" s="32"/>
      <c r="D21" s="32"/>
      <c r="E21" s="33"/>
      <c r="F21" s="34">
        <f t="shared" si="0"/>
        <v>0</v>
      </c>
      <c r="G21" s="35"/>
      <c r="H21" s="36"/>
      <c r="I21" s="36"/>
    </row>
    <row r="22" spans="1:9" s="20" customFormat="1" ht="20.25" customHeight="1" x14ac:dyDescent="0.25">
      <c r="A22" s="31" t="s">
        <v>37</v>
      </c>
      <c r="B22" s="32" t="s">
        <v>38</v>
      </c>
      <c r="C22" s="32"/>
      <c r="D22" s="32"/>
      <c r="E22" s="33"/>
      <c r="F22" s="34">
        <f t="shared" si="0"/>
        <v>0</v>
      </c>
      <c r="G22" s="35"/>
      <c r="H22" s="36"/>
      <c r="I22" s="36"/>
    </row>
    <row r="23" spans="1:9" s="20" customFormat="1" ht="20.25" customHeight="1" x14ac:dyDescent="0.25">
      <c r="A23" s="31" t="s">
        <v>39</v>
      </c>
      <c r="B23" s="32" t="s">
        <v>40</v>
      </c>
      <c r="C23" s="32"/>
      <c r="D23" s="32"/>
      <c r="E23" s="33"/>
      <c r="F23" s="34">
        <f t="shared" si="0"/>
        <v>0</v>
      </c>
      <c r="G23" s="35"/>
      <c r="H23" s="36"/>
      <c r="I23" s="36"/>
    </row>
    <row r="24" spans="1:9" s="20" customFormat="1" x14ac:dyDescent="0.25">
      <c r="A24" s="31" t="s">
        <v>41</v>
      </c>
      <c r="B24" s="32" t="s">
        <v>42</v>
      </c>
      <c r="C24" s="32"/>
      <c r="D24" s="52">
        <f>E24-C24</f>
        <v>500000</v>
      </c>
      <c r="E24" s="33">
        <v>500000</v>
      </c>
      <c r="F24" s="34">
        <f t="shared" si="0"/>
        <v>0</v>
      </c>
      <c r="G24" s="35">
        <v>500000</v>
      </c>
      <c r="H24" s="34">
        <f t="shared" si="0"/>
        <v>0</v>
      </c>
      <c r="I24" s="37">
        <v>500000</v>
      </c>
    </row>
    <row r="25" spans="1:9" s="20" customFormat="1" ht="16.5" thickBot="1" x14ac:dyDescent="0.3">
      <c r="A25" s="39" t="s">
        <v>43</v>
      </c>
      <c r="B25" s="40" t="s">
        <v>44</v>
      </c>
      <c r="C25" s="40"/>
      <c r="D25" s="40"/>
      <c r="E25" s="49"/>
      <c r="F25" s="41">
        <f t="shared" si="0"/>
        <v>0</v>
      </c>
      <c r="G25" s="42"/>
      <c r="H25" s="43"/>
      <c r="I25" s="44"/>
    </row>
    <row r="26" spans="1:9" s="20" customFormat="1" ht="16.5" thickBot="1" x14ac:dyDescent="0.3">
      <c r="A26" s="13" t="s">
        <v>45</v>
      </c>
      <c r="B26" s="21" t="s">
        <v>46</v>
      </c>
      <c r="C26" s="23">
        <f>SUM(C27,C30,C31,C32)</f>
        <v>2810418</v>
      </c>
      <c r="D26" s="21"/>
      <c r="E26" s="23">
        <f>SUM(E27,E30,E31,E32)</f>
        <v>2810418</v>
      </c>
      <c r="F26" s="23">
        <f t="shared" si="0"/>
        <v>49050</v>
      </c>
      <c r="G26" s="47">
        <f>SUM(G27,G30,G31,G32)</f>
        <v>2859468</v>
      </c>
      <c r="H26" s="23">
        <f t="shared" si="0"/>
        <v>23285</v>
      </c>
      <c r="I26" s="23">
        <f>SUM(I27,I30,I31,I32)</f>
        <v>2882753</v>
      </c>
    </row>
    <row r="27" spans="1:9" s="20" customFormat="1" x14ac:dyDescent="0.25">
      <c r="A27" s="24" t="s">
        <v>47</v>
      </c>
      <c r="B27" s="25" t="s">
        <v>48</v>
      </c>
      <c r="C27" s="53">
        <f>SUM(C28:C29)</f>
        <v>2095418</v>
      </c>
      <c r="D27" s="25"/>
      <c r="E27" s="53">
        <f>SUM(E28:E29)</f>
        <v>2095418</v>
      </c>
      <c r="F27" s="27">
        <f t="shared" si="0"/>
        <v>49050</v>
      </c>
      <c r="G27" s="54">
        <f>SUM(G28:G29)</f>
        <v>2144468</v>
      </c>
      <c r="H27" s="34">
        <f t="shared" si="0"/>
        <v>0</v>
      </c>
      <c r="I27" s="55">
        <f>SUM(I28:I29)</f>
        <v>2144468</v>
      </c>
    </row>
    <row r="28" spans="1:9" s="20" customFormat="1" x14ac:dyDescent="0.25">
      <c r="A28" s="31" t="s">
        <v>49</v>
      </c>
      <c r="B28" s="32" t="s">
        <v>50</v>
      </c>
      <c r="C28" s="33">
        <v>2095418</v>
      </c>
      <c r="D28" s="32"/>
      <c r="E28" s="33">
        <v>2095418</v>
      </c>
      <c r="F28" s="34">
        <f t="shared" si="0"/>
        <v>49050</v>
      </c>
      <c r="G28" s="35">
        <v>2144468</v>
      </c>
      <c r="H28" s="34">
        <f t="shared" si="0"/>
        <v>0</v>
      </c>
      <c r="I28" s="37">
        <v>2144468</v>
      </c>
    </row>
    <row r="29" spans="1:9" s="20" customFormat="1" x14ac:dyDescent="0.25">
      <c r="A29" s="31" t="s">
        <v>51</v>
      </c>
      <c r="B29" s="32" t="s">
        <v>52</v>
      </c>
      <c r="C29" s="33"/>
      <c r="D29" s="32"/>
      <c r="E29" s="33"/>
      <c r="F29" s="34">
        <f t="shared" si="0"/>
        <v>0</v>
      </c>
      <c r="G29" s="35"/>
      <c r="H29" s="34">
        <f t="shared" si="0"/>
        <v>0</v>
      </c>
      <c r="I29" s="37"/>
    </row>
    <row r="30" spans="1:9" s="20" customFormat="1" x14ac:dyDescent="0.25">
      <c r="A30" s="31" t="s">
        <v>53</v>
      </c>
      <c r="B30" s="32" t="s">
        <v>54</v>
      </c>
      <c r="C30" s="33">
        <v>700000</v>
      </c>
      <c r="D30" s="32"/>
      <c r="E30" s="33">
        <v>700000</v>
      </c>
      <c r="F30" s="34">
        <f t="shared" si="0"/>
        <v>0</v>
      </c>
      <c r="G30" s="35">
        <v>700000</v>
      </c>
      <c r="H30" s="34">
        <f t="shared" si="0"/>
        <v>0</v>
      </c>
      <c r="I30" s="37">
        <v>700000</v>
      </c>
    </row>
    <row r="31" spans="1:9" s="20" customFormat="1" x14ac:dyDescent="0.25">
      <c r="A31" s="31" t="s">
        <v>55</v>
      </c>
      <c r="B31" s="32" t="s">
        <v>56</v>
      </c>
      <c r="C31" s="33"/>
      <c r="D31" s="32"/>
      <c r="E31" s="33"/>
      <c r="F31" s="34">
        <f t="shared" si="0"/>
        <v>0</v>
      </c>
      <c r="G31" s="35"/>
      <c r="H31" s="34">
        <f t="shared" si="0"/>
        <v>0</v>
      </c>
      <c r="I31" s="37"/>
    </row>
    <row r="32" spans="1:9" s="20" customFormat="1" ht="16.5" thickBot="1" x14ac:dyDescent="0.3">
      <c r="A32" s="39" t="s">
        <v>57</v>
      </c>
      <c r="B32" s="40" t="s">
        <v>58</v>
      </c>
      <c r="C32" s="49">
        <v>15000</v>
      </c>
      <c r="D32" s="40"/>
      <c r="E32" s="49">
        <v>15000</v>
      </c>
      <c r="F32" s="41">
        <f t="shared" si="0"/>
        <v>0</v>
      </c>
      <c r="G32" s="42">
        <v>15000</v>
      </c>
      <c r="H32" s="56">
        <f t="shared" si="0"/>
        <v>23285</v>
      </c>
      <c r="I32" s="44">
        <v>38285</v>
      </c>
    </row>
    <row r="33" spans="1:10" s="20" customFormat="1" ht="16.5" thickBot="1" x14ac:dyDescent="0.3">
      <c r="A33" s="13" t="s">
        <v>59</v>
      </c>
      <c r="B33" s="21" t="s">
        <v>60</v>
      </c>
      <c r="C33" s="22">
        <f>SUM(C34:C43)</f>
        <v>680400</v>
      </c>
      <c r="D33" s="50">
        <f>E33-C33</f>
        <v>373</v>
      </c>
      <c r="E33" s="22">
        <f>SUM(E34:E43)</f>
        <v>680773</v>
      </c>
      <c r="F33" s="23">
        <f t="shared" si="0"/>
        <v>1264</v>
      </c>
      <c r="G33" s="47">
        <f>SUM(G34:G43)</f>
        <v>682037</v>
      </c>
      <c r="H33" s="23">
        <f>SUM(I34-G34)</f>
        <v>55500</v>
      </c>
      <c r="I33" s="47">
        <f>SUM(I34:I43)</f>
        <v>990281</v>
      </c>
    </row>
    <row r="34" spans="1:10" s="20" customFormat="1" x14ac:dyDescent="0.25">
      <c r="A34" s="24" t="s">
        <v>61</v>
      </c>
      <c r="B34" s="25" t="s">
        <v>62</v>
      </c>
      <c r="C34" s="25"/>
      <c r="D34" s="25"/>
      <c r="E34" s="26"/>
      <c r="F34" s="57">
        <f t="shared" si="0"/>
        <v>0</v>
      </c>
      <c r="G34" s="28"/>
      <c r="H34" s="58">
        <f t="shared" si="0"/>
        <v>55500</v>
      </c>
      <c r="I34" s="48">
        <v>55500</v>
      </c>
    </row>
    <row r="35" spans="1:10" s="20" customFormat="1" x14ac:dyDescent="0.25">
      <c r="A35" s="31" t="s">
        <v>63</v>
      </c>
      <c r="B35" s="32" t="s">
        <v>64</v>
      </c>
      <c r="C35" s="33">
        <v>525400</v>
      </c>
      <c r="D35" s="32"/>
      <c r="E35" s="33">
        <v>525400</v>
      </c>
      <c r="F35" s="34">
        <f t="shared" si="0"/>
        <v>0</v>
      </c>
      <c r="G35" s="35">
        <v>525400</v>
      </c>
      <c r="H35" s="56">
        <f t="shared" si="0"/>
        <v>0</v>
      </c>
      <c r="I35" s="36">
        <v>525400</v>
      </c>
      <c r="J35" s="59"/>
    </row>
    <row r="36" spans="1:10" s="20" customFormat="1" x14ac:dyDescent="0.25">
      <c r="A36" s="31" t="s">
        <v>65</v>
      </c>
      <c r="B36" s="32" t="s">
        <v>66</v>
      </c>
      <c r="C36" s="33"/>
      <c r="D36" s="32"/>
      <c r="E36" s="33"/>
      <c r="F36" s="34">
        <f t="shared" si="0"/>
        <v>0</v>
      </c>
      <c r="G36" s="35"/>
      <c r="H36" s="56">
        <f t="shared" si="0"/>
        <v>0</v>
      </c>
      <c r="I36" s="36"/>
    </row>
    <row r="37" spans="1:10" s="20" customFormat="1" x14ac:dyDescent="0.25">
      <c r="A37" s="31" t="s">
        <v>67</v>
      </c>
      <c r="B37" s="32" t="s">
        <v>68</v>
      </c>
      <c r="C37" s="33">
        <v>155000</v>
      </c>
      <c r="D37" s="32"/>
      <c r="E37" s="33">
        <v>155000</v>
      </c>
      <c r="F37" s="34">
        <f t="shared" si="0"/>
        <v>0</v>
      </c>
      <c r="G37" s="35">
        <v>155000</v>
      </c>
      <c r="H37" s="56">
        <f t="shared" si="0"/>
        <v>132990</v>
      </c>
      <c r="I37" s="36">
        <v>287990</v>
      </c>
    </row>
    <row r="38" spans="1:10" s="20" customFormat="1" x14ac:dyDescent="0.25">
      <c r="A38" s="31" t="s">
        <v>69</v>
      </c>
      <c r="B38" s="32" t="s">
        <v>70</v>
      </c>
      <c r="C38" s="32"/>
      <c r="D38" s="32"/>
      <c r="E38" s="33"/>
      <c r="F38" s="34">
        <f t="shared" si="0"/>
        <v>0</v>
      </c>
      <c r="G38" s="35"/>
      <c r="H38" s="56">
        <f t="shared" si="0"/>
        <v>0</v>
      </c>
      <c r="I38" s="36"/>
    </row>
    <row r="39" spans="1:10" s="20" customFormat="1" x14ac:dyDescent="0.25">
      <c r="A39" s="31" t="s">
        <v>71</v>
      </c>
      <c r="B39" s="32" t="s">
        <v>72</v>
      </c>
      <c r="C39" s="32"/>
      <c r="D39" s="32"/>
      <c r="E39" s="33"/>
      <c r="F39" s="34">
        <f t="shared" si="0"/>
        <v>0</v>
      </c>
      <c r="G39" s="35"/>
      <c r="H39" s="56">
        <f t="shared" si="0"/>
        <v>0</v>
      </c>
      <c r="I39" s="36"/>
    </row>
    <row r="40" spans="1:10" s="20" customFormat="1" x14ac:dyDescent="0.25">
      <c r="A40" s="31" t="s">
        <v>73</v>
      </c>
      <c r="B40" s="32" t="s">
        <v>74</v>
      </c>
      <c r="C40" s="32"/>
      <c r="D40" s="32"/>
      <c r="E40" s="33"/>
      <c r="F40" s="34">
        <f t="shared" si="0"/>
        <v>0</v>
      </c>
      <c r="G40" s="35"/>
      <c r="H40" s="56">
        <f t="shared" si="0"/>
        <v>0</v>
      </c>
      <c r="I40" s="36"/>
    </row>
    <row r="41" spans="1:10" s="20" customFormat="1" x14ac:dyDescent="0.25">
      <c r="A41" s="31" t="s">
        <v>75</v>
      </c>
      <c r="B41" s="32" t="s">
        <v>76</v>
      </c>
      <c r="C41" s="32"/>
      <c r="D41" s="52">
        <f>E41-C41</f>
        <v>373</v>
      </c>
      <c r="E41" s="33">
        <v>373</v>
      </c>
      <c r="F41" s="34">
        <f t="shared" si="0"/>
        <v>-89</v>
      </c>
      <c r="G41" s="35">
        <v>284</v>
      </c>
      <c r="H41" s="56">
        <f t="shared" si="0"/>
        <v>5</v>
      </c>
      <c r="I41" s="36">
        <v>289</v>
      </c>
    </row>
    <row r="42" spans="1:10" s="20" customFormat="1" x14ac:dyDescent="0.25">
      <c r="A42" s="31" t="s">
        <v>77</v>
      </c>
      <c r="B42" s="32" t="s">
        <v>78</v>
      </c>
      <c r="C42" s="32"/>
      <c r="D42" s="32"/>
      <c r="E42" s="60"/>
      <c r="F42" s="34">
        <f t="shared" si="0"/>
        <v>0</v>
      </c>
      <c r="G42" s="35"/>
      <c r="H42" s="56">
        <f t="shared" si="0"/>
        <v>0</v>
      </c>
      <c r="I42" s="36"/>
    </row>
    <row r="43" spans="1:10" s="20" customFormat="1" ht="16.5" thickBot="1" x14ac:dyDescent="0.3">
      <c r="A43" s="39" t="s">
        <v>79</v>
      </c>
      <c r="B43" s="40" t="s">
        <v>80</v>
      </c>
      <c r="C43" s="40"/>
      <c r="D43" s="40"/>
      <c r="E43" s="61"/>
      <c r="F43" s="62">
        <f t="shared" si="0"/>
        <v>1353</v>
      </c>
      <c r="G43" s="42">
        <v>1353</v>
      </c>
      <c r="H43" s="56">
        <f t="shared" si="0"/>
        <v>119749</v>
      </c>
      <c r="I43" s="43">
        <v>121102</v>
      </c>
    </row>
    <row r="44" spans="1:10" s="20" customFormat="1" ht="16.5" thickBot="1" x14ac:dyDescent="0.3">
      <c r="A44" s="13" t="s">
        <v>81</v>
      </c>
      <c r="B44" s="21" t="s">
        <v>82</v>
      </c>
      <c r="C44" s="21"/>
      <c r="D44" s="46">
        <f>E44-C44</f>
        <v>300000</v>
      </c>
      <c r="E44" s="22">
        <f>SUM(E45:E49)</f>
        <v>300000</v>
      </c>
      <c r="F44" s="23">
        <f t="shared" si="0"/>
        <v>0</v>
      </c>
      <c r="G44" s="47">
        <f>SUM(G45:G49)</f>
        <v>300000</v>
      </c>
      <c r="H44" s="23">
        <f t="shared" si="0"/>
        <v>0</v>
      </c>
      <c r="I44" s="47">
        <f>SUM(I45:I49)</f>
        <v>300000</v>
      </c>
    </row>
    <row r="45" spans="1:10" s="20" customFormat="1" x14ac:dyDescent="0.25">
      <c r="A45" s="24" t="s">
        <v>83</v>
      </c>
      <c r="B45" s="25" t="s">
        <v>84</v>
      </c>
      <c r="C45" s="25"/>
      <c r="D45" s="25"/>
      <c r="E45" s="63"/>
      <c r="F45" s="57">
        <f t="shared" si="0"/>
        <v>0</v>
      </c>
      <c r="G45" s="28"/>
      <c r="H45" s="48"/>
      <c r="I45" s="48"/>
    </row>
    <row r="46" spans="1:10" s="20" customFormat="1" x14ac:dyDescent="0.25">
      <c r="A46" s="31" t="s">
        <v>85</v>
      </c>
      <c r="B46" s="32" t="s">
        <v>86</v>
      </c>
      <c r="C46" s="32"/>
      <c r="D46" s="38">
        <f>E46-C46</f>
        <v>300000</v>
      </c>
      <c r="E46" s="60">
        <v>300000</v>
      </c>
      <c r="F46" s="34">
        <f t="shared" si="0"/>
        <v>0</v>
      </c>
      <c r="G46" s="35">
        <v>300000</v>
      </c>
      <c r="H46" s="36"/>
      <c r="I46" s="37">
        <v>300000</v>
      </c>
    </row>
    <row r="47" spans="1:10" s="20" customFormat="1" x14ac:dyDescent="0.25">
      <c r="A47" s="31" t="s">
        <v>87</v>
      </c>
      <c r="B47" s="32" t="s">
        <v>88</v>
      </c>
      <c r="C47" s="32"/>
      <c r="D47" s="32"/>
      <c r="E47" s="60"/>
      <c r="F47" s="34">
        <f t="shared" si="0"/>
        <v>0</v>
      </c>
      <c r="G47" s="35"/>
      <c r="H47" s="36"/>
      <c r="I47" s="36"/>
    </row>
    <row r="48" spans="1:10" s="20" customFormat="1" x14ac:dyDescent="0.25">
      <c r="A48" s="31" t="s">
        <v>89</v>
      </c>
      <c r="B48" s="32" t="s">
        <v>90</v>
      </c>
      <c r="C48" s="32"/>
      <c r="D48" s="32"/>
      <c r="E48" s="60"/>
      <c r="F48" s="34">
        <f t="shared" si="0"/>
        <v>0</v>
      </c>
      <c r="G48" s="35"/>
      <c r="H48" s="36"/>
      <c r="I48" s="36"/>
    </row>
    <row r="49" spans="1:9" s="20" customFormat="1" ht="16.5" thickBot="1" x14ac:dyDescent="0.3">
      <c r="A49" s="39" t="s">
        <v>91</v>
      </c>
      <c r="B49" s="40" t="s">
        <v>92</v>
      </c>
      <c r="C49" s="40"/>
      <c r="D49" s="40"/>
      <c r="E49" s="61"/>
      <c r="F49" s="41">
        <f t="shared" si="0"/>
        <v>0</v>
      </c>
      <c r="G49" s="42"/>
      <c r="H49" s="64"/>
      <c r="I49" s="64"/>
    </row>
    <row r="50" spans="1:9" s="20" customFormat="1" ht="16.5" thickBot="1" x14ac:dyDescent="0.3">
      <c r="A50" s="13" t="s">
        <v>93</v>
      </c>
      <c r="B50" s="21" t="s">
        <v>94</v>
      </c>
      <c r="C50" s="21"/>
      <c r="D50" s="21"/>
      <c r="E50" s="22"/>
      <c r="F50" s="22"/>
      <c r="G50" s="65"/>
      <c r="H50" s="66"/>
      <c r="I50" s="66"/>
    </row>
    <row r="51" spans="1:9" s="20" customFormat="1" x14ac:dyDescent="0.25">
      <c r="A51" s="24" t="s">
        <v>95</v>
      </c>
      <c r="B51" s="25" t="s">
        <v>96</v>
      </c>
      <c r="C51" s="25"/>
      <c r="D51" s="25"/>
      <c r="E51" s="67"/>
      <c r="F51" s="57">
        <f t="shared" ref="F51:H60" si="1">SUM(G51-E51)</f>
        <v>0</v>
      </c>
      <c r="G51" s="68"/>
      <c r="H51" s="69"/>
      <c r="I51" s="69"/>
    </row>
    <row r="52" spans="1:9" s="20" customFormat="1" x14ac:dyDescent="0.25">
      <c r="A52" s="31" t="s">
        <v>97</v>
      </c>
      <c r="B52" s="32" t="s">
        <v>98</v>
      </c>
      <c r="C52" s="32"/>
      <c r="D52" s="32"/>
      <c r="E52" s="33"/>
      <c r="F52" s="34">
        <f t="shared" si="1"/>
        <v>0</v>
      </c>
      <c r="G52" s="70"/>
      <c r="H52" s="36"/>
      <c r="I52" s="36"/>
    </row>
    <row r="53" spans="1:9" s="20" customFormat="1" x14ac:dyDescent="0.25">
      <c r="A53" s="31" t="s">
        <v>99</v>
      </c>
      <c r="B53" s="32" t="s">
        <v>100</v>
      </c>
      <c r="C53" s="32"/>
      <c r="D53" s="32"/>
      <c r="E53" s="33"/>
      <c r="F53" s="34">
        <f t="shared" si="1"/>
        <v>0</v>
      </c>
      <c r="G53" s="70"/>
      <c r="H53" s="36"/>
      <c r="I53" s="36"/>
    </row>
    <row r="54" spans="1:9" s="20" customFormat="1" ht="16.5" thickBot="1" x14ac:dyDescent="0.3">
      <c r="A54" s="39" t="s">
        <v>101</v>
      </c>
      <c r="B54" s="40" t="s">
        <v>102</v>
      </c>
      <c r="C54" s="40"/>
      <c r="D54" s="40"/>
      <c r="E54" s="49"/>
      <c r="F54" s="62">
        <f t="shared" si="1"/>
        <v>0</v>
      </c>
      <c r="G54" s="71"/>
      <c r="H54" s="64"/>
      <c r="I54" s="64"/>
    </row>
    <row r="55" spans="1:9" s="20" customFormat="1" ht="16.5" thickBot="1" x14ac:dyDescent="0.3">
      <c r="A55" s="13" t="s">
        <v>103</v>
      </c>
      <c r="B55" s="45" t="s">
        <v>104</v>
      </c>
      <c r="C55" s="45"/>
      <c r="D55" s="45"/>
      <c r="E55" s="22"/>
      <c r="F55" s="23">
        <f t="shared" si="1"/>
        <v>0</v>
      </c>
      <c r="G55" s="65"/>
      <c r="H55" s="66"/>
      <c r="I55" s="66"/>
    </row>
    <row r="56" spans="1:9" s="20" customFormat="1" x14ac:dyDescent="0.25">
      <c r="A56" s="24" t="s">
        <v>105</v>
      </c>
      <c r="B56" s="25" t="s">
        <v>106</v>
      </c>
      <c r="C56" s="25"/>
      <c r="D56" s="25"/>
      <c r="E56" s="60"/>
      <c r="F56" s="72">
        <f t="shared" si="1"/>
        <v>0</v>
      </c>
      <c r="G56" s="68"/>
      <c r="H56" s="69"/>
      <c r="I56" s="69"/>
    </row>
    <row r="57" spans="1:9" s="20" customFormat="1" x14ac:dyDescent="0.25">
      <c r="A57" s="31" t="s">
        <v>107</v>
      </c>
      <c r="B57" s="32" t="s">
        <v>108</v>
      </c>
      <c r="C57" s="32"/>
      <c r="D57" s="32"/>
      <c r="E57" s="60"/>
      <c r="F57" s="34">
        <f t="shared" si="1"/>
        <v>0</v>
      </c>
      <c r="G57" s="70"/>
      <c r="H57" s="36"/>
      <c r="I57" s="36"/>
    </row>
    <row r="58" spans="1:9" s="20" customFormat="1" x14ac:dyDescent="0.25">
      <c r="A58" s="31" t="s">
        <v>109</v>
      </c>
      <c r="B58" s="32" t="s">
        <v>110</v>
      </c>
      <c r="C58" s="32"/>
      <c r="D58" s="32"/>
      <c r="E58" s="60"/>
      <c r="F58" s="34">
        <f t="shared" si="1"/>
        <v>0</v>
      </c>
      <c r="G58" s="70"/>
      <c r="H58" s="69"/>
      <c r="I58" s="69"/>
    </row>
    <row r="59" spans="1:9" s="20" customFormat="1" ht="16.5" thickBot="1" x14ac:dyDescent="0.3">
      <c r="A59" s="39" t="s">
        <v>111</v>
      </c>
      <c r="B59" s="40" t="s">
        <v>112</v>
      </c>
      <c r="C59" s="40"/>
      <c r="D59" s="40"/>
      <c r="E59" s="73"/>
      <c r="F59" s="62">
        <f t="shared" si="1"/>
        <v>0</v>
      </c>
      <c r="G59" s="71"/>
      <c r="H59" s="36"/>
      <c r="I59" s="36"/>
    </row>
    <row r="60" spans="1:9" s="20" customFormat="1" ht="16.5" thickBot="1" x14ac:dyDescent="0.3">
      <c r="A60" s="13" t="s">
        <v>113</v>
      </c>
      <c r="B60" s="21" t="s">
        <v>114</v>
      </c>
      <c r="C60" s="23">
        <f>SUM(C5,C12,C26,C33)</f>
        <v>25834487</v>
      </c>
      <c r="D60" s="21"/>
      <c r="E60" s="23">
        <f>SUM(E5,E12,E19,E26,E33,E44)</f>
        <v>34147658</v>
      </c>
      <c r="F60" s="23">
        <f t="shared" si="1"/>
        <v>7235833</v>
      </c>
      <c r="G60" s="23">
        <f>SUM(G5,G12,G19,G26,G33,G44)</f>
        <v>41383491</v>
      </c>
      <c r="H60" s="23">
        <f t="shared" si="1"/>
        <v>10381711</v>
      </c>
      <c r="I60" s="23">
        <f>SUM(I5,I12,I19,I26,I33,I44)</f>
        <v>51765202</v>
      </c>
    </row>
    <row r="61" spans="1:9" s="20" customFormat="1" ht="16.5" thickBot="1" x14ac:dyDescent="0.3">
      <c r="A61" s="74" t="s">
        <v>115</v>
      </c>
      <c r="B61" s="45" t="s">
        <v>116</v>
      </c>
      <c r="C61" s="45"/>
      <c r="D61" s="45"/>
      <c r="E61" s="22"/>
      <c r="F61" s="22"/>
      <c r="G61" s="65"/>
      <c r="H61" s="66"/>
      <c r="I61" s="66"/>
    </row>
    <row r="62" spans="1:9" s="20" customFormat="1" x14ac:dyDescent="0.25">
      <c r="A62" s="24" t="s">
        <v>117</v>
      </c>
      <c r="B62" s="25" t="s">
        <v>118</v>
      </c>
      <c r="C62" s="25"/>
      <c r="D62" s="25"/>
      <c r="E62" s="60"/>
      <c r="F62" s="63"/>
      <c r="G62" s="28"/>
      <c r="H62" s="69"/>
      <c r="I62" s="69"/>
    </row>
    <row r="63" spans="1:9" s="20" customFormat="1" x14ac:dyDescent="0.25">
      <c r="A63" s="31" t="s">
        <v>119</v>
      </c>
      <c r="B63" s="32" t="s">
        <v>120</v>
      </c>
      <c r="C63" s="32"/>
      <c r="D63" s="32"/>
      <c r="E63" s="60"/>
      <c r="F63" s="60"/>
      <c r="G63" s="35"/>
      <c r="H63" s="36"/>
      <c r="I63" s="36"/>
    </row>
    <row r="64" spans="1:9" s="20" customFormat="1" ht="16.5" thickBot="1" x14ac:dyDescent="0.3">
      <c r="A64" s="39" t="s">
        <v>121</v>
      </c>
      <c r="B64" s="40" t="s">
        <v>122</v>
      </c>
      <c r="C64" s="40"/>
      <c r="D64" s="40"/>
      <c r="E64" s="60"/>
      <c r="F64" s="61"/>
      <c r="G64" s="42"/>
      <c r="H64" s="64"/>
      <c r="I64" s="64"/>
    </row>
    <row r="65" spans="1:9" s="20" customFormat="1" ht="16.5" thickBot="1" x14ac:dyDescent="0.3">
      <c r="A65" s="74" t="s">
        <v>123</v>
      </c>
      <c r="B65" s="45" t="s">
        <v>124</v>
      </c>
      <c r="C65" s="45"/>
      <c r="D65" s="45"/>
      <c r="E65" s="22"/>
      <c r="F65" s="22"/>
      <c r="G65" s="75"/>
      <c r="H65" s="66"/>
      <c r="I65" s="66"/>
    </row>
    <row r="66" spans="1:9" s="20" customFormat="1" x14ac:dyDescent="0.25">
      <c r="A66" s="24" t="s">
        <v>125</v>
      </c>
      <c r="B66" s="25" t="s">
        <v>126</v>
      </c>
      <c r="C66" s="25"/>
      <c r="D66" s="25"/>
      <c r="E66" s="60"/>
      <c r="F66" s="63"/>
      <c r="G66" s="28"/>
      <c r="H66" s="69"/>
      <c r="I66" s="69"/>
    </row>
    <row r="67" spans="1:9" s="20" customFormat="1" x14ac:dyDescent="0.25">
      <c r="A67" s="31" t="s">
        <v>127</v>
      </c>
      <c r="B67" s="32" t="s">
        <v>128</v>
      </c>
      <c r="C67" s="32"/>
      <c r="D67" s="32"/>
      <c r="E67" s="60"/>
      <c r="F67" s="60"/>
      <c r="G67" s="35"/>
      <c r="H67" s="36"/>
      <c r="I67" s="36"/>
    </row>
    <row r="68" spans="1:9" s="20" customFormat="1" x14ac:dyDescent="0.25">
      <c r="A68" s="31" t="s">
        <v>129</v>
      </c>
      <c r="B68" s="32" t="s">
        <v>130</v>
      </c>
      <c r="C68" s="32"/>
      <c r="D68" s="32"/>
      <c r="E68" s="60"/>
      <c r="F68" s="60"/>
      <c r="G68" s="35"/>
      <c r="H68" s="36"/>
      <c r="I68" s="36"/>
    </row>
    <row r="69" spans="1:9" s="20" customFormat="1" ht="16.5" thickBot="1" x14ac:dyDescent="0.3">
      <c r="A69" s="39" t="s">
        <v>131</v>
      </c>
      <c r="B69" s="40" t="s">
        <v>132</v>
      </c>
      <c r="C69" s="40"/>
      <c r="D69" s="40"/>
      <c r="E69" s="60"/>
      <c r="F69" s="61"/>
      <c r="G69" s="42"/>
      <c r="H69" s="64"/>
      <c r="I69" s="64"/>
    </row>
    <row r="70" spans="1:9" s="20" customFormat="1" ht="16.5" thickBot="1" x14ac:dyDescent="0.3">
      <c r="A70" s="74" t="s">
        <v>133</v>
      </c>
      <c r="B70" s="45" t="s">
        <v>134</v>
      </c>
      <c r="C70" s="22">
        <f>SUM(C71:C72)</f>
        <v>12314054</v>
      </c>
      <c r="D70" s="45"/>
      <c r="E70" s="22">
        <f>SUM(E71:E72)</f>
        <v>12314054</v>
      </c>
      <c r="F70" s="23">
        <f>SUM(G70-E70)</f>
        <v>1503245</v>
      </c>
      <c r="G70" s="47">
        <f>SUM(G71:G72)</f>
        <v>13817299</v>
      </c>
      <c r="H70" s="66"/>
      <c r="I70" s="47">
        <f>SUM(I71:I72)</f>
        <v>13817299</v>
      </c>
    </row>
    <row r="71" spans="1:9" s="20" customFormat="1" x14ac:dyDescent="0.25">
      <c r="A71" s="24" t="s">
        <v>135</v>
      </c>
      <c r="B71" s="25" t="s">
        <v>136</v>
      </c>
      <c r="C71" s="60">
        <v>12314054</v>
      </c>
      <c r="D71" s="25"/>
      <c r="E71" s="60">
        <v>12314054</v>
      </c>
      <c r="F71" s="57">
        <f>SUM(G71-E71)</f>
        <v>1503245</v>
      </c>
      <c r="G71" s="76">
        <v>13817299</v>
      </c>
      <c r="H71" s="57">
        <f>SUM(I71-G71)</f>
        <v>0</v>
      </c>
      <c r="I71" s="30">
        <v>13817299</v>
      </c>
    </row>
    <row r="72" spans="1:9" s="20" customFormat="1" ht="16.5" thickBot="1" x14ac:dyDescent="0.3">
      <c r="A72" s="39" t="s">
        <v>137</v>
      </c>
      <c r="B72" s="40" t="s">
        <v>138</v>
      </c>
      <c r="C72" s="40"/>
      <c r="D72" s="40"/>
      <c r="E72" s="60"/>
      <c r="F72" s="77"/>
      <c r="G72" s="78"/>
      <c r="H72" s="79"/>
      <c r="I72" s="79"/>
    </row>
    <row r="73" spans="1:9" s="20" customFormat="1" ht="16.5" thickBot="1" x14ac:dyDescent="0.3">
      <c r="A73" s="74" t="s">
        <v>139</v>
      </c>
      <c r="B73" s="45" t="s">
        <v>140</v>
      </c>
      <c r="C73" s="45"/>
      <c r="D73" s="45"/>
      <c r="E73" s="22"/>
      <c r="F73" s="22"/>
      <c r="G73" s="75"/>
      <c r="H73" s="58">
        <f>SUM(I73-G73)</f>
        <v>824130</v>
      </c>
      <c r="I73" s="80">
        <f>SUM(I74:I76)</f>
        <v>824130</v>
      </c>
    </row>
    <row r="74" spans="1:9" s="20" customFormat="1" x14ac:dyDescent="0.25">
      <c r="A74" s="24" t="s">
        <v>141</v>
      </c>
      <c r="B74" s="25" t="s">
        <v>142</v>
      </c>
      <c r="C74" s="25"/>
      <c r="D74" s="25"/>
      <c r="E74" s="60"/>
      <c r="F74" s="63"/>
      <c r="G74" s="28"/>
      <c r="H74" s="58">
        <f>SUM(I74-G74)</f>
        <v>824130</v>
      </c>
      <c r="I74" s="30">
        <v>824130</v>
      </c>
    </row>
    <row r="75" spans="1:9" s="20" customFormat="1" x14ac:dyDescent="0.25">
      <c r="A75" s="31" t="s">
        <v>143</v>
      </c>
      <c r="B75" s="32" t="s">
        <v>144</v>
      </c>
      <c r="C75" s="32"/>
      <c r="D75" s="32"/>
      <c r="E75" s="60"/>
      <c r="F75" s="60"/>
      <c r="G75" s="35"/>
      <c r="H75" s="36"/>
      <c r="I75" s="36"/>
    </row>
    <row r="76" spans="1:9" s="20" customFormat="1" ht="16.5" thickBot="1" x14ac:dyDescent="0.3">
      <c r="A76" s="39" t="s">
        <v>145</v>
      </c>
      <c r="B76" s="40" t="s">
        <v>146</v>
      </c>
      <c r="C76" s="40"/>
      <c r="D76" s="40"/>
      <c r="E76" s="60"/>
      <c r="F76" s="61"/>
      <c r="G76" s="42"/>
      <c r="H76" s="64"/>
      <c r="I76" s="64"/>
    </row>
    <row r="77" spans="1:9" s="20" customFormat="1" ht="16.5" thickBot="1" x14ac:dyDescent="0.3">
      <c r="A77" s="74" t="s">
        <v>147</v>
      </c>
      <c r="B77" s="45" t="s">
        <v>148</v>
      </c>
      <c r="C77" s="45"/>
      <c r="D77" s="45"/>
      <c r="E77" s="22"/>
      <c r="F77" s="22"/>
      <c r="G77" s="75"/>
      <c r="H77" s="66"/>
      <c r="I77" s="66"/>
    </row>
    <row r="78" spans="1:9" s="20" customFormat="1" ht="20.25" customHeight="1" x14ac:dyDescent="0.25">
      <c r="A78" s="81" t="s">
        <v>245</v>
      </c>
      <c r="B78" s="25" t="s">
        <v>149</v>
      </c>
      <c r="C78" s="25"/>
      <c r="D78" s="25"/>
      <c r="E78" s="60"/>
      <c r="F78" s="63"/>
      <c r="G78" s="28"/>
      <c r="H78" s="69"/>
      <c r="I78" s="69"/>
    </row>
    <row r="79" spans="1:9" s="20" customFormat="1" ht="20.25" customHeight="1" x14ac:dyDescent="0.25">
      <c r="A79" s="82" t="s">
        <v>246</v>
      </c>
      <c r="B79" s="32" t="s">
        <v>150</v>
      </c>
      <c r="C79" s="32"/>
      <c r="D79" s="32"/>
      <c r="E79" s="60"/>
      <c r="F79" s="60"/>
      <c r="G79" s="35"/>
      <c r="H79" s="36"/>
      <c r="I79" s="36"/>
    </row>
    <row r="80" spans="1:9" s="20" customFormat="1" ht="20.25" customHeight="1" x14ac:dyDescent="0.25">
      <c r="A80" s="82" t="s">
        <v>247</v>
      </c>
      <c r="B80" s="32" t="s">
        <v>151</v>
      </c>
      <c r="C80" s="32"/>
      <c r="D80" s="32"/>
      <c r="E80" s="60"/>
      <c r="F80" s="60"/>
      <c r="G80" s="35"/>
      <c r="H80" s="36"/>
      <c r="I80" s="36"/>
    </row>
    <row r="81" spans="1:15" s="20" customFormat="1" ht="20.25" customHeight="1" thickBot="1" x14ac:dyDescent="0.3">
      <c r="A81" s="83" t="s">
        <v>248</v>
      </c>
      <c r="B81" s="40" t="s">
        <v>152</v>
      </c>
      <c r="C81" s="40"/>
      <c r="D81" s="40"/>
      <c r="E81" s="60"/>
      <c r="F81" s="61"/>
      <c r="G81" s="42"/>
      <c r="H81" s="64"/>
      <c r="I81" s="64"/>
    </row>
    <row r="82" spans="1:15" s="20" customFormat="1" ht="16.5" thickBot="1" x14ac:dyDescent="0.3">
      <c r="A82" s="74" t="s">
        <v>153</v>
      </c>
      <c r="B82" s="45" t="s">
        <v>154</v>
      </c>
      <c r="C82" s="45"/>
      <c r="D82" s="45"/>
      <c r="E82" s="84"/>
      <c r="F82" s="84"/>
      <c r="G82" s="75"/>
      <c r="H82" s="66"/>
      <c r="I82" s="66"/>
    </row>
    <row r="83" spans="1:15" s="20" customFormat="1" ht="16.5" thickBot="1" x14ac:dyDescent="0.3">
      <c r="A83" s="74" t="s">
        <v>155</v>
      </c>
      <c r="B83" s="45" t="s">
        <v>156</v>
      </c>
      <c r="C83" s="23">
        <f>SUM(C61,C65,C70,C73,C77,C82)</f>
        <v>12314054</v>
      </c>
      <c r="D83" s="45"/>
      <c r="E83" s="23">
        <f>SUM(E61,E65,E70,E73,E77,E82)</f>
        <v>12314054</v>
      </c>
      <c r="F83" s="23">
        <f>SUM(G83-E83)</f>
        <v>1503245</v>
      </c>
      <c r="G83" s="47">
        <f>SUM(G61,G65,G70,G73,G77,G82)</f>
        <v>13817299</v>
      </c>
      <c r="H83" s="23">
        <f>SUM(I83-G83)</f>
        <v>824130</v>
      </c>
      <c r="I83" s="47">
        <f>SUM(I61,I65,I70,I73,I77,I82)</f>
        <v>14641429</v>
      </c>
    </row>
    <row r="84" spans="1:15" s="20" customFormat="1" ht="32.25" thickBot="1" x14ac:dyDescent="0.3">
      <c r="A84" s="85" t="s">
        <v>157</v>
      </c>
      <c r="B84" s="86" t="s">
        <v>158</v>
      </c>
      <c r="C84" s="23">
        <f>SUM(C60,C83)</f>
        <v>38148541</v>
      </c>
      <c r="D84" s="87">
        <f>E84-C84</f>
        <v>8313171</v>
      </c>
      <c r="E84" s="23">
        <f>SUM(E60,E83)</f>
        <v>46461712</v>
      </c>
      <c r="F84" s="23">
        <f>SUM(G84-E84)</f>
        <v>8739078</v>
      </c>
      <c r="G84" s="47">
        <f>SUM(G60,G83)</f>
        <v>55200790</v>
      </c>
      <c r="H84" s="23">
        <f>SUM(I84-G84)</f>
        <v>11205841</v>
      </c>
      <c r="I84" s="47">
        <f>SUM(I60,I83)</f>
        <v>66406631</v>
      </c>
    </row>
    <row r="85" spans="1:15" ht="16.5" customHeight="1" x14ac:dyDescent="0.25">
      <c r="A85" s="158"/>
      <c r="B85" s="158"/>
      <c r="C85" s="158"/>
      <c r="D85" s="158"/>
      <c r="E85" s="158"/>
      <c r="F85" s="5"/>
      <c r="G85" s="88"/>
      <c r="H85" s="7"/>
      <c r="I85" s="7"/>
      <c r="M85" s="8" t="s">
        <v>235</v>
      </c>
    </row>
    <row r="86" spans="1:15" s="94" customFormat="1" ht="21.75" customHeight="1" thickBot="1" x14ac:dyDescent="0.3">
      <c r="A86" s="89"/>
      <c r="B86" s="90" t="s">
        <v>159</v>
      </c>
      <c r="C86" s="91"/>
      <c r="D86" s="91"/>
      <c r="E86" s="92"/>
      <c r="F86" s="93"/>
      <c r="H86" s="7"/>
      <c r="I86" s="154" t="s">
        <v>241</v>
      </c>
    </row>
    <row r="87" spans="1:15" ht="48" thickBot="1" x14ac:dyDescent="0.3">
      <c r="A87" s="13" t="s">
        <v>1</v>
      </c>
      <c r="B87" s="14" t="s">
        <v>160</v>
      </c>
      <c r="C87" s="17" t="s">
        <v>236</v>
      </c>
      <c r="D87" s="14" t="s">
        <v>239</v>
      </c>
      <c r="E87" s="14" t="s">
        <v>240</v>
      </c>
      <c r="F87" s="17" t="s">
        <v>242</v>
      </c>
      <c r="G87" s="14" t="s">
        <v>243</v>
      </c>
      <c r="H87" s="17" t="s">
        <v>242</v>
      </c>
      <c r="I87" s="14" t="s">
        <v>244</v>
      </c>
    </row>
    <row r="88" spans="1:15" s="20" customFormat="1" ht="16.5" thickBot="1" x14ac:dyDescent="0.3">
      <c r="A88" s="13">
        <v>1</v>
      </c>
      <c r="B88" s="14">
        <v>2</v>
      </c>
      <c r="C88" s="14">
        <v>3</v>
      </c>
      <c r="D88" s="14">
        <v>4</v>
      </c>
      <c r="E88" s="14">
        <v>5</v>
      </c>
      <c r="F88" s="14">
        <v>6</v>
      </c>
      <c r="G88" s="95">
        <v>7</v>
      </c>
      <c r="H88" s="96">
        <v>8</v>
      </c>
      <c r="I88" s="19">
        <v>9</v>
      </c>
    </row>
    <row r="89" spans="1:15" ht="16.5" thickBot="1" x14ac:dyDescent="0.3">
      <c r="A89" s="16" t="s">
        <v>3</v>
      </c>
      <c r="B89" s="97" t="s">
        <v>250</v>
      </c>
      <c r="C89" s="98">
        <f>SUM(C90:C94)</f>
        <v>27919200</v>
      </c>
      <c r="D89" s="99"/>
      <c r="E89" s="98">
        <f>SUM(E90:E94)</f>
        <v>37137573</v>
      </c>
      <c r="F89" s="23">
        <f t="shared" ref="F89:H122" si="2">SUM(G89-E89)</f>
        <v>11469278</v>
      </c>
      <c r="G89" s="100">
        <f>SUM(G90:G94)</f>
        <v>48606851</v>
      </c>
      <c r="H89" s="23">
        <f t="shared" si="2"/>
        <v>3952446</v>
      </c>
      <c r="I89" s="100">
        <f>SUM(I90:I94)</f>
        <v>52559297</v>
      </c>
    </row>
    <row r="90" spans="1:15" ht="16.5" thickBot="1" x14ac:dyDescent="0.3">
      <c r="A90" s="101" t="s">
        <v>5</v>
      </c>
      <c r="B90" s="102" t="s">
        <v>161</v>
      </c>
      <c r="C90" s="103">
        <v>10902873</v>
      </c>
      <c r="D90" s="53">
        <f>E90-C90</f>
        <v>6569097</v>
      </c>
      <c r="E90" s="104">
        <v>17471970</v>
      </c>
      <c r="F90" s="103">
        <f t="shared" si="2"/>
        <v>7233609</v>
      </c>
      <c r="G90" s="105">
        <v>24705579</v>
      </c>
      <c r="H90" s="103">
        <f t="shared" si="2"/>
        <v>2358410</v>
      </c>
      <c r="I90" s="37">
        <v>27063989</v>
      </c>
    </row>
    <row r="91" spans="1:15" ht="16.5" thickBot="1" x14ac:dyDescent="0.3">
      <c r="A91" s="31" t="s">
        <v>7</v>
      </c>
      <c r="B91" s="106" t="s">
        <v>162</v>
      </c>
      <c r="C91" s="107">
        <v>2110492</v>
      </c>
      <c r="D91" s="108">
        <f>E91-C91</f>
        <v>1014538</v>
      </c>
      <c r="E91" s="107">
        <v>3125030</v>
      </c>
      <c r="F91" s="103">
        <f t="shared" si="2"/>
        <v>587218</v>
      </c>
      <c r="G91" s="109">
        <v>3712248</v>
      </c>
      <c r="H91" s="103">
        <f t="shared" si="2"/>
        <v>168859</v>
      </c>
      <c r="I91" s="37">
        <v>3881107</v>
      </c>
      <c r="O91" s="110"/>
    </row>
    <row r="92" spans="1:15" x14ac:dyDescent="0.25">
      <c r="A92" s="31" t="s">
        <v>9</v>
      </c>
      <c r="B92" s="106" t="s">
        <v>163</v>
      </c>
      <c r="C92" s="107">
        <v>11410357</v>
      </c>
      <c r="D92" s="108">
        <f t="shared" ref="D92:D95" si="3">E92-C92</f>
        <v>71693</v>
      </c>
      <c r="E92" s="111">
        <v>11482050</v>
      </c>
      <c r="F92" s="103">
        <f t="shared" si="2"/>
        <v>2762689</v>
      </c>
      <c r="G92" s="109">
        <v>14244739</v>
      </c>
      <c r="H92" s="103">
        <f t="shared" si="2"/>
        <v>1107036</v>
      </c>
      <c r="I92" s="37">
        <v>15351775</v>
      </c>
    </row>
    <row r="93" spans="1:15" x14ac:dyDescent="0.25">
      <c r="A93" s="31" t="s">
        <v>11</v>
      </c>
      <c r="B93" s="106" t="s">
        <v>164</v>
      </c>
      <c r="C93" s="107">
        <v>2180000</v>
      </c>
      <c r="D93" s="108">
        <f t="shared" si="3"/>
        <v>12000</v>
      </c>
      <c r="E93" s="111">
        <v>2192000</v>
      </c>
      <c r="F93" s="103">
        <f t="shared" si="2"/>
        <v>81000</v>
      </c>
      <c r="G93" s="109">
        <v>2273000</v>
      </c>
      <c r="H93" s="103">
        <f t="shared" si="2"/>
        <v>208881</v>
      </c>
      <c r="I93" s="37">
        <v>2481881</v>
      </c>
    </row>
    <row r="94" spans="1:15" x14ac:dyDescent="0.25">
      <c r="A94" s="31" t="s">
        <v>165</v>
      </c>
      <c r="B94" s="112" t="s">
        <v>166</v>
      </c>
      <c r="C94" s="107">
        <v>1315478</v>
      </c>
      <c r="D94" s="108">
        <f t="shared" si="3"/>
        <v>1551045</v>
      </c>
      <c r="E94" s="111">
        <v>2866523</v>
      </c>
      <c r="F94" s="103">
        <f t="shared" si="2"/>
        <v>804762</v>
      </c>
      <c r="G94" s="109">
        <v>3671285</v>
      </c>
      <c r="H94" s="103">
        <f t="shared" si="2"/>
        <v>109260</v>
      </c>
      <c r="I94" s="37">
        <v>3780545</v>
      </c>
    </row>
    <row r="95" spans="1:15" x14ac:dyDescent="0.25">
      <c r="A95" s="31" t="s">
        <v>15</v>
      </c>
      <c r="B95" s="106" t="s">
        <v>167</v>
      </c>
      <c r="C95" s="106"/>
      <c r="D95" s="108">
        <f t="shared" si="3"/>
        <v>1551045</v>
      </c>
      <c r="E95" s="111">
        <v>1551045</v>
      </c>
      <c r="F95" s="103">
        <f t="shared" si="2"/>
        <v>804762</v>
      </c>
      <c r="G95" s="109">
        <v>2355807</v>
      </c>
      <c r="H95" s="113">
        <f t="shared" si="2"/>
        <v>-24379</v>
      </c>
      <c r="I95" s="114">
        <v>2331428</v>
      </c>
    </row>
    <row r="96" spans="1:15" x14ac:dyDescent="0.25">
      <c r="A96" s="31" t="s">
        <v>168</v>
      </c>
      <c r="B96" s="115" t="s">
        <v>169</v>
      </c>
      <c r="C96" s="115"/>
      <c r="D96" s="116"/>
      <c r="E96" s="111"/>
      <c r="F96" s="103">
        <f t="shared" si="2"/>
        <v>0</v>
      </c>
      <c r="G96" s="109"/>
      <c r="H96" s="36"/>
      <c r="I96" s="36"/>
    </row>
    <row r="97" spans="1:9" x14ac:dyDescent="0.25">
      <c r="A97" s="31" t="s">
        <v>170</v>
      </c>
      <c r="B97" s="117" t="s">
        <v>171</v>
      </c>
      <c r="C97" s="117"/>
      <c r="D97" s="118"/>
      <c r="E97" s="111"/>
      <c r="F97" s="103">
        <f t="shared" si="2"/>
        <v>0</v>
      </c>
      <c r="G97" s="109"/>
      <c r="H97" s="36"/>
      <c r="I97" s="37"/>
    </row>
    <row r="98" spans="1:9" x14ac:dyDescent="0.25">
      <c r="A98" s="31" t="s">
        <v>172</v>
      </c>
      <c r="B98" s="117" t="s">
        <v>173</v>
      </c>
      <c r="C98" s="117"/>
      <c r="D98" s="118"/>
      <c r="E98" s="111"/>
      <c r="F98" s="103">
        <f t="shared" si="2"/>
        <v>0</v>
      </c>
      <c r="G98" s="109"/>
      <c r="H98" s="36"/>
      <c r="I98" s="37"/>
    </row>
    <row r="99" spans="1:9" x14ac:dyDescent="0.25">
      <c r="A99" s="31" t="s">
        <v>174</v>
      </c>
      <c r="B99" s="115" t="s">
        <v>175</v>
      </c>
      <c r="C99" s="115"/>
      <c r="D99" s="108">
        <f t="shared" ref="D99" si="4">E99-C99</f>
        <v>348817</v>
      </c>
      <c r="E99" s="111">
        <v>348817</v>
      </c>
      <c r="F99" s="103">
        <f t="shared" si="2"/>
        <v>443195</v>
      </c>
      <c r="G99" s="119">
        <v>792012</v>
      </c>
      <c r="H99" s="103">
        <f t="shared" si="2"/>
        <v>334556</v>
      </c>
      <c r="I99" s="37">
        <v>1126568</v>
      </c>
    </row>
    <row r="100" spans="1:9" x14ac:dyDescent="0.25">
      <c r="A100" s="31" t="s">
        <v>176</v>
      </c>
      <c r="B100" s="115" t="s">
        <v>177</v>
      </c>
      <c r="C100" s="115"/>
      <c r="D100" s="116"/>
      <c r="E100" s="111"/>
      <c r="F100" s="103">
        <f t="shared" si="2"/>
        <v>0</v>
      </c>
      <c r="G100" s="109"/>
      <c r="H100" s="36"/>
      <c r="I100" s="37"/>
    </row>
    <row r="101" spans="1:9" x14ac:dyDescent="0.25">
      <c r="A101" s="31" t="s">
        <v>178</v>
      </c>
      <c r="B101" s="117" t="s">
        <v>179</v>
      </c>
      <c r="C101" s="117"/>
      <c r="D101" s="118"/>
      <c r="E101" s="111"/>
      <c r="F101" s="103">
        <f t="shared" si="2"/>
        <v>0</v>
      </c>
      <c r="G101" s="109"/>
      <c r="H101" s="36"/>
      <c r="I101" s="37"/>
    </row>
    <row r="102" spans="1:9" x14ac:dyDescent="0.25">
      <c r="A102" s="120" t="s">
        <v>180</v>
      </c>
      <c r="B102" s="121" t="s">
        <v>181</v>
      </c>
      <c r="C102" s="117"/>
      <c r="D102" s="118"/>
      <c r="E102" s="111"/>
      <c r="F102" s="103">
        <f t="shared" si="2"/>
        <v>0</v>
      </c>
      <c r="G102" s="109"/>
      <c r="H102" s="36"/>
      <c r="I102" s="37"/>
    </row>
    <row r="103" spans="1:9" x14ac:dyDescent="0.25">
      <c r="A103" s="31" t="s">
        <v>182</v>
      </c>
      <c r="B103" s="121" t="s">
        <v>183</v>
      </c>
      <c r="C103" s="117"/>
      <c r="D103" s="118"/>
      <c r="E103" s="111"/>
      <c r="F103" s="103">
        <f t="shared" si="2"/>
        <v>0</v>
      </c>
      <c r="G103" s="109"/>
      <c r="H103" s="36"/>
      <c r="I103" s="37"/>
    </row>
    <row r="104" spans="1:9" ht="16.5" thickBot="1" x14ac:dyDescent="0.3">
      <c r="A104" s="122" t="s">
        <v>184</v>
      </c>
      <c r="B104" s="123" t="s">
        <v>185</v>
      </c>
      <c r="C104" s="111">
        <v>1315478</v>
      </c>
      <c r="D104" s="124">
        <f t="shared" ref="D104" si="5">E104-C104</f>
        <v>-348817</v>
      </c>
      <c r="E104" s="125">
        <v>966661</v>
      </c>
      <c r="F104" s="103">
        <f t="shared" si="2"/>
        <v>-443195</v>
      </c>
      <c r="G104" s="126">
        <v>523466</v>
      </c>
      <c r="H104" s="103">
        <f t="shared" si="2"/>
        <v>-200917</v>
      </c>
      <c r="I104" s="37">
        <v>322549</v>
      </c>
    </row>
    <row r="105" spans="1:9" ht="16.5" thickBot="1" x14ac:dyDescent="0.3">
      <c r="A105" s="13" t="s">
        <v>17</v>
      </c>
      <c r="B105" s="99" t="s">
        <v>251</v>
      </c>
      <c r="C105" s="98">
        <f>SUM(C106,C108)</f>
        <v>1320500</v>
      </c>
      <c r="D105" s="127">
        <f>E105-C105</f>
        <v>500000</v>
      </c>
      <c r="E105" s="98">
        <f>SUM(E106,E108)</f>
        <v>1820500</v>
      </c>
      <c r="F105" s="98">
        <f t="shared" si="2"/>
        <v>94315</v>
      </c>
      <c r="G105" s="100">
        <f>SUM(G106,G108)</f>
        <v>1914815</v>
      </c>
      <c r="H105" s="98">
        <f t="shared" si="2"/>
        <v>929373</v>
      </c>
      <c r="I105" s="100">
        <f>SUM(I106,I108)</f>
        <v>2844188</v>
      </c>
    </row>
    <row r="106" spans="1:9" x14ac:dyDescent="0.25">
      <c r="A106" s="24" t="s">
        <v>19</v>
      </c>
      <c r="B106" s="106" t="s">
        <v>186</v>
      </c>
      <c r="C106" s="103">
        <v>370500</v>
      </c>
      <c r="D106" s="53">
        <f>E106-C106</f>
        <v>500000</v>
      </c>
      <c r="E106" s="103">
        <v>870500</v>
      </c>
      <c r="F106" s="103">
        <f t="shared" si="2"/>
        <v>0</v>
      </c>
      <c r="G106" s="105">
        <v>870500</v>
      </c>
      <c r="H106" s="55">
        <f>I106-G106</f>
        <v>273725</v>
      </c>
      <c r="I106" s="30">
        <v>1144225</v>
      </c>
    </row>
    <row r="107" spans="1:9" x14ac:dyDescent="0.25">
      <c r="A107" s="24" t="s">
        <v>21</v>
      </c>
      <c r="B107" s="128" t="s">
        <v>187</v>
      </c>
      <c r="C107" s="107"/>
      <c r="D107" s="129"/>
      <c r="E107" s="107"/>
      <c r="F107" s="103">
        <f t="shared" si="2"/>
        <v>0</v>
      </c>
      <c r="G107" s="109"/>
      <c r="H107" s="36"/>
      <c r="I107" s="37"/>
    </row>
    <row r="108" spans="1:9" x14ac:dyDescent="0.25">
      <c r="A108" s="24" t="s">
        <v>23</v>
      </c>
      <c r="B108" s="128" t="s">
        <v>188</v>
      </c>
      <c r="C108" s="107">
        <v>950000</v>
      </c>
      <c r="D108" s="108">
        <f>E108-C108</f>
        <v>0</v>
      </c>
      <c r="E108" s="107">
        <v>950000</v>
      </c>
      <c r="F108" s="103">
        <f t="shared" si="2"/>
        <v>94315</v>
      </c>
      <c r="G108" s="109">
        <v>1044315</v>
      </c>
      <c r="H108" s="108">
        <f>I108-G108</f>
        <v>655648</v>
      </c>
      <c r="I108" s="37">
        <v>1699963</v>
      </c>
    </row>
    <row r="109" spans="1:9" x14ac:dyDescent="0.25">
      <c r="A109" s="24" t="s">
        <v>25</v>
      </c>
      <c r="B109" s="128" t="s">
        <v>189</v>
      </c>
      <c r="C109" s="106"/>
      <c r="D109" s="129"/>
      <c r="E109" s="107"/>
      <c r="F109" s="103">
        <f t="shared" si="2"/>
        <v>0</v>
      </c>
      <c r="G109" s="35"/>
      <c r="H109" s="36"/>
      <c r="I109" s="37"/>
    </row>
    <row r="110" spans="1:9" x14ac:dyDescent="0.25">
      <c r="A110" s="24" t="s">
        <v>27</v>
      </c>
      <c r="B110" s="40" t="s">
        <v>190</v>
      </c>
      <c r="C110" s="32"/>
      <c r="D110" s="32"/>
      <c r="E110" s="107"/>
      <c r="F110" s="103">
        <f t="shared" si="2"/>
        <v>0</v>
      </c>
      <c r="G110" s="35"/>
      <c r="H110" s="36"/>
      <c r="I110" s="37"/>
    </row>
    <row r="111" spans="1:9" x14ac:dyDescent="0.25">
      <c r="A111" s="24" t="s">
        <v>29</v>
      </c>
      <c r="B111" s="32" t="s">
        <v>191</v>
      </c>
      <c r="C111" s="32"/>
      <c r="D111" s="32"/>
      <c r="E111" s="107"/>
      <c r="F111" s="103">
        <f t="shared" si="2"/>
        <v>0</v>
      </c>
      <c r="G111" s="35"/>
      <c r="H111" s="36"/>
      <c r="I111" s="37"/>
    </row>
    <row r="112" spans="1:9" x14ac:dyDescent="0.25">
      <c r="A112" s="24" t="s">
        <v>192</v>
      </c>
      <c r="B112" s="130" t="s">
        <v>193</v>
      </c>
      <c r="C112" s="117"/>
      <c r="D112" s="117"/>
      <c r="E112" s="107"/>
      <c r="F112" s="103">
        <f t="shared" si="2"/>
        <v>0</v>
      </c>
      <c r="G112" s="35"/>
      <c r="H112" s="36"/>
      <c r="I112" s="37"/>
    </row>
    <row r="113" spans="1:9" x14ac:dyDescent="0.25">
      <c r="A113" s="24" t="s">
        <v>194</v>
      </c>
      <c r="B113" s="117" t="s">
        <v>173</v>
      </c>
      <c r="C113" s="117"/>
      <c r="D113" s="117"/>
      <c r="E113" s="107"/>
      <c r="F113" s="103">
        <f t="shared" si="2"/>
        <v>0</v>
      </c>
      <c r="G113" s="35"/>
      <c r="H113" s="36"/>
      <c r="I113" s="37"/>
    </row>
    <row r="114" spans="1:9" x14ac:dyDescent="0.25">
      <c r="A114" s="24" t="s">
        <v>195</v>
      </c>
      <c r="B114" s="117" t="s">
        <v>196</v>
      </c>
      <c r="C114" s="117"/>
      <c r="D114" s="117"/>
      <c r="E114" s="107"/>
      <c r="F114" s="103">
        <f t="shared" si="2"/>
        <v>0</v>
      </c>
      <c r="G114" s="35"/>
      <c r="H114" s="36"/>
      <c r="I114" s="37"/>
    </row>
    <row r="115" spans="1:9" x14ac:dyDescent="0.25">
      <c r="A115" s="24" t="s">
        <v>197</v>
      </c>
      <c r="B115" s="117" t="s">
        <v>198</v>
      </c>
      <c r="C115" s="117"/>
      <c r="D115" s="117"/>
      <c r="E115" s="107"/>
      <c r="F115" s="103">
        <f t="shared" si="2"/>
        <v>0</v>
      </c>
      <c r="G115" s="35"/>
      <c r="H115" s="36"/>
      <c r="I115" s="37"/>
    </row>
    <row r="116" spans="1:9" x14ac:dyDescent="0.25">
      <c r="A116" s="24" t="s">
        <v>199</v>
      </c>
      <c r="B116" s="117" t="s">
        <v>179</v>
      </c>
      <c r="C116" s="117"/>
      <c r="D116" s="117"/>
      <c r="E116" s="107"/>
      <c r="F116" s="103">
        <f t="shared" si="2"/>
        <v>0</v>
      </c>
      <c r="G116" s="35"/>
      <c r="H116" s="36"/>
      <c r="I116" s="37"/>
    </row>
    <row r="117" spans="1:9" x14ac:dyDescent="0.25">
      <c r="A117" s="24" t="s">
        <v>200</v>
      </c>
      <c r="B117" s="117" t="s">
        <v>201</v>
      </c>
      <c r="C117" s="117"/>
      <c r="D117" s="117"/>
      <c r="E117" s="107"/>
      <c r="F117" s="103">
        <f t="shared" si="2"/>
        <v>0</v>
      </c>
      <c r="G117" s="35"/>
      <c r="H117" s="36"/>
      <c r="I117" s="36"/>
    </row>
    <row r="118" spans="1:9" ht="16.5" thickBot="1" x14ac:dyDescent="0.3">
      <c r="A118" s="120" t="s">
        <v>202</v>
      </c>
      <c r="B118" s="117" t="s">
        <v>203</v>
      </c>
      <c r="C118" s="121"/>
      <c r="D118" s="121"/>
      <c r="E118" s="111"/>
      <c r="F118" s="103">
        <f t="shared" si="2"/>
        <v>0</v>
      </c>
      <c r="G118" s="42"/>
      <c r="H118" s="43"/>
      <c r="I118" s="43"/>
    </row>
    <row r="119" spans="1:9" ht="16.5" thickBot="1" x14ac:dyDescent="0.3">
      <c r="A119" s="13" t="s">
        <v>31</v>
      </c>
      <c r="B119" s="131" t="s">
        <v>204</v>
      </c>
      <c r="C119" s="98">
        <f>SUM(C120:C121)</f>
        <v>8908841</v>
      </c>
      <c r="D119" s="132">
        <f>E119-C119</f>
        <v>-2111796</v>
      </c>
      <c r="E119" s="98">
        <f>SUM(E120:E121)</f>
        <v>6797045</v>
      </c>
      <c r="F119" s="98">
        <f t="shared" si="2"/>
        <v>-2824515</v>
      </c>
      <c r="G119" s="98">
        <f>SUM(G120:G121)</f>
        <v>3972530</v>
      </c>
      <c r="H119" s="98">
        <f t="shared" si="2"/>
        <v>6324022</v>
      </c>
      <c r="I119" s="98">
        <f>SUM(I120:I121)</f>
        <v>10296552</v>
      </c>
    </row>
    <row r="120" spans="1:9" x14ac:dyDescent="0.25">
      <c r="A120" s="24" t="s">
        <v>33</v>
      </c>
      <c r="B120" s="133" t="s">
        <v>205</v>
      </c>
      <c r="C120" s="103">
        <v>8908841</v>
      </c>
      <c r="D120" s="134">
        <f>E120-C120</f>
        <v>-2111796</v>
      </c>
      <c r="E120" s="103">
        <v>6797045</v>
      </c>
      <c r="F120" s="103">
        <f t="shared" si="2"/>
        <v>-2824515</v>
      </c>
      <c r="G120" s="28">
        <v>3972530</v>
      </c>
      <c r="H120" s="103">
        <f t="shared" si="2"/>
        <v>6324022</v>
      </c>
      <c r="I120" s="28">
        <v>10296552</v>
      </c>
    </row>
    <row r="121" spans="1:9" ht="16.5" thickBot="1" x14ac:dyDescent="0.3">
      <c r="A121" s="39" t="s">
        <v>35</v>
      </c>
      <c r="B121" s="128" t="s">
        <v>206</v>
      </c>
      <c r="C121" s="128"/>
      <c r="D121" s="135"/>
      <c r="E121" s="111"/>
      <c r="F121" s="103">
        <f t="shared" si="2"/>
        <v>0</v>
      </c>
      <c r="G121" s="42"/>
      <c r="H121" s="36"/>
      <c r="I121" s="36"/>
    </row>
    <row r="122" spans="1:9" ht="16.5" thickBot="1" x14ac:dyDescent="0.3">
      <c r="A122" s="13" t="s">
        <v>207</v>
      </c>
      <c r="B122" s="131" t="s">
        <v>208</v>
      </c>
      <c r="C122" s="98">
        <f>SUM(C89,C105,C119)</f>
        <v>38148541</v>
      </c>
      <c r="D122" s="132">
        <f>E122-C122</f>
        <v>7606577</v>
      </c>
      <c r="E122" s="98">
        <f>SUM(E89,E105,E119)</f>
        <v>45755118</v>
      </c>
      <c r="F122" s="98">
        <f t="shared" si="2"/>
        <v>8739078</v>
      </c>
      <c r="G122" s="98">
        <f>SUM(G89,G105,G119)</f>
        <v>54494196</v>
      </c>
      <c r="H122" s="98">
        <f t="shared" si="2"/>
        <v>11205841</v>
      </c>
      <c r="I122" s="98">
        <f>SUM(I89,I105,I119)</f>
        <v>65700037</v>
      </c>
    </row>
    <row r="123" spans="1:9" ht="16.5" thickBot="1" x14ac:dyDescent="0.3">
      <c r="A123" s="13" t="s">
        <v>59</v>
      </c>
      <c r="B123" s="131" t="s">
        <v>209</v>
      </c>
      <c r="C123" s="131"/>
      <c r="D123" s="136"/>
      <c r="E123" s="98"/>
      <c r="F123" s="98"/>
      <c r="G123" s="75"/>
      <c r="H123" s="66"/>
      <c r="I123" s="66"/>
    </row>
    <row r="124" spans="1:9" x14ac:dyDescent="0.25">
      <c r="A124" s="24" t="s">
        <v>61</v>
      </c>
      <c r="B124" s="133" t="s">
        <v>210</v>
      </c>
      <c r="C124" s="133"/>
      <c r="D124" s="133"/>
      <c r="E124" s="107"/>
      <c r="F124" s="103">
        <f>SUM(G124-E124)</f>
        <v>0</v>
      </c>
      <c r="G124" s="28"/>
      <c r="H124" s="48"/>
      <c r="I124" s="48"/>
    </row>
    <row r="125" spans="1:9" x14ac:dyDescent="0.25">
      <c r="A125" s="24" t="s">
        <v>63</v>
      </c>
      <c r="B125" s="133" t="s">
        <v>211</v>
      </c>
      <c r="C125" s="106"/>
      <c r="D125" s="106"/>
      <c r="E125" s="107"/>
      <c r="F125" s="103">
        <f>SUM(G125-E125)</f>
        <v>0</v>
      </c>
      <c r="G125" s="35"/>
      <c r="H125" s="36"/>
      <c r="I125" s="36"/>
    </row>
    <row r="126" spans="1:9" ht="16.5" thickBot="1" x14ac:dyDescent="0.3">
      <c r="A126" s="120" t="s">
        <v>65</v>
      </c>
      <c r="B126" s="112" t="s">
        <v>212</v>
      </c>
      <c r="C126" s="128"/>
      <c r="D126" s="128"/>
      <c r="E126" s="107"/>
      <c r="F126" s="103">
        <f>SUM(G126-E126)</f>
        <v>0</v>
      </c>
      <c r="G126" s="42"/>
      <c r="H126" s="43"/>
      <c r="I126" s="43"/>
    </row>
    <row r="127" spans="1:9" ht="16.5" thickBot="1" x14ac:dyDescent="0.3">
      <c r="A127" s="13" t="s">
        <v>81</v>
      </c>
      <c r="B127" s="131" t="s">
        <v>213</v>
      </c>
      <c r="C127" s="131"/>
      <c r="D127" s="131"/>
      <c r="E127" s="98"/>
      <c r="F127" s="98"/>
      <c r="G127" s="75"/>
      <c r="H127" s="66"/>
      <c r="I127" s="66"/>
    </row>
    <row r="128" spans="1:9" x14ac:dyDescent="0.25">
      <c r="A128" s="24" t="s">
        <v>83</v>
      </c>
      <c r="B128" s="133" t="s">
        <v>214</v>
      </c>
      <c r="C128" s="133"/>
      <c r="D128" s="133"/>
      <c r="E128" s="107"/>
      <c r="F128" s="103"/>
      <c r="G128" s="28"/>
      <c r="H128" s="48"/>
      <c r="I128" s="48"/>
    </row>
    <row r="129" spans="1:13" x14ac:dyDescent="0.25">
      <c r="A129" s="24" t="s">
        <v>85</v>
      </c>
      <c r="B129" s="133" t="s">
        <v>215</v>
      </c>
      <c r="C129" s="106"/>
      <c r="D129" s="106"/>
      <c r="E129" s="107"/>
      <c r="F129" s="107"/>
      <c r="G129" s="35"/>
      <c r="H129" s="36"/>
      <c r="I129" s="36"/>
    </row>
    <row r="130" spans="1:13" x14ac:dyDescent="0.25">
      <c r="A130" s="24" t="s">
        <v>87</v>
      </c>
      <c r="B130" s="133" t="s">
        <v>216</v>
      </c>
      <c r="C130" s="106"/>
      <c r="D130" s="106"/>
      <c r="E130" s="107"/>
      <c r="F130" s="107"/>
      <c r="G130" s="35"/>
      <c r="H130" s="36"/>
      <c r="I130" s="36"/>
    </row>
    <row r="131" spans="1:13" ht="16.5" thickBot="1" x14ac:dyDescent="0.3">
      <c r="A131" s="120" t="s">
        <v>89</v>
      </c>
      <c r="B131" s="112" t="s">
        <v>217</v>
      </c>
      <c r="C131" s="128"/>
      <c r="D131" s="128"/>
      <c r="E131" s="107"/>
      <c r="F131" s="111"/>
      <c r="G131" s="42"/>
      <c r="H131" s="43"/>
      <c r="I131" s="43"/>
    </row>
    <row r="132" spans="1:13" ht="16.5" thickBot="1" x14ac:dyDescent="0.3">
      <c r="A132" s="13" t="s">
        <v>218</v>
      </c>
      <c r="B132" s="131" t="s">
        <v>219</v>
      </c>
      <c r="C132" s="131"/>
      <c r="D132" s="137">
        <f>E132-C132</f>
        <v>706594</v>
      </c>
      <c r="E132" s="138">
        <f>SUM(E133:E136)</f>
        <v>706594</v>
      </c>
      <c r="F132" s="98">
        <f>SUM(G132-E132)</f>
        <v>0</v>
      </c>
      <c r="G132" s="138">
        <f>SUM(G133:G136)</f>
        <v>706594</v>
      </c>
      <c r="H132" s="66"/>
      <c r="I132" s="138">
        <f>SUM(I133:I136)</f>
        <v>706594</v>
      </c>
    </row>
    <row r="133" spans="1:13" x14ac:dyDescent="0.25">
      <c r="A133" s="24" t="s">
        <v>95</v>
      </c>
      <c r="B133" s="133" t="s">
        <v>220</v>
      </c>
      <c r="C133" s="133"/>
      <c r="D133" s="133"/>
      <c r="E133" s="107"/>
      <c r="F133" s="103">
        <f>SUM(G133-E133)</f>
        <v>0</v>
      </c>
      <c r="G133" s="28"/>
      <c r="H133" s="48"/>
      <c r="I133" s="48"/>
    </row>
    <row r="134" spans="1:13" x14ac:dyDescent="0.25">
      <c r="A134" s="24" t="s">
        <v>97</v>
      </c>
      <c r="B134" s="133" t="s">
        <v>221</v>
      </c>
      <c r="C134" s="106"/>
      <c r="D134" s="139">
        <f>E134-C134</f>
        <v>706594</v>
      </c>
      <c r="E134" s="107">
        <v>706594</v>
      </c>
      <c r="F134" s="103">
        <f>SUM(G134-E134)</f>
        <v>0</v>
      </c>
      <c r="G134" s="35">
        <v>706594</v>
      </c>
      <c r="H134" s="36"/>
      <c r="I134" s="37">
        <v>706594</v>
      </c>
    </row>
    <row r="135" spans="1:13" x14ac:dyDescent="0.25">
      <c r="A135" s="24" t="s">
        <v>99</v>
      </c>
      <c r="B135" s="133" t="s">
        <v>222</v>
      </c>
      <c r="C135" s="106"/>
      <c r="D135" s="106"/>
      <c r="E135" s="107"/>
      <c r="F135" s="103">
        <f>SUM(G135-E135)</f>
        <v>0</v>
      </c>
      <c r="G135" s="35"/>
      <c r="H135" s="36"/>
      <c r="I135" s="36"/>
    </row>
    <row r="136" spans="1:13" ht="16.5" thickBot="1" x14ac:dyDescent="0.3">
      <c r="A136" s="120" t="s">
        <v>101</v>
      </c>
      <c r="B136" s="112" t="s">
        <v>238</v>
      </c>
      <c r="C136" s="128"/>
      <c r="D136" s="128"/>
      <c r="E136" s="107"/>
      <c r="F136" s="103">
        <f>SUM(G136-E136)</f>
        <v>0</v>
      </c>
      <c r="G136" s="42"/>
      <c r="H136" s="43"/>
      <c r="I136" s="43"/>
    </row>
    <row r="137" spans="1:13" ht="16.5" thickBot="1" x14ac:dyDescent="0.3">
      <c r="A137" s="13" t="s">
        <v>103</v>
      </c>
      <c r="B137" s="131" t="s">
        <v>249</v>
      </c>
      <c r="C137" s="131"/>
      <c r="D137" s="131"/>
      <c r="E137" s="140"/>
      <c r="F137" s="140"/>
      <c r="G137" s="75"/>
      <c r="H137" s="66"/>
      <c r="I137" s="66"/>
    </row>
    <row r="138" spans="1:13" x14ac:dyDescent="0.25">
      <c r="A138" s="24" t="s">
        <v>105</v>
      </c>
      <c r="B138" s="133" t="s">
        <v>223</v>
      </c>
      <c r="C138" s="133"/>
      <c r="D138" s="133"/>
      <c r="E138" s="107"/>
      <c r="F138" s="103"/>
      <c r="G138" s="28"/>
      <c r="H138" s="48"/>
      <c r="I138" s="48"/>
    </row>
    <row r="139" spans="1:13" x14ac:dyDescent="0.25">
      <c r="A139" s="24" t="s">
        <v>107</v>
      </c>
      <c r="B139" s="133" t="s">
        <v>224</v>
      </c>
      <c r="C139" s="106"/>
      <c r="D139" s="106"/>
      <c r="E139" s="107"/>
      <c r="F139" s="107"/>
      <c r="G139" s="35"/>
      <c r="H139" s="36"/>
      <c r="I139" s="36"/>
    </row>
    <row r="140" spans="1:13" x14ac:dyDescent="0.25">
      <c r="A140" s="24" t="s">
        <v>109</v>
      </c>
      <c r="B140" s="133" t="s">
        <v>225</v>
      </c>
      <c r="C140" s="106"/>
      <c r="D140" s="106"/>
      <c r="E140" s="107"/>
      <c r="F140" s="107"/>
      <c r="G140" s="35"/>
      <c r="H140" s="36"/>
      <c r="I140" s="36"/>
    </row>
    <row r="141" spans="1:13" ht="16.5" thickBot="1" x14ac:dyDescent="0.3">
      <c r="A141" s="24" t="s">
        <v>111</v>
      </c>
      <c r="B141" s="133" t="s">
        <v>226</v>
      </c>
      <c r="C141" s="128"/>
      <c r="D141" s="128"/>
      <c r="E141" s="107"/>
      <c r="F141" s="111"/>
      <c r="G141" s="42"/>
      <c r="H141" s="43"/>
      <c r="I141" s="43"/>
    </row>
    <row r="142" spans="1:13" ht="16.5" thickBot="1" x14ac:dyDescent="0.3">
      <c r="A142" s="13" t="s">
        <v>113</v>
      </c>
      <c r="B142" s="131" t="s">
        <v>227</v>
      </c>
      <c r="C142" s="131"/>
      <c r="D142" s="137">
        <f>E142-C142</f>
        <v>706594</v>
      </c>
      <c r="E142" s="141">
        <f>SUM(E123,E127,E132,E137)</f>
        <v>706594</v>
      </c>
      <c r="F142" s="98">
        <f>SUM(G142-E142)</f>
        <v>0</v>
      </c>
      <c r="G142" s="141">
        <f>SUM(G123,G127,G132,G137)</f>
        <v>706594</v>
      </c>
      <c r="H142" s="66"/>
      <c r="I142" s="141">
        <f>SUM(I123,I127,I132,I137)</f>
        <v>706594</v>
      </c>
      <c r="J142" s="1"/>
      <c r="K142" s="2"/>
      <c r="L142" s="2"/>
      <c r="M142" s="2"/>
    </row>
    <row r="143" spans="1:13" s="20" customFormat="1" ht="16.5" thickBot="1" x14ac:dyDescent="0.3">
      <c r="A143" s="85" t="s">
        <v>228</v>
      </c>
      <c r="B143" s="86" t="s">
        <v>229</v>
      </c>
      <c r="C143" s="142">
        <f>SUM(C122,C142)</f>
        <v>38148541</v>
      </c>
      <c r="D143" s="137">
        <f>E143-C143</f>
        <v>8313171</v>
      </c>
      <c r="E143" s="141">
        <f>SUM(E122,E142)</f>
        <v>46461712</v>
      </c>
      <c r="F143" s="98">
        <f>SUM(G143-E143)</f>
        <v>8739078</v>
      </c>
      <c r="G143" s="141">
        <f>SUM(G122,G142)</f>
        <v>55200790</v>
      </c>
      <c r="H143" s="98">
        <f>SUM(I143-G143)</f>
        <v>11205841</v>
      </c>
      <c r="I143" s="141">
        <f>SUM(I122,I142)</f>
        <v>66406631</v>
      </c>
    </row>
    <row r="144" spans="1:13" s="20" customFormat="1" ht="16.5" thickBot="1" x14ac:dyDescent="0.3">
      <c r="A144" s="143"/>
      <c r="B144" s="144"/>
      <c r="C144" s="144"/>
      <c r="D144" s="144"/>
      <c r="E144" s="145"/>
      <c r="F144" s="145"/>
      <c r="G144" s="146"/>
      <c r="H144" s="147"/>
      <c r="I144" s="148"/>
    </row>
    <row r="145" spans="1:10" ht="16.5" thickBot="1" x14ac:dyDescent="0.3">
      <c r="A145" s="160" t="s">
        <v>233</v>
      </c>
      <c r="B145" s="160"/>
      <c r="C145" s="149"/>
      <c r="D145" s="149"/>
      <c r="E145" s="96">
        <v>2</v>
      </c>
      <c r="F145" s="96">
        <v>2</v>
      </c>
      <c r="G145" s="96">
        <v>2</v>
      </c>
      <c r="H145" s="96">
        <v>2</v>
      </c>
      <c r="I145" s="96">
        <v>2</v>
      </c>
    </row>
    <row r="146" spans="1:10" ht="16.5" thickBot="1" x14ac:dyDescent="0.3">
      <c r="A146" s="160" t="s">
        <v>234</v>
      </c>
      <c r="B146" s="160"/>
      <c r="C146" s="149"/>
      <c r="D146" s="149"/>
      <c r="E146" s="96">
        <v>25</v>
      </c>
      <c r="F146" s="96">
        <v>25</v>
      </c>
      <c r="G146" s="96">
        <v>25</v>
      </c>
      <c r="H146" s="96">
        <v>25</v>
      </c>
      <c r="I146" s="96">
        <v>25</v>
      </c>
    </row>
    <row r="147" spans="1:10" x14ac:dyDescent="0.25">
      <c r="A147" s="150"/>
      <c r="B147" s="151"/>
      <c r="C147" s="151"/>
      <c r="D147" s="151"/>
      <c r="E147" s="152"/>
      <c r="F147" s="152"/>
      <c r="G147" s="152"/>
    </row>
    <row r="148" spans="1:10" ht="16.5" thickBot="1" x14ac:dyDescent="0.3">
      <c r="A148" s="159" t="s">
        <v>230</v>
      </c>
      <c r="B148" s="159"/>
      <c r="C148" s="159"/>
      <c r="D148" s="159"/>
      <c r="E148" s="159"/>
      <c r="F148" s="153"/>
      <c r="G148" s="146"/>
      <c r="I148" s="161" t="s">
        <v>237</v>
      </c>
      <c r="J148" s="162"/>
    </row>
    <row r="149" spans="1:10" ht="46.5" customHeight="1" thickBot="1" x14ac:dyDescent="0.3">
      <c r="A149" s="13">
        <v>1</v>
      </c>
      <c r="B149" s="99" t="s">
        <v>231</v>
      </c>
      <c r="C149" s="99"/>
      <c r="D149" s="99"/>
      <c r="E149" s="98">
        <f>+E60-E122</f>
        <v>-11607460</v>
      </c>
      <c r="F149" s="98">
        <f>+F60-F122</f>
        <v>-1503245</v>
      </c>
      <c r="G149" s="98">
        <f>+G60-G122</f>
        <v>-13110705</v>
      </c>
      <c r="H149" s="98">
        <f>+H60-H122</f>
        <v>-824130</v>
      </c>
      <c r="I149" s="98">
        <f>+I60-I122</f>
        <v>-13934835</v>
      </c>
    </row>
    <row r="150" spans="1:10" ht="41.25" customHeight="1" thickBot="1" x14ac:dyDescent="0.3">
      <c r="A150" s="13" t="s">
        <v>17</v>
      </c>
      <c r="B150" s="99" t="s">
        <v>232</v>
      </c>
      <c r="C150" s="99"/>
      <c r="D150" s="99"/>
      <c r="E150" s="98">
        <f>+E83-E142</f>
        <v>11607460</v>
      </c>
      <c r="F150" s="98">
        <f>+F83-F142</f>
        <v>1503245</v>
      </c>
      <c r="G150" s="98">
        <f>+G83-G142</f>
        <v>13110705</v>
      </c>
      <c r="H150" s="98">
        <f>+H83-H142</f>
        <v>824130</v>
      </c>
      <c r="I150" s="98">
        <f>+I83-I142</f>
        <v>13934835</v>
      </c>
    </row>
  </sheetData>
  <mergeCells count="6">
    <mergeCell ref="H2:I2"/>
    <mergeCell ref="A85:E85"/>
    <mergeCell ref="A2:B2"/>
    <mergeCell ref="A148:E148"/>
    <mergeCell ref="A145:B145"/>
    <mergeCell ref="A146:B146"/>
  </mergeCells>
  <phoneticPr fontId="0" type="noConversion"/>
  <printOptions horizontalCentered="1"/>
  <pageMargins left="0.19685039370078741" right="0.19685039370078741" top="0.59055118110236227" bottom="0.19685039370078741" header="0.39370078740157483" footer="0.19685039370078741"/>
  <pageSetup paperSize="9" scale="46" fitToHeight="2" orientation="landscape" r:id="rId1"/>
  <headerFooter>
    <oddHeader>&amp;C&amp;"Times New Roman CE,Félkövér"&amp;12Keszőhidegkút Község Önkormányzata
2017. ÉVI KÖLTSÉGVETÉSÉNEK ÖSSZEVONT MÉRLEGE&amp;R&amp;"Times New Roman CE,Félkövér dőlt"&amp;11 3. sz. melléklet</oddHeader>
  </headerFooter>
  <rowBreaks count="2" manualBreakCount="2">
    <brk id="60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sz. mell.</vt:lpstr>
      <vt:lpstr>'3. sz.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ASP_2</cp:lastModifiedBy>
  <cp:lastPrinted>2018-06-01T08:10:36Z</cp:lastPrinted>
  <dcterms:created xsi:type="dcterms:W3CDTF">2014-02-06T13:22:03Z</dcterms:created>
  <dcterms:modified xsi:type="dcterms:W3CDTF">2018-06-01T08:10:37Z</dcterms:modified>
</cp:coreProperties>
</file>