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901" activeTab="6"/>
  </bookViews>
  <sheets>
    <sheet name="1 mell_önk és int" sheetId="1" r:id="rId1"/>
    <sheet name=" 2 mell_önk" sheetId="2" r:id="rId2"/>
    <sheet name=".3 mell hivatal" sheetId="3" r:id="rId3"/>
    <sheet name=" 4 mell_ovi" sheetId="4" r:id="rId4"/>
    <sheet name=" 5 mell_könyvtár" sheetId="5" r:id="rId5"/>
    <sheet name="6. melléklet" sheetId="6" r:id="rId6"/>
    <sheet name="7.melléklet" sheetId="7" r:id="rId7"/>
  </sheets>
  <definedNames>
    <definedName name="_xlnm.Print_Titles" localSheetId="5">'6. melléklet'!$2:$3</definedName>
    <definedName name="_xlnm.Print_Area" localSheetId="0">'1 mell_önk és int'!$A$1:$F$69</definedName>
    <definedName name="_xlnm.Print_Area" localSheetId="5">'6. melléklet'!$A$1:$H$341</definedName>
  </definedNames>
  <calcPr fullCalcOnLoad="1"/>
</workbook>
</file>

<file path=xl/sharedStrings.xml><?xml version="1.0" encoding="utf-8"?>
<sst xmlns="http://schemas.openxmlformats.org/spreadsheetml/2006/main" count="797" uniqueCount="284">
  <si>
    <t>2014. évi előirányzat</t>
  </si>
  <si>
    <t>Kötelező feladatok</t>
  </si>
  <si>
    <t>Önként válalat feladatok</t>
  </si>
  <si>
    <t>Államigazgatási feladatok</t>
  </si>
  <si>
    <t>I</t>
  </si>
  <si>
    <t>Költségvetési működési kiadások</t>
  </si>
  <si>
    <t>K1</t>
  </si>
  <si>
    <t>Személyi juttatások</t>
  </si>
  <si>
    <t>K2</t>
  </si>
  <si>
    <t xml:space="preserve">Munkaadókat terhelő járulékok és szociális hozzájárulási adó       </t>
  </si>
  <si>
    <t>K3</t>
  </si>
  <si>
    <t>Dologi kiadások</t>
  </si>
  <si>
    <t xml:space="preserve">    kamat kiadás</t>
  </si>
  <si>
    <t>K4</t>
  </si>
  <si>
    <t>Ellátottak pénzbeli juttatásai</t>
  </si>
  <si>
    <t>K5</t>
  </si>
  <si>
    <t>Egyéb működési célú kiadások</t>
  </si>
  <si>
    <t xml:space="preserve">      Tartalékok</t>
  </si>
  <si>
    <t xml:space="preserve">       Egyéb m. c. támogatások államháztartáson belülre</t>
  </si>
  <si>
    <t xml:space="preserve">       Egyéb m. c. támogatások államháztartáson kívülre</t>
  </si>
  <si>
    <t>Költségvetési működési kiadások összesen</t>
  </si>
  <si>
    <t>Költségvetési felhalmozási kiadások</t>
  </si>
  <si>
    <t>K6</t>
  </si>
  <si>
    <t>Beruházások</t>
  </si>
  <si>
    <t>K7</t>
  </si>
  <si>
    <t>Felújítások</t>
  </si>
  <si>
    <t>K8</t>
  </si>
  <si>
    <t>Egyéb felhalmozású célú kiadások</t>
  </si>
  <si>
    <t>Költségvetési felhalmozási kiadások összesen</t>
  </si>
  <si>
    <t>KÖLTSÉGVETÉSI KIADÁSOK ÖSSZESEN</t>
  </si>
  <si>
    <t>K9</t>
  </si>
  <si>
    <t>Finanszírozási kiadások</t>
  </si>
  <si>
    <t>Központi, irányító szervi támogatások folyósítása</t>
  </si>
  <si>
    <t>Hosszú lejáratú hitelek, kölcsönök törlesztése</t>
  </si>
  <si>
    <t>FINANSZÍROZÁSI KIADÁSOK ÖSSZESEN</t>
  </si>
  <si>
    <t>KIADÁSOK ÖSSZESEN (I+II)</t>
  </si>
  <si>
    <t>Költségvetési működési bevételek</t>
  </si>
  <si>
    <t>B1</t>
  </si>
  <si>
    <t>Működési célú támogatások államháztartáson belülről</t>
  </si>
  <si>
    <t xml:space="preserve"> Önkormányzatok működési támogatásai</t>
  </si>
  <si>
    <t xml:space="preserve"> Egyéb működési célú támogatások bevételei  államháztartáson belülről</t>
  </si>
  <si>
    <t xml:space="preserve">   OEP</t>
  </si>
  <si>
    <t xml:space="preserve">   Munkaügyi központ</t>
  </si>
  <si>
    <t xml:space="preserve">  önkormányzattól, táruslástól</t>
  </si>
  <si>
    <t>B3</t>
  </si>
  <si>
    <t>Közhatalmi bevételek</t>
  </si>
  <si>
    <t>B311 Magánszemélyek jövedelemadói</t>
  </si>
  <si>
    <t>B34 Vagyoni tipusú adók</t>
  </si>
  <si>
    <t xml:space="preserve">         építményadó</t>
  </si>
  <si>
    <t xml:space="preserve">         magánszemélyek kommunális adója</t>
  </si>
  <si>
    <t xml:space="preserve">         telekadó</t>
  </si>
  <si>
    <t>B35 Termékek és szolgáltatások adói</t>
  </si>
  <si>
    <t xml:space="preserve">         állandó jelleggel végzett iparűzési adó</t>
  </si>
  <si>
    <t xml:space="preserve">         tartózkodás után fizetett idegenforgalmi adót</t>
  </si>
  <si>
    <t xml:space="preserve">         gépjárműadó</t>
  </si>
  <si>
    <t>B36   Egyéb közhatalmi bevételek</t>
  </si>
  <si>
    <t xml:space="preserve">          igazgatási szolgáltatási díj</t>
  </si>
  <si>
    <t xml:space="preserve">          bírság</t>
  </si>
  <si>
    <t xml:space="preserve">          késedelmi pótlék</t>
  </si>
  <si>
    <t>B4</t>
  </si>
  <si>
    <t>Működési bevételek</t>
  </si>
  <si>
    <t xml:space="preserve">          Tulajdonosi bevétel</t>
  </si>
  <si>
    <t xml:space="preserve">          Szolgáltatások ellenérték</t>
  </si>
  <si>
    <t xml:space="preserve">          Ellátási díjak</t>
  </si>
  <si>
    <t>B6</t>
  </si>
  <si>
    <t>Működési célú átvett pénzeszközök</t>
  </si>
  <si>
    <t>Működési költségvetési bevételek összesen</t>
  </si>
  <si>
    <t>Költségvetési felhalmozási bevételek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</si>
  <si>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</si>
  <si>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</si>
  <si>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</si>
  <si>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</si>
  <si>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</si>
  <si>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</si>
  <si>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Felhalmozási költségvetési bevételek összesen</t>
  </si>
  <si>
    <t>III</t>
  </si>
  <si>
    <t>KÖLTSÉGVETÉSI BEVÉTELEK ÖSSZESEN</t>
  </si>
  <si>
    <t>B8</t>
  </si>
  <si>
    <t>Finanszírozási bevételek</t>
  </si>
  <si>
    <t>IV</t>
  </si>
  <si>
    <t>FINANSZÍROZÁSI BEVÉTELEK ÖSSZESEN</t>
  </si>
  <si>
    <t>BEVÉTELEK ÖSSZESEN</t>
  </si>
  <si>
    <t>Költségvetési hiány</t>
  </si>
  <si>
    <t>Működési hiány- /többlet +</t>
  </si>
  <si>
    <t>Felhalmozási hiány- /többlet +</t>
  </si>
  <si>
    <t>Hiányok belső finanszírozása</t>
  </si>
  <si>
    <t xml:space="preserve">           Központi, irányító szervi támogatás</t>
  </si>
  <si>
    <t>Megnevezés</t>
  </si>
  <si>
    <t>Bevétel</t>
  </si>
  <si>
    <t>Kiadás</t>
  </si>
  <si>
    <t xml:space="preserve">eredet eir. </t>
  </si>
  <si>
    <t>mód. Eir.</t>
  </si>
  <si>
    <t>eredeti eir</t>
  </si>
  <si>
    <t>Intézmények</t>
  </si>
  <si>
    <t>Mese-Vár Óvoda Csákvár</t>
  </si>
  <si>
    <t>KÖTELEZŐ FELADAT</t>
  </si>
  <si>
    <t>Müködési költségvetés</t>
  </si>
  <si>
    <t>intézményi működési bevétel</t>
  </si>
  <si>
    <t>támogatásértékű mük.célú bevétel</t>
  </si>
  <si>
    <t>végleges műk, c. pénzeszköz átvétel áth.kiv.</t>
  </si>
  <si>
    <t>irányító szervtől kapott támogatás</t>
  </si>
  <si>
    <t>személyi juttatások</t>
  </si>
  <si>
    <t>munkaadót terhelő járulékok</t>
  </si>
  <si>
    <t xml:space="preserve">dologi kiadások egyéb folyó kiadások </t>
  </si>
  <si>
    <t>Felhalmozási költségvetés</t>
  </si>
  <si>
    <t>pénzforgalom nélküli  bevétel (pénzmaradv.)</t>
  </si>
  <si>
    <t>beruházás</t>
  </si>
  <si>
    <t>KÖTLEZŐ FELADAT ÖSSZESEN</t>
  </si>
  <si>
    <t>ÖNKÉNT VÁLLALT FELADAT</t>
  </si>
  <si>
    <t>Működési költségvetés</t>
  </si>
  <si>
    <t>ÖNKÉNT VÁLLALT FELADAT ÖSSZESEN</t>
  </si>
  <si>
    <t>Mese-Vár Óvoda összesen</t>
  </si>
  <si>
    <t xml:space="preserve">dologi és egyéb folyó kiadások </t>
  </si>
  <si>
    <t>Floriana Könyvtár</t>
  </si>
  <si>
    <t>Floriana Könyvtár összesen</t>
  </si>
  <si>
    <t>Önkormányzat igazgatási tevékenysége</t>
  </si>
  <si>
    <t>ÁLLAMIGAZGATÁSI FELADATOK</t>
  </si>
  <si>
    <t>támogatásértékű műk.célú bevétel</t>
  </si>
  <si>
    <t>személyi juttatás</t>
  </si>
  <si>
    <t>dologi és egyéb folyó kiadások</t>
  </si>
  <si>
    <t>ÁLLAMIGAZGATÁSI FELADATOK ÖSSZESEN</t>
  </si>
  <si>
    <t>dologi és egyéb folyó kiadás</t>
  </si>
  <si>
    <t>működési célú kamatkiadások</t>
  </si>
  <si>
    <t>működési tartalék</t>
  </si>
  <si>
    <t>előző évi felhalm.célú pénzmaradv.igénybev.</t>
  </si>
  <si>
    <t>beruházási célú pe.átvét vállalkozástól</t>
  </si>
  <si>
    <t>felhalmozási és tőkejellegű bevétel</t>
  </si>
  <si>
    <t>felhalmozási célú kamat kiadások</t>
  </si>
  <si>
    <t>felhalmozási tartalék</t>
  </si>
  <si>
    <t>Önkormányzati jogalkotás összesen</t>
  </si>
  <si>
    <t xml:space="preserve">                                                     Aktív koruak ellátás összesen</t>
  </si>
  <si>
    <t>Lakásfenntartási tám. normatív alapon</t>
  </si>
  <si>
    <t>szociálpolitikai ellátások, egyéb juttatások</t>
  </si>
  <si>
    <t>Lakásfenntartási tám. normatív a. össz</t>
  </si>
  <si>
    <t>Átmeneti segély</t>
  </si>
  <si>
    <t>Átmeneti segély összesen</t>
  </si>
  <si>
    <t>Temetési segély</t>
  </si>
  <si>
    <t>Temetési segély összesen</t>
  </si>
  <si>
    <t>Egyéb önkormányzati eseti pénzb.ellát</t>
  </si>
  <si>
    <t>támogatásértékű működési bevétel</t>
  </si>
  <si>
    <t>pénzforgalom nélküli bevétel (pénzmaradv.)</t>
  </si>
  <si>
    <t>Egyéb önkorm.eseti pénzb.ellát össz.</t>
  </si>
  <si>
    <t>Köztemetés</t>
  </si>
  <si>
    <t>Köztemetés összesen</t>
  </si>
  <si>
    <t>Rendkívűli gyermekvédelmi támogatás</t>
  </si>
  <si>
    <t>Rendkivüli gyermekvédelmi tám.össz.</t>
  </si>
  <si>
    <t>Közgyógyellátás</t>
  </si>
  <si>
    <t>Közgyógyellátás összesen</t>
  </si>
  <si>
    <t>Önkormányzatok elszámolásai</t>
  </si>
  <si>
    <t>helyi adók</t>
  </si>
  <si>
    <t>pótlék, birság , egyéb sajátos bevételek</t>
  </si>
  <si>
    <t>gépjárműadó</t>
  </si>
  <si>
    <t>termőföld szja</t>
  </si>
  <si>
    <t>állami támogatás</t>
  </si>
  <si>
    <t>Felhalmozási és tőkejellegű bevétel</t>
  </si>
  <si>
    <t>Önkorm. feladatra nem terv. elsz.össz.:</t>
  </si>
  <si>
    <t>Finanszírozási műveletek</t>
  </si>
  <si>
    <t>működési célú hitel törlesztése</t>
  </si>
  <si>
    <t>felhalmozási célú hitel törlesztése</t>
  </si>
  <si>
    <t>Finanszírozási műveletek összesen</t>
  </si>
  <si>
    <t>működési költségvetés</t>
  </si>
  <si>
    <t>pénzforgalomnélküli bevétel (pénzmaradv.)</t>
  </si>
  <si>
    <t>dologi és egyéb f.kiadások</t>
  </si>
  <si>
    <t>Közutak, hidak üzemeltetése összesen</t>
  </si>
  <si>
    <t>Út, autópálya építés</t>
  </si>
  <si>
    <t>felhalmozási költségvetés</t>
  </si>
  <si>
    <t>Út, autópálya építés összesen</t>
  </si>
  <si>
    <t>Működés c.pénzeszk.átadás</t>
  </si>
  <si>
    <t>Ár-, és belvízvédelem összesen</t>
  </si>
  <si>
    <t>támogatásért.működési bevétel</t>
  </si>
  <si>
    <t>Város és községgazd. össz.</t>
  </si>
  <si>
    <t>dologi kiadások</t>
  </si>
  <si>
    <t>felhalmozási célú pe. átadás</t>
  </si>
  <si>
    <t>Háziorvosi ügyeleti ellátás</t>
  </si>
  <si>
    <t>Működési c. pénzeszköz átadás</t>
  </si>
  <si>
    <t>Háziorvosi ügyeleti ellátás összesen</t>
  </si>
  <si>
    <t>Ifjúság-egészségügyi gondozás(isk.eü)</t>
  </si>
  <si>
    <t>Ifjúság-egészségügyi g.(isk.eü)össz.</t>
  </si>
  <si>
    <t>munkaadót terhelő járulék</t>
  </si>
  <si>
    <t>munkaadókat terhelő járulék</t>
  </si>
  <si>
    <t>Eü.és más veszélyes hulladék gyüjt.</t>
  </si>
  <si>
    <t>müködési költségvetés</t>
  </si>
  <si>
    <t>Eü.és más veszélyes hulladék gyüjt.össz.</t>
  </si>
  <si>
    <t>Víztermelés,-kezelés,-ellátás</t>
  </si>
  <si>
    <t>üzelemtetésből származó bevétel</t>
  </si>
  <si>
    <t>felújítás</t>
  </si>
  <si>
    <t>Viztermelé,-kezelés,-ellátás összesen</t>
  </si>
  <si>
    <t>Szennyvíz gyűjtése, tiszt.,elhelyezése</t>
  </si>
  <si>
    <t>felhalmozási célú pénzeszköz átvétel lakosságtól</t>
  </si>
  <si>
    <t>Szennyvíz gyűjtése, tiszt.,elhelyez.össz</t>
  </si>
  <si>
    <t>Civil szervezetek működési támogatása</t>
  </si>
  <si>
    <t>működési c.pénzeszköz átadás</t>
  </si>
  <si>
    <t>Civil szervezetek műk. támogatása össz</t>
  </si>
  <si>
    <t>Lakóingatlan bérbeadása, üzemeltetése</t>
  </si>
  <si>
    <t>közhatalmi bevételek</t>
  </si>
  <si>
    <t>Lakóingatlan bérbeadása, üzemeltetése össz</t>
  </si>
  <si>
    <t>Kiemelt állami és önkorm. Rendezvények</t>
  </si>
  <si>
    <t>Kiemelt állami és önkorm. Rendezvények összesen</t>
  </si>
  <si>
    <t>Foglalkoztatást helyett.tám.hossz.időtar. közfoglalkoztatás</t>
  </si>
  <si>
    <t>Működési célú támogatásértékű bevétel</t>
  </si>
  <si>
    <t>Foglalkoztatást helyett.tám.hossz.időtar. közfogl.összesen</t>
  </si>
  <si>
    <t>Sportlétesítmények működtetése, fejleszétse</t>
  </si>
  <si>
    <t>Sportlétesítmények működtetése, fejlesztése össz.</t>
  </si>
  <si>
    <t>Iskolai intézményi étkeztetés</t>
  </si>
  <si>
    <t>Iskolai intézményi étkeztetés összesen</t>
  </si>
  <si>
    <t>Önkormányzatok elszámolásai kvi. szerveikkel</t>
  </si>
  <si>
    <t>Támogatások folyósítása költségv.szerveknek</t>
  </si>
  <si>
    <t>Önkorm.elszámolásai kvi. szerveikkel összesen</t>
  </si>
  <si>
    <t>részletezve</t>
  </si>
  <si>
    <t>előirányzat ezer Ft-ban</t>
  </si>
  <si>
    <t xml:space="preserve">Beruházás </t>
  </si>
  <si>
    <t>Felújítás</t>
  </si>
  <si>
    <t>Vízrendszer felújítása</t>
  </si>
  <si>
    <t>Szennyvízrendszer felújítása</t>
  </si>
  <si>
    <t>összesen</t>
  </si>
  <si>
    <t>Csákvári Közös Önkormányzati Hivatal korszerűsítése (légkondiciónáló,  szigetelés)</t>
  </si>
  <si>
    <t>Útépítés</t>
  </si>
  <si>
    <t>Közbeszerzési tervezői díj</t>
  </si>
  <si>
    <t>Település vízrendezés</t>
  </si>
  <si>
    <t>Csákvári Szabads. Óvoda felújítás</t>
  </si>
  <si>
    <t>Tűzoltó torony felújítás</t>
  </si>
  <si>
    <t xml:space="preserve"> működési bevétel</t>
  </si>
  <si>
    <t>működési bevétel</t>
  </si>
  <si>
    <t>egyéb működési célú kiadás</t>
  </si>
  <si>
    <t xml:space="preserve">Működési célú támogatások államháztartáson belülről </t>
  </si>
  <si>
    <t>Önkormányzatok és önkormányzati hivatalok jogalkotó általános igazgatási tevékenysége</t>
  </si>
  <si>
    <t>Közutak, hidak, alagutak üzemeltetése</t>
  </si>
  <si>
    <t>Ár-és belvízvédelemmel összefüggő tevékenységek</t>
  </si>
  <si>
    <t>Város-, községgazdálkodási egyéb szolgáltatások</t>
  </si>
  <si>
    <t>dologi kiadás</t>
  </si>
  <si>
    <t>Fogorvosi alapellátás összesen</t>
  </si>
  <si>
    <t>Az Önkormányzati vagyonnal való gazdálkodással kapcsolatos feladatok</t>
  </si>
  <si>
    <t>Általános iskolai tanulók nappali rendszerû nevelése, oktatása (1-4. évfolyam)</t>
  </si>
  <si>
    <t>Általános iskolai tanulók nappali rendszerû nevelése, oktatása (1-4. évfolyam) összesen</t>
  </si>
  <si>
    <t>Általános iskolai tanulók nappali rendszerû nevelése, oktatása (5-8. évfolyam)</t>
  </si>
  <si>
    <t>Általános iskolai tanulók nappali rendszerû nevelése, oktatása (5-8. évfolyam) összesen</t>
  </si>
  <si>
    <t>ÖNKÉNT VÁLLAT FELADAT</t>
  </si>
  <si>
    <t>ÖNKÉNT VÁLLAT FELADAT ÖSSZESEN</t>
  </si>
  <si>
    <t>működési bevételek</t>
  </si>
  <si>
    <t>Csákvár Város Kötelező összesen</t>
  </si>
  <si>
    <t>Csákvár VárosÖnkormányzata és intézményei  összesen</t>
  </si>
  <si>
    <t xml:space="preserve"> 6/AÖnállóan működő intézmények</t>
  </si>
  <si>
    <t>6/A Önállóan működő intézmények összesen</t>
  </si>
  <si>
    <t>6/B Csákvári Közös Önkormányzati Hivatal</t>
  </si>
  <si>
    <t>6/B Önkormányzat igazgatási tevékenysége  összesen</t>
  </si>
  <si>
    <t>6/C Csákvár Város Önkormányzat  KÖTELEZŐ feladatai</t>
  </si>
  <si>
    <t>6/C Csákvár Város Önként vállalt összesen</t>
  </si>
  <si>
    <t>Csákvár Város összesen</t>
  </si>
  <si>
    <t>Aktív koruak ellátás</t>
  </si>
  <si>
    <t>Közvilágítás összesen</t>
  </si>
  <si>
    <t>Közvilágítás</t>
  </si>
  <si>
    <t>Háziorvosi  alapellátás</t>
  </si>
  <si>
    <t>Háziorvosi alapellátás összesen</t>
  </si>
  <si>
    <t>Fogorvosi alapellátás</t>
  </si>
  <si>
    <t>Nem veszélyes hulladék kezelése, ártalmatlanítása</t>
  </si>
  <si>
    <t>Nem veszélyes hulladék kezelése, ártalmatlanítása összesen</t>
  </si>
  <si>
    <t>Az Önkormányzati vagyonnal való gazdálkodással kapcsolatos feladatok összesen</t>
  </si>
  <si>
    <t>5/C Csákvár Város Önkormányzat  ÖNKÉNT VÁLLALT feladatai</t>
  </si>
  <si>
    <t xml:space="preserve">          Egyéb működési bevétel</t>
  </si>
  <si>
    <t>egyéb működési célú kiadás áht-belülre</t>
  </si>
  <si>
    <t>egyéb működési célú kiadás áht-kívülre</t>
  </si>
  <si>
    <t>Költségvetési maradvány</t>
  </si>
  <si>
    <t>Maradvány igénybevétele</t>
  </si>
  <si>
    <t>Egyéb működési célú kiadadások</t>
  </si>
  <si>
    <t>Egyéb működési célú támogatások államháztartáson belülre (GK szoc otthon támogatás)</t>
  </si>
  <si>
    <t>Felmalmozási célú távett pénzeszköz</t>
  </si>
  <si>
    <t>költségvetési maradvány</t>
  </si>
  <si>
    <t>közvilágításra</t>
  </si>
  <si>
    <t>Közfoglalkoztatottaknak eszköz beszerzés</t>
  </si>
  <si>
    <t xml:space="preserve">Vasgyűjtésből térfigyelő kamera </t>
  </si>
  <si>
    <t>Játszótéri (Petőfi u.) beruházás</t>
  </si>
  <si>
    <t>egyéb beruházsás</t>
  </si>
  <si>
    <t>Csákvári Közös Önkormányzati Hivatal részére számítógépeg+monitorok+nyomtatók+szoftverek</t>
  </si>
  <si>
    <t xml:space="preserve">       Elvonások, befizetések</t>
  </si>
  <si>
    <t>Központi, irányító szervi támogatás</t>
  </si>
  <si>
    <t>előző évi  költségvetéi maradvány</t>
  </si>
  <si>
    <t>Mese-Vár Óvoda (székek)</t>
  </si>
  <si>
    <t>Országgyűlési Önkormányzati,EP, képvis. vál. kapcs. tevékenység</t>
  </si>
  <si>
    <t>Egyéb működési célú támogatás ÁH-belülről</t>
  </si>
  <si>
    <t xml:space="preserve"> önkormányzati választásokra </t>
  </si>
  <si>
    <t xml:space="preserve">  önkormányzati választásokra </t>
  </si>
  <si>
    <t xml:space="preserve">                  Maradvány igénybevétele</t>
  </si>
  <si>
    <t xml:space="preserve">           Maradvány igénybevétele</t>
  </si>
  <si>
    <t>előző évi költsgvetési maradvány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</si>
</sst>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6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3" fillId="0" borderId="10" xfId="56" applyFont="1" applyBorder="1">
      <alignment/>
      <protection/>
    </xf>
    <xf numFmtId="0" fontId="53" fillId="0" borderId="11" xfId="56" applyFont="1" applyBorder="1">
      <alignment/>
      <protection/>
    </xf>
    <xf numFmtId="3" fontId="53" fillId="0" borderId="11" xfId="56" applyNumberFormat="1" applyFont="1" applyFill="1" applyBorder="1" applyAlignment="1">
      <alignment wrapText="1"/>
      <protection/>
    </xf>
    <xf numFmtId="3" fontId="53" fillId="0" borderId="11" xfId="56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4" fillId="0" borderId="12" xfId="56" applyFont="1" applyBorder="1">
      <alignment/>
      <protection/>
    </xf>
    <xf numFmtId="0" fontId="54" fillId="0" borderId="13" xfId="56" applyFont="1" applyBorder="1">
      <alignment/>
      <protection/>
    </xf>
    <xf numFmtId="3" fontId="53" fillId="0" borderId="13" xfId="56" applyNumberFormat="1" applyFont="1" applyFill="1" applyBorder="1">
      <alignment/>
      <protection/>
    </xf>
    <xf numFmtId="0" fontId="53" fillId="0" borderId="12" xfId="56" applyFont="1" applyBorder="1">
      <alignment/>
      <protection/>
    </xf>
    <xf numFmtId="0" fontId="53" fillId="0" borderId="13" xfId="56" applyFont="1" applyBorder="1">
      <alignment/>
      <protection/>
    </xf>
    <xf numFmtId="0" fontId="55" fillId="0" borderId="13" xfId="56" applyFont="1" applyBorder="1">
      <alignment/>
      <protection/>
    </xf>
    <xf numFmtId="3" fontId="55" fillId="0" borderId="13" xfId="56" applyNumberFormat="1" applyFont="1" applyFill="1" applyBorder="1">
      <alignment/>
      <protection/>
    </xf>
    <xf numFmtId="0" fontId="54" fillId="0" borderId="12" xfId="56" applyFont="1" applyFill="1" applyBorder="1">
      <alignment/>
      <protection/>
    </xf>
    <xf numFmtId="0" fontId="54" fillId="33" borderId="13" xfId="56" applyFont="1" applyFill="1" applyBorder="1" applyAlignment="1">
      <alignment horizontal="right"/>
      <protection/>
    </xf>
    <xf numFmtId="3" fontId="54" fillId="33" borderId="13" xfId="56" applyNumberFormat="1" applyFont="1" applyFill="1" applyBorder="1">
      <alignment/>
      <protection/>
    </xf>
    <xf numFmtId="3" fontId="54" fillId="0" borderId="13" xfId="56" applyNumberFormat="1" applyFont="1" applyFill="1" applyBorder="1">
      <alignment/>
      <protection/>
    </xf>
    <xf numFmtId="0" fontId="53" fillId="0" borderId="12" xfId="56" applyFont="1" applyFill="1" applyBorder="1">
      <alignment/>
      <protection/>
    </xf>
    <xf numFmtId="0" fontId="54" fillId="34" borderId="13" xfId="56" applyFont="1" applyFill="1" applyBorder="1">
      <alignment/>
      <protection/>
    </xf>
    <xf numFmtId="3" fontId="54" fillId="34" borderId="13" xfId="56" applyNumberFormat="1" applyFont="1" applyFill="1" applyBorder="1">
      <alignment/>
      <protection/>
    </xf>
    <xf numFmtId="3" fontId="2" fillId="0" borderId="13" xfId="56" applyNumberFormat="1" applyFont="1" applyFill="1" applyBorder="1">
      <alignment/>
      <protection/>
    </xf>
    <xf numFmtId="0" fontId="53" fillId="35" borderId="12" xfId="56" applyFont="1" applyFill="1" applyBorder="1">
      <alignment/>
      <protection/>
    </xf>
    <xf numFmtId="0" fontId="54" fillId="35" borderId="13" xfId="56" applyFont="1" applyFill="1" applyBorder="1">
      <alignment/>
      <protection/>
    </xf>
    <xf numFmtId="3" fontId="54" fillId="35" borderId="13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3" fillId="0" borderId="13" xfId="56" applyFont="1" applyFill="1" applyBorder="1" applyAlignment="1">
      <alignment wrapText="1"/>
      <protection/>
    </xf>
    <xf numFmtId="0" fontId="56" fillId="0" borderId="13" xfId="56" applyFont="1" applyBorder="1">
      <alignment/>
      <protection/>
    </xf>
    <xf numFmtId="0" fontId="57" fillId="0" borderId="13" xfId="56" applyFont="1" applyBorder="1">
      <alignment/>
      <protection/>
    </xf>
    <xf numFmtId="3" fontId="58" fillId="0" borderId="13" xfId="56" applyNumberFormat="1" applyFont="1" applyFill="1" applyBorder="1">
      <alignment/>
      <protection/>
    </xf>
    <xf numFmtId="0" fontId="53" fillId="0" borderId="13" xfId="56" applyFont="1" applyFill="1" applyBorder="1">
      <alignment/>
      <protection/>
    </xf>
    <xf numFmtId="3" fontId="54" fillId="36" borderId="13" xfId="56" applyNumberFormat="1" applyFont="1" applyFill="1" applyBorder="1">
      <alignment/>
      <protection/>
    </xf>
    <xf numFmtId="3" fontId="59" fillId="0" borderId="13" xfId="56" applyNumberFormat="1" applyFont="1" applyFill="1" applyBorder="1">
      <alignment/>
      <protection/>
    </xf>
    <xf numFmtId="3" fontId="59" fillId="0" borderId="0" xfId="56" applyNumberFormat="1" applyFont="1" applyFill="1" applyBorder="1">
      <alignment/>
      <protection/>
    </xf>
    <xf numFmtId="9" fontId="53" fillId="37" borderId="12" xfId="71" applyFont="1" applyFill="1" applyBorder="1" applyAlignment="1">
      <alignment/>
    </xf>
    <xf numFmtId="9" fontId="54" fillId="37" borderId="13" xfId="71" applyFont="1" applyFill="1" applyBorder="1" applyAlignment="1">
      <alignment/>
    </xf>
    <xf numFmtId="3" fontId="54" fillId="37" borderId="13" xfId="71" applyNumberFormat="1" applyFont="1" applyFill="1" applyBorder="1" applyAlignment="1">
      <alignment/>
    </xf>
    <xf numFmtId="3" fontId="53" fillId="0" borderId="13" xfId="56" applyNumberFormat="1" applyFont="1" applyBorder="1">
      <alignment/>
      <protection/>
    </xf>
    <xf numFmtId="0" fontId="6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0" xfId="62" applyFont="1" applyBorder="1" applyAlignment="1">
      <alignment/>
      <protection/>
    </xf>
    <xf numFmtId="0" fontId="2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60" fillId="34" borderId="13" xfId="61" applyFont="1" applyFill="1" applyBorder="1">
      <alignment/>
      <protection/>
    </xf>
    <xf numFmtId="3" fontId="60" fillId="34" borderId="13" xfId="61" applyNumberFormat="1" applyFont="1" applyFill="1" applyBorder="1" applyAlignment="1">
      <alignment horizontal="center" wrapText="1"/>
      <protection/>
    </xf>
    <xf numFmtId="0" fontId="60" fillId="0" borderId="0" xfId="61" applyFont="1">
      <alignment/>
      <protection/>
    </xf>
    <xf numFmtId="0" fontId="61" fillId="0" borderId="13" xfId="61" applyFont="1" applyBorder="1">
      <alignment/>
      <protection/>
    </xf>
    <xf numFmtId="3" fontId="61" fillId="0" borderId="13" xfId="61" applyNumberFormat="1" applyFont="1" applyBorder="1">
      <alignment/>
      <protection/>
    </xf>
    <xf numFmtId="0" fontId="61" fillId="0" borderId="0" xfId="61" applyFont="1">
      <alignment/>
      <protection/>
    </xf>
    <xf numFmtId="0" fontId="60" fillId="0" borderId="13" xfId="61" applyFont="1" applyBorder="1" applyAlignment="1">
      <alignment wrapText="1"/>
      <protection/>
    </xf>
    <xf numFmtId="0" fontId="60" fillId="0" borderId="13" xfId="61" applyFont="1" applyBorder="1">
      <alignment/>
      <protection/>
    </xf>
    <xf numFmtId="3" fontId="60" fillId="0" borderId="13" xfId="61" applyNumberFormat="1" applyFont="1" applyBorder="1">
      <alignment/>
      <protection/>
    </xf>
    <xf numFmtId="0" fontId="62" fillId="0" borderId="13" xfId="61" applyFont="1" applyBorder="1" applyAlignment="1">
      <alignment wrapText="1"/>
      <protection/>
    </xf>
    <xf numFmtId="3" fontId="62" fillId="0" borderId="13" xfId="61" applyNumberFormat="1" applyFont="1" applyBorder="1">
      <alignment/>
      <protection/>
    </xf>
    <xf numFmtId="3" fontId="62" fillId="34" borderId="13" xfId="61" applyNumberFormat="1" applyFont="1" applyFill="1" applyBorder="1">
      <alignment/>
      <protection/>
    </xf>
    <xf numFmtId="0" fontId="60" fillId="0" borderId="0" xfId="61" applyFont="1" applyFill="1">
      <alignment/>
      <protection/>
    </xf>
    <xf numFmtId="3" fontId="60" fillId="0" borderId="0" xfId="61" applyNumberFormat="1" applyFont="1">
      <alignment/>
      <protection/>
    </xf>
    <xf numFmtId="0" fontId="8" fillId="0" borderId="13" xfId="56" applyFont="1" applyFill="1" applyBorder="1" applyAlignment="1" applyProtection="1">
      <alignment horizontal="left"/>
      <protection locked="0"/>
    </xf>
    <xf numFmtId="0" fontId="6" fillId="0" borderId="0" xfId="62" applyFont="1" applyBorder="1" applyAlignment="1">
      <alignment horizontal="right"/>
      <protection/>
    </xf>
    <xf numFmtId="0" fontId="6" fillId="0" borderId="0" xfId="62" applyFont="1" applyFill="1" applyBorder="1">
      <alignment/>
      <protection/>
    </xf>
    <xf numFmtId="0" fontId="6" fillId="0" borderId="13" xfId="62" applyFont="1" applyBorder="1">
      <alignment/>
      <protection/>
    </xf>
    <xf numFmtId="0" fontId="2" fillId="0" borderId="13" xfId="62" applyFont="1" applyBorder="1" applyAlignment="1">
      <alignment horizontal="right"/>
      <protection/>
    </xf>
    <xf numFmtId="0" fontId="2" fillId="0" borderId="13" xfId="62" applyFont="1" applyBorder="1">
      <alignment/>
      <protection/>
    </xf>
    <xf numFmtId="0" fontId="2" fillId="0" borderId="13" xfId="62" applyFont="1" applyBorder="1" applyAlignment="1">
      <alignment horizontal="center"/>
      <protection/>
    </xf>
    <xf numFmtId="0" fontId="6" fillId="0" borderId="13" xfId="62" applyFont="1" applyBorder="1" applyAlignment="1">
      <alignment horizontal="right"/>
      <protection/>
    </xf>
    <xf numFmtId="0" fontId="6" fillId="0" borderId="13" xfId="62" applyFont="1" applyFill="1" applyBorder="1">
      <alignment/>
      <protection/>
    </xf>
    <xf numFmtId="0" fontId="2" fillId="0" borderId="13" xfId="62" applyFont="1" applyFill="1" applyBorder="1">
      <alignment/>
      <protection/>
    </xf>
    <xf numFmtId="0" fontId="7" fillId="0" borderId="13" xfId="62" applyFont="1" applyBorder="1" applyAlignment="1">
      <alignment horizontal="right"/>
      <protection/>
    </xf>
    <xf numFmtId="0" fontId="2" fillId="33" borderId="13" xfId="62" applyFont="1" applyFill="1" applyBorder="1" applyAlignment="1">
      <alignment horizontal="right"/>
      <protection/>
    </xf>
    <xf numFmtId="0" fontId="2" fillId="33" borderId="13" xfId="62" applyFont="1" applyFill="1" applyBorder="1">
      <alignment/>
      <protection/>
    </xf>
    <xf numFmtId="3" fontId="2" fillId="33" borderId="13" xfId="62" applyNumberFormat="1" applyFont="1" applyFill="1" applyBorder="1">
      <alignment/>
      <protection/>
    </xf>
    <xf numFmtId="3" fontId="6" fillId="0" borderId="13" xfId="62" applyNumberFormat="1" applyFont="1" applyFill="1" applyBorder="1" applyAlignment="1">
      <alignment horizontal="centerContinuous"/>
      <protection/>
    </xf>
    <xf numFmtId="3" fontId="6" fillId="0" borderId="13" xfId="62" applyNumberFormat="1" applyFont="1" applyFill="1" applyBorder="1" applyAlignment="1">
      <alignment horizontal="center" wrapText="1"/>
      <protection/>
    </xf>
    <xf numFmtId="3" fontId="6" fillId="0" borderId="13" xfId="62" applyNumberFormat="1" applyFont="1" applyFill="1" applyBorder="1" applyAlignment="1">
      <alignment horizontal="center"/>
      <protection/>
    </xf>
    <xf numFmtId="3" fontId="6" fillId="0" borderId="13" xfId="62" applyNumberFormat="1" applyFont="1" applyFill="1" applyBorder="1">
      <alignment/>
      <protection/>
    </xf>
    <xf numFmtId="3" fontId="6" fillId="0" borderId="13" xfId="62" applyNumberFormat="1" applyFont="1" applyFill="1" applyBorder="1" applyAlignment="1">
      <alignment/>
      <protection/>
    </xf>
    <xf numFmtId="0" fontId="53" fillId="0" borderId="13" xfId="61" applyFont="1" applyFill="1" applyBorder="1">
      <alignment/>
      <protection/>
    </xf>
    <xf numFmtId="0" fontId="2" fillId="0" borderId="13" xfId="62" applyFont="1" applyFill="1" applyBorder="1" applyAlignment="1">
      <alignment horizontal="right"/>
      <protection/>
    </xf>
    <xf numFmtId="3" fontId="2" fillId="0" borderId="13" xfId="62" applyNumberFormat="1" applyFont="1" applyFill="1" applyBorder="1">
      <alignment/>
      <protection/>
    </xf>
    <xf numFmtId="0" fontId="2" fillId="0" borderId="13" xfId="62" applyFont="1" applyFill="1" applyBorder="1" applyAlignment="1">
      <alignment wrapText="1"/>
      <protection/>
    </xf>
    <xf numFmtId="0" fontId="7" fillId="0" borderId="13" xfId="62" applyFont="1" applyFill="1" applyBorder="1">
      <alignment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right" wrapText="1"/>
      <protection/>
    </xf>
    <xf numFmtId="3" fontId="2" fillId="0" borderId="13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2" fillId="34" borderId="13" xfId="62" applyFont="1" applyFill="1" applyBorder="1">
      <alignment/>
      <protection/>
    </xf>
    <xf numFmtId="3" fontId="2" fillId="34" borderId="13" xfId="62" applyNumberFormat="1" applyFont="1" applyFill="1" applyBorder="1">
      <alignment/>
      <protection/>
    </xf>
    <xf numFmtId="0" fontId="6" fillId="34" borderId="13" xfId="62" applyFont="1" applyFill="1" applyBorder="1" applyAlignment="1">
      <alignment horizontal="right"/>
      <protection/>
    </xf>
    <xf numFmtId="0" fontId="6" fillId="34" borderId="13" xfId="62" applyFont="1" applyFill="1" applyBorder="1">
      <alignment/>
      <protection/>
    </xf>
    <xf numFmtId="0" fontId="6" fillId="33" borderId="13" xfId="62" applyFont="1" applyFill="1" applyBorder="1" applyAlignment="1">
      <alignment horizontal="right"/>
      <protection/>
    </xf>
    <xf numFmtId="0" fontId="6" fillId="33" borderId="13" xfId="62" applyFont="1" applyFill="1" applyBorder="1">
      <alignment/>
      <protection/>
    </xf>
    <xf numFmtId="0" fontId="9" fillId="0" borderId="13" xfId="56" applyFont="1" applyFill="1" applyBorder="1" applyAlignment="1" applyProtection="1">
      <alignment horizontal="left" wrapText="1"/>
      <protection locked="0"/>
    </xf>
    <xf numFmtId="3" fontId="6" fillId="0" borderId="0" xfId="62" applyNumberFormat="1" applyFont="1" applyBorder="1">
      <alignment/>
      <protection/>
    </xf>
    <xf numFmtId="3" fontId="2" fillId="0" borderId="0" xfId="62" applyNumberFormat="1" applyFont="1" applyBorder="1">
      <alignment/>
      <protection/>
    </xf>
    <xf numFmtId="0" fontId="0" fillId="0" borderId="0" xfId="0" applyFill="1" applyAlignment="1">
      <alignment/>
    </xf>
    <xf numFmtId="0" fontId="56" fillId="0" borderId="13" xfId="56" applyFont="1" applyFill="1" applyBorder="1">
      <alignment/>
      <protection/>
    </xf>
    <xf numFmtId="0" fontId="53" fillId="0" borderId="13" xfId="56" applyFont="1" applyBorder="1" applyAlignment="1">
      <alignment wrapText="1"/>
      <protection/>
    </xf>
    <xf numFmtId="0" fontId="53" fillId="0" borderId="13" xfId="56" applyFont="1" applyBorder="1" applyAlignment="1">
      <alignment horizontal="center" wrapText="1"/>
      <protection/>
    </xf>
    <xf numFmtId="3" fontId="60" fillId="34" borderId="13" xfId="61" applyNumberFormat="1" applyFont="1" applyFill="1" applyBorder="1">
      <alignment/>
      <protection/>
    </xf>
    <xf numFmtId="0" fontId="2" fillId="0" borderId="13" xfId="62" applyFont="1" applyBorder="1" applyAlignment="1">
      <alignment horizontal="left"/>
      <protection/>
    </xf>
    <xf numFmtId="0" fontId="2" fillId="0" borderId="14" xfId="62" applyFont="1" applyBorder="1" applyAlignment="1">
      <alignment/>
      <protection/>
    </xf>
    <xf numFmtId="0" fontId="2" fillId="0" borderId="15" xfId="62" applyFont="1" applyBorder="1" applyAlignment="1">
      <alignment/>
      <protection/>
    </xf>
    <xf numFmtId="0" fontId="2" fillId="0" borderId="16" xfId="62" applyFont="1" applyBorder="1" applyAlignment="1">
      <alignment/>
      <protection/>
    </xf>
    <xf numFmtId="0" fontId="2" fillId="0" borderId="0" xfId="62" applyFont="1" applyBorder="1" applyAlignment="1">
      <alignment horizontal="left" wrapText="1"/>
      <protection/>
    </xf>
    <xf numFmtId="0" fontId="6" fillId="0" borderId="13" xfId="62" applyFont="1" applyBorder="1" applyAlignment="1">
      <alignment horizontal="right"/>
      <protection/>
    </xf>
    <xf numFmtId="0" fontId="6" fillId="0" borderId="13" xfId="62" applyFont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60" fillId="34" borderId="14" xfId="61" applyFont="1" applyFill="1" applyBorder="1" applyAlignment="1">
      <alignment horizontal="center"/>
      <protection/>
    </xf>
    <xf numFmtId="0" fontId="60" fillId="34" borderId="16" xfId="61" applyFont="1" applyFill="1" applyBorder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 5" xfId="61"/>
    <cellStyle name="Normál_2008évi7mellzárásszámadási rendelet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D22" sqref="D22"/>
    </sheetView>
  </sheetViews>
  <sheetFormatPr defaultColWidth="9.00390625" defaultRowHeight="12.75"/>
  <cols>
    <col min="1" max="1" width="3.25390625" style="0" bestFit="1" customWidth="1"/>
    <col min="2" max="2" width="44.00390625" style="0" customWidth="1"/>
    <col min="3" max="3" width="11.75390625" style="0" customWidth="1"/>
    <col min="4" max="4" width="10.125" style="0" customWidth="1"/>
    <col min="5" max="5" width="9.625" style="0" customWidth="1"/>
    <col min="6" max="6" width="12.125" style="0" customWidth="1"/>
    <col min="7" max="7" width="9.25390625" style="0" bestFit="1" customWidth="1"/>
  </cols>
  <sheetData>
    <row r="1" spans="1:6" ht="39.75" customHeight="1">
      <c r="A1" s="1"/>
      <c r="B1" s="2"/>
      <c r="C1" s="4" t="s">
        <v>0</v>
      </c>
      <c r="D1" s="3" t="s">
        <v>1</v>
      </c>
      <c r="E1" s="4" t="s">
        <v>2</v>
      </c>
      <c r="F1" s="4" t="s">
        <v>3</v>
      </c>
    </row>
    <row r="2" spans="1:6" ht="12.75">
      <c r="A2" s="6" t="s">
        <v>4</v>
      </c>
      <c r="B2" s="7" t="s">
        <v>5</v>
      </c>
      <c r="C2" s="8"/>
      <c r="D2" s="8"/>
      <c r="E2" s="8"/>
      <c r="F2" s="8"/>
    </row>
    <row r="3" spans="1:6" ht="12.75">
      <c r="A3" s="9" t="s">
        <v>6</v>
      </c>
      <c r="B3" s="10" t="s">
        <v>7</v>
      </c>
      <c r="C3" s="8">
        <f>+' 2 mell_önk'!C3+'.3 mell hivatal'!C3+' 4 mell_ovi'!C3+' 5 mell_könyvtár'!C3</f>
        <v>190139</v>
      </c>
      <c r="D3" s="8">
        <f>+' 2 mell_önk'!D3+'.3 mell hivatal'!D3+' 4 mell_ovi'!D3+' 5 mell_könyvtár'!D3</f>
        <v>120065</v>
      </c>
      <c r="E3" s="8">
        <f>+' 2 mell_önk'!E3+'.3 mell hivatal'!E3+' 4 mell_ovi'!E3+' 5 mell_könyvtár'!E3</f>
        <v>4896</v>
      </c>
      <c r="F3" s="8">
        <f>+' 2 mell_önk'!F3+'.3 mell hivatal'!F3+' 4 mell_ovi'!F3+' 5 mell_könyvtár'!F3</f>
        <v>65178</v>
      </c>
    </row>
    <row r="4" spans="1:6" ht="12.75">
      <c r="A4" s="9" t="s">
        <v>8</v>
      </c>
      <c r="B4" s="10" t="s">
        <v>9</v>
      </c>
      <c r="C4" s="8">
        <f>+' 2 mell_önk'!C4+'.3 mell hivatal'!C4+' 4 mell_ovi'!C4+' 5 mell_könyvtár'!C4</f>
        <v>48674</v>
      </c>
      <c r="D4" s="8">
        <f>+' 2 mell_önk'!D4+'.3 mell hivatal'!D4+' 4 mell_ovi'!D4+' 5 mell_könyvtár'!D4</f>
        <v>30991</v>
      </c>
      <c r="E4" s="8">
        <f>+' 2 mell_önk'!E4+'.3 mell hivatal'!E4+' 4 mell_ovi'!E4+' 5 mell_könyvtár'!E4</f>
        <v>1322</v>
      </c>
      <c r="F4" s="8">
        <f>+' 2 mell_önk'!F4+'.3 mell hivatal'!F4+' 4 mell_ovi'!F4+' 5 mell_könyvtár'!F4</f>
        <v>16361</v>
      </c>
    </row>
    <row r="5" spans="1:6" ht="12.75">
      <c r="A5" s="9" t="s">
        <v>10</v>
      </c>
      <c r="B5" s="10" t="s">
        <v>11</v>
      </c>
      <c r="C5" s="8">
        <f>+' 2 mell_önk'!C5+'.3 mell hivatal'!C5+' 4 mell_ovi'!C5+' 5 mell_könyvtár'!C5</f>
        <v>190434</v>
      </c>
      <c r="D5" s="8">
        <f>+' 2 mell_önk'!D5+'.3 mell hivatal'!D5+' 4 mell_ovi'!D5+' 5 mell_könyvtár'!D5</f>
        <v>168115</v>
      </c>
      <c r="E5" s="8">
        <f>+' 2 mell_önk'!E5+'.3 mell hivatal'!E5+' 4 mell_ovi'!E5+' 5 mell_könyvtár'!E5</f>
        <v>2727</v>
      </c>
      <c r="F5" s="8">
        <f>+' 2 mell_önk'!F5+'.3 mell hivatal'!F5+' 4 mell_ovi'!F5+' 5 mell_könyvtár'!F5</f>
        <v>19592</v>
      </c>
    </row>
    <row r="6" spans="1:6" ht="12.75">
      <c r="A6" s="9"/>
      <c r="B6" s="11" t="s">
        <v>12</v>
      </c>
      <c r="C6" s="12">
        <v>0</v>
      </c>
      <c r="D6" s="12">
        <f>+' 2 mell_önk'!C6+'.3 mell hivatal'!C6+' 4 mell_ovi'!C6+' 5 mell_könyvtár'!C6</f>
        <v>0</v>
      </c>
      <c r="E6" s="12">
        <f>+' 2 mell_önk'!D6+'.3 mell hivatal'!D6+' 4 mell_ovi'!D6+' 5 mell_könyvtár'!D6</f>
        <v>0</v>
      </c>
      <c r="F6" s="12">
        <f>+' 2 mell_önk'!E6+'.3 mell hivatal'!E6+' 4 mell_ovi'!E6+' 5 mell_könyvtár'!E6</f>
        <v>0</v>
      </c>
    </row>
    <row r="7" spans="1:6" ht="12.75">
      <c r="A7" s="9" t="s">
        <v>13</v>
      </c>
      <c r="B7" s="10" t="s">
        <v>14</v>
      </c>
      <c r="C7" s="8">
        <f>+' 2 mell_önk'!C7</f>
        <v>43411</v>
      </c>
      <c r="D7" s="8">
        <v>43411</v>
      </c>
      <c r="E7" s="8">
        <v>0</v>
      </c>
      <c r="F7" s="8">
        <v>0</v>
      </c>
    </row>
    <row r="8" spans="1:6" ht="12.75">
      <c r="A8" s="9" t="s">
        <v>15</v>
      </c>
      <c r="B8" s="10" t="s">
        <v>16</v>
      </c>
      <c r="C8" s="8">
        <f>+' 2 mell_önk'!C8+'.3 mell hivatal'!C8+' 4 mell_ovi'!C7+' 5 mell_könyvtár'!C8</f>
        <v>81637</v>
      </c>
      <c r="D8" s="8">
        <f>+' 2 mell_önk'!D8+'.3 mell hivatal'!D8+' 4 mell_ovi'!D7+' 5 mell_könyvtár'!D8</f>
        <v>72104</v>
      </c>
      <c r="E8" s="8">
        <f>+' 2 mell_önk'!E8+'.3 mell hivatal'!E8+' 4 mell_ovi'!E7+' 5 mell_könyvtár'!E8</f>
        <v>7813</v>
      </c>
      <c r="F8" s="8">
        <f>+' 2 mell_önk'!F8+'.3 mell hivatal'!F8+' 4 mell_ovi'!F7+' 5 mell_könyvtár'!F8</f>
        <v>1720</v>
      </c>
    </row>
    <row r="9" spans="1:6" ht="12.75">
      <c r="A9" s="9"/>
      <c r="B9" s="11" t="s">
        <v>17</v>
      </c>
      <c r="C9" s="11">
        <f>+' 2 mell_önk'!C9+'.3 mell hivatal'!C9+' 4 mell_ovi'!C9+' 5 mell_könyvtár'!C9</f>
        <v>0</v>
      </c>
      <c r="D9" s="11">
        <f>+' 2 mell_önk'!D9+'.3 mell hivatal'!D9+' 4 mell_ovi'!D9+' 5 mell_könyvtár'!D9</f>
        <v>0</v>
      </c>
      <c r="E9" s="11">
        <f>+' 2 mell_önk'!E9+'.3 mell hivatal'!E9+' 4 mell_ovi'!E9+' 5 mell_könyvtár'!E9</f>
        <v>0</v>
      </c>
      <c r="F9" s="11">
        <f>+' 2 mell_önk'!F9+'.3 mell hivatal'!F9+' 4 mell_ovi'!F9+' 5 mell_könyvtár'!F9</f>
        <v>0</v>
      </c>
    </row>
    <row r="10" spans="1:8" ht="12.75">
      <c r="A10" s="9"/>
      <c r="B10" s="11" t="s">
        <v>18</v>
      </c>
      <c r="C10" s="12">
        <f>+' 2 mell_önk'!C10+'.3 mell hivatal'!C10+' 4 mell_ovi'!C10+' 5 mell_könyvtár'!C10</f>
        <v>63543</v>
      </c>
      <c r="D10" s="12">
        <f>+' 2 mell_önk'!D10+'.3 mell hivatal'!D10+' 4 mell_ovi'!D10+' 5 mell_könyvtár'!D10</f>
        <v>56106</v>
      </c>
      <c r="E10" s="12">
        <f>+' 2 mell_önk'!E10+'.3 mell hivatal'!E10+' 4 mell_ovi'!E10+' 5 mell_könyvtár'!E10</f>
        <v>5717</v>
      </c>
      <c r="F10" s="12">
        <f>+' 2 mell_önk'!F10+'.3 mell hivatal'!F10+' 4 mell_ovi'!F10+' 5 mell_könyvtár'!F10</f>
        <v>1720</v>
      </c>
      <c r="G10" s="24"/>
      <c r="H10" s="24"/>
    </row>
    <row r="11" spans="1:6" ht="12.75">
      <c r="A11" s="9"/>
      <c r="B11" s="11" t="s">
        <v>19</v>
      </c>
      <c r="C11" s="12">
        <f>+' 2 mell_önk'!C11+'.3 mell hivatal'!C11+' 4 mell_ovi'!C11+' 5 mell_könyvtár'!C11</f>
        <v>18076</v>
      </c>
      <c r="D11" s="12">
        <f>+' 2 mell_önk'!D11+'.3 mell hivatal'!D11+' 4 mell_ovi'!D11+' 5 mell_könyvtár'!D11</f>
        <v>15980</v>
      </c>
      <c r="E11" s="12">
        <f>+' 2 mell_önk'!E11+'.3 mell hivatal'!E11+' 4 mell_ovi'!E11+' 5 mell_könyvtár'!E11</f>
        <v>2096</v>
      </c>
      <c r="F11" s="12">
        <f>+' 2 mell_önk'!F11+'.3 mell hivatal'!F11+' 4 mell_ovi'!F11+' 5 mell_könyvtár'!F11</f>
        <v>0</v>
      </c>
    </row>
    <row r="12" spans="1:6" ht="12.75">
      <c r="A12" s="9"/>
      <c r="B12" s="11" t="s">
        <v>273</v>
      </c>
      <c r="C12" s="12">
        <f>+' 2 mell_önk'!C12</f>
        <v>18</v>
      </c>
      <c r="D12" s="12">
        <f>+' 2 mell_önk'!D12</f>
        <v>18</v>
      </c>
      <c r="E12" s="12">
        <f>+' 2 mell_önk'!E12</f>
        <v>0</v>
      </c>
      <c r="F12" s="12">
        <f>+' 2 mell_önk'!F12</f>
        <v>0</v>
      </c>
    </row>
    <row r="13" spans="1:6" ht="12.75">
      <c r="A13" s="13"/>
      <c r="B13" s="14" t="s">
        <v>20</v>
      </c>
      <c r="C13" s="15">
        <f>+C3+C4+C5+C7+C8</f>
        <v>554295</v>
      </c>
      <c r="D13" s="15">
        <f>+D3+D4+D5+D7+D8</f>
        <v>434686</v>
      </c>
      <c r="E13" s="15">
        <f>+E3+E4+E5+E7+E8</f>
        <v>16758</v>
      </c>
      <c r="F13" s="15">
        <f>+F3+F4+F5+F7+F8</f>
        <v>102851</v>
      </c>
    </row>
    <row r="14" spans="1:6" ht="12.75">
      <c r="A14" s="9"/>
      <c r="B14" s="7" t="s">
        <v>21</v>
      </c>
      <c r="C14" s="16">
        <v>0</v>
      </c>
      <c r="D14" s="16">
        <v>0</v>
      </c>
      <c r="E14" s="16">
        <v>0</v>
      </c>
      <c r="F14" s="16">
        <v>0</v>
      </c>
    </row>
    <row r="15" spans="1:6" ht="12.75">
      <c r="A15" s="9" t="s">
        <v>22</v>
      </c>
      <c r="B15" s="10" t="s">
        <v>23</v>
      </c>
      <c r="C15" s="8">
        <f>+' 2 mell_önk'!C15+'.3 mell hivatal'!C14+' 4 mell_ovi'!C14+' 5 mell_könyvtár'!C14</f>
        <v>15634</v>
      </c>
      <c r="D15" s="8">
        <f>+' 2 mell_önk'!D15+'.3 mell hivatal'!D14+' 4 mell_ovi'!D14+' 5 mell_könyvtár'!D14</f>
        <v>12448</v>
      </c>
      <c r="E15" s="8">
        <f>+' 2 mell_önk'!E15+'.3 mell hivatal'!E14+' 4 mell_ovi'!E14+' 5 mell_könyvtár'!E14</f>
        <v>0</v>
      </c>
      <c r="F15" s="8">
        <f>+' 2 mell_önk'!F15+'.3 mell hivatal'!F14+' 4 mell_ovi'!F14+' 5 mell_könyvtár'!F14</f>
        <v>3186</v>
      </c>
    </row>
    <row r="16" spans="1:6" ht="12.75">
      <c r="A16" s="9" t="s">
        <v>24</v>
      </c>
      <c r="B16" s="10" t="s">
        <v>25</v>
      </c>
      <c r="C16" s="8">
        <f>+' 2 mell_önk'!C16+'.3 mell hivatal'!C15+' 4 mell_ovi'!C15+' 5 mell_könyvtár'!C15</f>
        <v>50964</v>
      </c>
      <c r="D16" s="8">
        <f>+' 2 mell_önk'!D16+'.3 mell hivatal'!D15+' 4 mell_ovi'!D15+' 5 mell_könyvtár'!D15</f>
        <v>50964</v>
      </c>
      <c r="E16" s="8">
        <f>+' 2 mell_önk'!E16+'.3 mell hivatal'!E15+' 4 mell_ovi'!E15+' 5 mell_könyvtár'!E15</f>
        <v>0</v>
      </c>
      <c r="F16" s="8">
        <f>+' 2 mell_önk'!F16+'.3 mell hivatal'!F15+' 4 mell_ovi'!F15+' 5 mell_könyvtár'!F15</f>
        <v>0</v>
      </c>
    </row>
    <row r="17" spans="1:6" ht="12.75">
      <c r="A17" s="9" t="s">
        <v>26</v>
      </c>
      <c r="B17" s="10" t="s">
        <v>27</v>
      </c>
      <c r="C17" s="8">
        <v>0</v>
      </c>
      <c r="D17" s="8">
        <v>0</v>
      </c>
      <c r="E17" s="8">
        <v>0</v>
      </c>
      <c r="F17" s="8">
        <v>0</v>
      </c>
    </row>
    <row r="18" spans="1:6" ht="12.75">
      <c r="A18" s="13"/>
      <c r="B18" s="14" t="s">
        <v>28</v>
      </c>
      <c r="C18" s="15">
        <f>SUM(C15:C17)</f>
        <v>66598</v>
      </c>
      <c r="D18" s="15">
        <f>SUM(D15:D17)</f>
        <v>63412</v>
      </c>
      <c r="E18" s="15">
        <f>SUM(E15:E17)</f>
        <v>0</v>
      </c>
      <c r="F18" s="15">
        <f>SUM(F15:F17)</f>
        <v>3186</v>
      </c>
    </row>
    <row r="19" spans="1:6" ht="12.75">
      <c r="A19" s="17"/>
      <c r="B19" s="18" t="s">
        <v>29</v>
      </c>
      <c r="C19" s="19">
        <f>+C18+C13</f>
        <v>620893</v>
      </c>
      <c r="D19" s="19">
        <f>+D18+D13</f>
        <v>498098</v>
      </c>
      <c r="E19" s="19">
        <f>+E18+E13</f>
        <v>16758</v>
      </c>
      <c r="F19" s="19">
        <f>+F18+F13</f>
        <v>106037</v>
      </c>
    </row>
    <row r="20" spans="1:6" ht="12.75">
      <c r="A20" s="6" t="s">
        <v>30</v>
      </c>
      <c r="B20" s="7" t="s">
        <v>31</v>
      </c>
      <c r="C20" s="20">
        <v>0</v>
      </c>
      <c r="D20" s="20">
        <v>0</v>
      </c>
      <c r="E20" s="20">
        <v>0</v>
      </c>
      <c r="F20" s="20">
        <v>0</v>
      </c>
    </row>
    <row r="21" spans="1:6" ht="12.75">
      <c r="A21" s="6"/>
      <c r="B21" s="10" t="s">
        <v>32</v>
      </c>
      <c r="C21" s="20">
        <f>+' 2 mell_önk'!C21</f>
        <v>225688</v>
      </c>
      <c r="D21" s="20">
        <f>+C21-E21-F21</f>
        <v>225688</v>
      </c>
      <c r="E21" s="20">
        <v>0</v>
      </c>
      <c r="F21" s="20">
        <v>0</v>
      </c>
    </row>
    <row r="22" spans="1:6" ht="12.75">
      <c r="A22" s="6"/>
      <c r="B22" s="10" t="s">
        <v>33</v>
      </c>
      <c r="C22" s="20">
        <f>+' 2 mell_önk'!C22</f>
        <v>0</v>
      </c>
      <c r="D22" s="20">
        <v>0</v>
      </c>
      <c r="E22" s="20">
        <v>0</v>
      </c>
      <c r="F22" s="20">
        <v>0</v>
      </c>
    </row>
    <row r="23" spans="1:6" ht="12.75">
      <c r="A23" s="17"/>
      <c r="B23" s="18" t="s">
        <v>34</v>
      </c>
      <c r="C23" s="19">
        <f>+C22+C21</f>
        <v>225688</v>
      </c>
      <c r="D23" s="19">
        <f>+D22+D21</f>
        <v>225688</v>
      </c>
      <c r="E23" s="19">
        <f>+E22+E21</f>
        <v>0</v>
      </c>
      <c r="F23" s="19">
        <f>+F22+F21</f>
        <v>0</v>
      </c>
    </row>
    <row r="24" spans="1:7" ht="12.75">
      <c r="A24" s="21"/>
      <c r="B24" s="22" t="s">
        <v>35</v>
      </c>
      <c r="C24" s="23">
        <f>+C23+C19</f>
        <v>846581</v>
      </c>
      <c r="D24" s="23">
        <f>+D23+D19</f>
        <v>723786</v>
      </c>
      <c r="E24" s="23">
        <f>+E23+E19</f>
        <v>16758</v>
      </c>
      <c r="F24" s="23">
        <f>+F23+F19</f>
        <v>106037</v>
      </c>
      <c r="G24" s="24"/>
    </row>
    <row r="25" spans="1:6" ht="12.75">
      <c r="A25" s="17"/>
      <c r="B25" s="7" t="s">
        <v>36</v>
      </c>
      <c r="C25" s="16"/>
      <c r="D25" s="16">
        <v>0</v>
      </c>
      <c r="E25" s="16">
        <v>0</v>
      </c>
      <c r="F25" s="16">
        <v>0</v>
      </c>
    </row>
    <row r="26" spans="1:6" ht="12.75">
      <c r="A26" s="17" t="s">
        <v>37</v>
      </c>
      <c r="B26" s="26" t="s">
        <v>38</v>
      </c>
      <c r="C26" s="16">
        <f>+C27+C28</f>
        <v>357974</v>
      </c>
      <c r="D26" s="16">
        <f>+D27+D28</f>
        <v>355314</v>
      </c>
      <c r="E26" s="16">
        <f>+E27+E28</f>
        <v>0</v>
      </c>
      <c r="F26" s="16">
        <f>+F27+F28</f>
        <v>2660</v>
      </c>
    </row>
    <row r="27" spans="1:6" ht="12.75">
      <c r="A27" s="17"/>
      <c r="B27" s="27" t="s">
        <v>39</v>
      </c>
      <c r="C27" s="12">
        <v>315492</v>
      </c>
      <c r="D27" s="12">
        <v>315492</v>
      </c>
      <c r="E27" s="12">
        <v>0</v>
      </c>
      <c r="F27" s="12">
        <v>0</v>
      </c>
    </row>
    <row r="28" spans="1:6" ht="12.75">
      <c r="A28" s="17"/>
      <c r="B28" s="27" t="s">
        <v>40</v>
      </c>
      <c r="C28" s="12">
        <f>+' 2 mell_önk'!C28+'.3 mell hivatal'!C27</f>
        <v>42482</v>
      </c>
      <c r="D28" s="12">
        <f>+' 2 mell_önk'!D28+'.3 mell hivatal'!D27</f>
        <v>39822</v>
      </c>
      <c r="E28" s="12">
        <f>+' 2 mell_önk'!E28+'.3 mell hivatal'!E27</f>
        <v>0</v>
      </c>
      <c r="F28" s="12">
        <f>+' 2 mell_önk'!F28+'.3 mell hivatal'!F27</f>
        <v>2660</v>
      </c>
    </row>
    <row r="29" spans="1:6" ht="12.75">
      <c r="A29" s="17"/>
      <c r="B29" s="28" t="s">
        <v>41</v>
      </c>
      <c r="C29" s="29">
        <v>18223</v>
      </c>
      <c r="D29" s="29">
        <v>18223</v>
      </c>
      <c r="E29" s="29">
        <v>0</v>
      </c>
      <c r="F29" s="29">
        <v>0</v>
      </c>
    </row>
    <row r="30" spans="1:6" ht="12.75">
      <c r="A30" s="17"/>
      <c r="B30" s="28" t="s">
        <v>42</v>
      </c>
      <c r="C30" s="29">
        <v>8949</v>
      </c>
      <c r="D30" s="29">
        <v>8949</v>
      </c>
      <c r="E30" s="29">
        <v>0</v>
      </c>
      <c r="F30" s="29">
        <v>0</v>
      </c>
    </row>
    <row r="31" spans="1:6" ht="12.75">
      <c r="A31" s="17"/>
      <c r="B31" s="28" t="s">
        <v>43</v>
      </c>
      <c r="C31" s="29">
        <v>12650</v>
      </c>
      <c r="D31" s="29">
        <v>12650</v>
      </c>
      <c r="E31" s="29">
        <v>0</v>
      </c>
      <c r="F31" s="29">
        <v>0</v>
      </c>
    </row>
    <row r="32" spans="1:6" ht="12.75">
      <c r="A32" s="17"/>
      <c r="B32" s="28" t="s">
        <v>279</v>
      </c>
      <c r="C32" s="29">
        <f>+'.3 mell hivatal'!C27</f>
        <v>2660</v>
      </c>
      <c r="D32" s="29">
        <v>0</v>
      </c>
      <c r="E32" s="29">
        <v>0</v>
      </c>
      <c r="F32" s="29">
        <f>+C32-D32</f>
        <v>2660</v>
      </c>
    </row>
    <row r="33" spans="1:6" ht="12.75">
      <c r="A33" s="17" t="s">
        <v>44</v>
      </c>
      <c r="B33" s="30" t="s">
        <v>45</v>
      </c>
      <c r="C33" s="16">
        <f>+' 2 mell_önk'!C32+'.3 mell hivatal'!C32</f>
        <v>103900</v>
      </c>
      <c r="D33" s="16">
        <f>+' 2 mell_önk'!D32+'.3 mell hivatal'!D32</f>
        <v>103700</v>
      </c>
      <c r="E33" s="16">
        <f>+' 2 mell_önk'!E32+'.3 mell hivatal'!E32</f>
        <v>0</v>
      </c>
      <c r="F33" s="16">
        <f>+' 2 mell_önk'!F32+'.3 mell hivatal'!F32</f>
        <v>200</v>
      </c>
    </row>
    <row r="34" spans="1:6" ht="12.75">
      <c r="A34" s="17"/>
      <c r="B34" s="30" t="s">
        <v>46</v>
      </c>
      <c r="C34" s="16">
        <v>50</v>
      </c>
      <c r="D34" s="16">
        <v>50</v>
      </c>
      <c r="E34" s="16">
        <v>0</v>
      </c>
      <c r="F34" s="16">
        <v>0</v>
      </c>
    </row>
    <row r="35" spans="1:6" ht="12.75">
      <c r="A35" s="17"/>
      <c r="B35" s="10" t="s">
        <v>47</v>
      </c>
      <c r="C35" s="16">
        <v>21000</v>
      </c>
      <c r="D35" s="16">
        <v>21000</v>
      </c>
      <c r="E35" s="16">
        <v>0</v>
      </c>
      <c r="F35" s="16">
        <v>0</v>
      </c>
    </row>
    <row r="36" spans="1:6" ht="12.75">
      <c r="A36" s="17"/>
      <c r="B36" s="27" t="s">
        <v>48</v>
      </c>
      <c r="C36" s="12">
        <v>21000</v>
      </c>
      <c r="D36" s="12">
        <v>21000</v>
      </c>
      <c r="E36" s="12">
        <v>0</v>
      </c>
      <c r="F36" s="12">
        <v>0</v>
      </c>
    </row>
    <row r="37" spans="1:6" ht="12.75">
      <c r="A37" s="17"/>
      <c r="B37" s="27" t="s">
        <v>49</v>
      </c>
      <c r="C37" s="12">
        <v>0</v>
      </c>
      <c r="D37" s="12">
        <v>0</v>
      </c>
      <c r="E37" s="12">
        <v>0</v>
      </c>
      <c r="F37" s="12">
        <v>0</v>
      </c>
    </row>
    <row r="38" spans="1:6" ht="12.75">
      <c r="A38" s="17"/>
      <c r="B38" s="27" t="s">
        <v>50</v>
      </c>
      <c r="C38" s="12">
        <v>0</v>
      </c>
      <c r="D38" s="12">
        <v>0</v>
      </c>
      <c r="E38" s="12">
        <v>0</v>
      </c>
      <c r="F38" s="12">
        <v>0</v>
      </c>
    </row>
    <row r="39" spans="1:6" ht="12.75">
      <c r="A39" s="17"/>
      <c r="B39" s="10" t="s">
        <v>51</v>
      </c>
      <c r="C39" s="16">
        <v>81150</v>
      </c>
      <c r="D39" s="16">
        <v>81150</v>
      </c>
      <c r="E39" s="16">
        <v>0</v>
      </c>
      <c r="F39" s="16">
        <v>0</v>
      </c>
    </row>
    <row r="40" spans="1:6" ht="12.75">
      <c r="A40" s="17"/>
      <c r="B40" s="27" t="s">
        <v>52</v>
      </c>
      <c r="C40" s="12">
        <v>65000</v>
      </c>
      <c r="D40" s="12">
        <v>65000</v>
      </c>
      <c r="E40" s="12">
        <v>0</v>
      </c>
      <c r="F40" s="12">
        <v>0</v>
      </c>
    </row>
    <row r="41" spans="1:6" ht="12.75">
      <c r="A41" s="17"/>
      <c r="B41" s="27" t="s">
        <v>53</v>
      </c>
      <c r="C41" s="12">
        <v>150</v>
      </c>
      <c r="D41" s="12">
        <v>150</v>
      </c>
      <c r="E41" s="12">
        <v>0</v>
      </c>
      <c r="F41" s="12">
        <v>0</v>
      </c>
    </row>
    <row r="42" spans="1:6" ht="12.75">
      <c r="A42" s="17"/>
      <c r="B42" s="27" t="s">
        <v>54</v>
      </c>
      <c r="C42" s="12">
        <v>16000</v>
      </c>
      <c r="D42" s="12">
        <v>16000</v>
      </c>
      <c r="E42" s="12">
        <v>0</v>
      </c>
      <c r="F42" s="12">
        <v>0</v>
      </c>
    </row>
    <row r="43" spans="1:6" ht="12.75">
      <c r="A43" s="17"/>
      <c r="B43" s="10" t="s">
        <v>55</v>
      </c>
      <c r="C43" s="16">
        <v>1500</v>
      </c>
      <c r="D43" s="16">
        <v>1500</v>
      </c>
      <c r="E43" s="16">
        <v>0</v>
      </c>
      <c r="F43" s="16">
        <v>0</v>
      </c>
    </row>
    <row r="44" spans="1:6" ht="12.75">
      <c r="A44" s="17"/>
      <c r="B44" s="27" t="s">
        <v>56</v>
      </c>
      <c r="C44" s="12">
        <f>+'.3 mell hivatal'!C43+'.3 mell hivatal'!C4218</f>
        <v>200</v>
      </c>
      <c r="D44" s="12">
        <f>+'.3 mell hivatal'!D43+'.3 mell hivatal'!D4218</f>
        <v>0</v>
      </c>
      <c r="E44" s="12">
        <f>+'.3 mell hivatal'!E43+'.3 mell hivatal'!E4218</f>
        <v>0</v>
      </c>
      <c r="F44" s="12">
        <f>+'.3 mell hivatal'!F43+'.3 mell hivatal'!F4218</f>
        <v>200</v>
      </c>
    </row>
    <row r="45" spans="1:6" ht="12.75">
      <c r="A45" s="17"/>
      <c r="B45" s="27" t="s">
        <v>57</v>
      </c>
      <c r="C45" s="12">
        <v>500</v>
      </c>
      <c r="D45" s="12">
        <v>500</v>
      </c>
      <c r="E45" s="12">
        <v>0</v>
      </c>
      <c r="F45" s="12">
        <v>0</v>
      </c>
    </row>
    <row r="46" spans="1:6" ht="12.75">
      <c r="A46" s="17"/>
      <c r="B46" s="27" t="s">
        <v>58</v>
      </c>
      <c r="C46" s="12">
        <v>1000</v>
      </c>
      <c r="D46" s="12">
        <v>1000</v>
      </c>
      <c r="E46" s="12">
        <v>0</v>
      </c>
      <c r="F46" s="12">
        <v>0</v>
      </c>
    </row>
    <row r="47" spans="1:6" ht="12.75">
      <c r="A47" s="17" t="s">
        <v>59</v>
      </c>
      <c r="B47" s="30" t="s">
        <v>60</v>
      </c>
      <c r="C47" s="16">
        <f>+C48+C49+C50+C51</f>
        <v>128745</v>
      </c>
      <c r="D47" s="16">
        <f>+D48+D49+D50+D51</f>
        <v>119639</v>
      </c>
      <c r="E47" s="16">
        <f>+E48+E49+E50+E51</f>
        <v>9006</v>
      </c>
      <c r="F47" s="16">
        <f>+F48+F49+F50+F51</f>
        <v>100</v>
      </c>
    </row>
    <row r="48" spans="1:6" ht="12.75">
      <c r="A48" s="17"/>
      <c r="B48" s="96" t="s">
        <v>61</v>
      </c>
      <c r="C48" s="12">
        <v>36933</v>
      </c>
      <c r="D48" s="12">
        <v>29120</v>
      </c>
      <c r="E48" s="12">
        <v>7813</v>
      </c>
      <c r="F48" s="12">
        <v>0</v>
      </c>
    </row>
    <row r="49" spans="1:6" ht="12.75">
      <c r="A49" s="17"/>
      <c r="B49" s="96" t="s">
        <v>62</v>
      </c>
      <c r="C49" s="12">
        <f>+' 2 mell_önk'!C48+'.3 mell hivatal'!C48+' 4 mell_ovi'!C47+' 5 mell_könyvtár'!C47</f>
        <v>38592</v>
      </c>
      <c r="D49" s="12">
        <f>+' 2 mell_önk'!D48+'.3 mell hivatal'!D48+' 4 mell_ovi'!D47+' 5 mell_könyvtár'!D47</f>
        <v>37299</v>
      </c>
      <c r="E49" s="12">
        <f>+' 2 mell_önk'!E48+'.3 mell hivatal'!E48+' 4 mell_ovi'!E47+' 5 mell_könyvtár'!E47</f>
        <v>1193</v>
      </c>
      <c r="F49" s="12">
        <f>+' 2 mell_önk'!F48+'.3 mell hivatal'!F48+' 4 mell_ovi'!F47+' 5 mell_könyvtár'!F47</f>
        <v>100</v>
      </c>
    </row>
    <row r="50" spans="1:6" ht="12.75">
      <c r="A50" s="17"/>
      <c r="B50" s="96" t="s">
        <v>63</v>
      </c>
      <c r="C50" s="12">
        <f>+' 2 mell_önk'!C49+'.3 mell hivatal'!C49+' 4 mell_ovi'!C48+' 5 mell_könyvtár'!C48</f>
        <v>22196</v>
      </c>
      <c r="D50" s="12">
        <f>+' 2 mell_önk'!D49+'.3 mell hivatal'!D49+' 4 mell_ovi'!D48+' 5 mell_könyvtár'!D48</f>
        <v>22196</v>
      </c>
      <c r="E50" s="12">
        <f>+' 2 mell_önk'!E49+'.3 mell hivatal'!E49+' 4 mell_ovi'!E48+' 5 mell_könyvtár'!E48</f>
        <v>0</v>
      </c>
      <c r="F50" s="12">
        <f>+' 2 mell_önk'!F49+'.3 mell hivatal'!F49+' 4 mell_ovi'!F48+' 5 mell_könyvtár'!F48</f>
        <v>0</v>
      </c>
    </row>
    <row r="51" spans="1:6" ht="12.75">
      <c r="A51" s="17"/>
      <c r="B51" s="96" t="s">
        <v>258</v>
      </c>
      <c r="C51" s="12">
        <v>31024</v>
      </c>
      <c r="D51" s="12">
        <v>31024</v>
      </c>
      <c r="E51" s="12">
        <v>0</v>
      </c>
      <c r="F51" s="12">
        <v>0</v>
      </c>
    </row>
    <row r="52" spans="1:6" ht="12.75">
      <c r="A52" s="9" t="s">
        <v>64</v>
      </c>
      <c r="B52" s="10" t="s">
        <v>65</v>
      </c>
      <c r="C52" s="16">
        <v>0</v>
      </c>
      <c r="D52" s="16">
        <v>0</v>
      </c>
      <c r="E52" s="16">
        <v>0</v>
      </c>
      <c r="F52" s="16">
        <v>0</v>
      </c>
    </row>
    <row r="53" spans="1:6" ht="12.75">
      <c r="A53" s="17"/>
      <c r="B53" s="14" t="s">
        <v>66</v>
      </c>
      <c r="C53" s="15">
        <f>+C47+C33+C26</f>
        <v>590619</v>
      </c>
      <c r="D53" s="15">
        <f>+D47+D33+D26</f>
        <v>578653</v>
      </c>
      <c r="E53" s="15">
        <f>+E47+E33+E26</f>
        <v>9006</v>
      </c>
      <c r="F53" s="15">
        <f>+F47+F33+F26</f>
        <v>2960</v>
      </c>
    </row>
    <row r="54" spans="1:6" ht="12.75">
      <c r="A54" s="9"/>
      <c r="B54" s="7" t="s">
        <v>67</v>
      </c>
      <c r="C54" s="8"/>
      <c r="D54" s="8"/>
      <c r="E54" s="8"/>
      <c r="F54" s="8"/>
    </row>
    <row r="55" spans="1:6" ht="25.5">
      <c r="A55" s="9" t="s">
        <v>68</v>
      </c>
      <c r="B55" s="26" t="s">
        <v>69</v>
      </c>
      <c r="C55" s="8">
        <v>0</v>
      </c>
      <c r="D55" s="8">
        <v>0</v>
      </c>
      <c r="E55" s="8">
        <v>0</v>
      </c>
      <c r="F55" s="8">
        <v>0</v>
      </c>
    </row>
    <row r="56" spans="1:6" ht="12.75">
      <c r="A56" s="9" t="s">
        <v>70</v>
      </c>
      <c r="B56" s="30" t="s">
        <v>71</v>
      </c>
      <c r="C56" s="8">
        <v>0</v>
      </c>
      <c r="D56" s="8">
        <v>0</v>
      </c>
      <c r="E56" s="8">
        <v>0</v>
      </c>
      <c r="F56" s="8">
        <v>0</v>
      </c>
    </row>
    <row r="57" spans="1:6" ht="12.75">
      <c r="A57" s="9" t="s">
        <v>72</v>
      </c>
      <c r="B57" s="30" t="s">
        <v>73</v>
      </c>
      <c r="C57" s="8">
        <v>180</v>
      </c>
      <c r="D57" s="8">
        <v>180</v>
      </c>
      <c r="E57" s="8">
        <v>0</v>
      </c>
      <c r="F57" s="8">
        <v>0</v>
      </c>
    </row>
    <row r="58" spans="1:6" ht="12.75">
      <c r="A58" s="9"/>
      <c r="B58" s="14" t="s">
        <v>74</v>
      </c>
      <c r="C58" s="15">
        <v>180</v>
      </c>
      <c r="D58" s="15">
        <v>180</v>
      </c>
      <c r="E58" s="15">
        <v>0</v>
      </c>
      <c r="F58" s="15">
        <v>0</v>
      </c>
    </row>
    <row r="59" spans="1:6" ht="12.75">
      <c r="A59" s="9" t="s">
        <v>75</v>
      </c>
      <c r="B59" s="18" t="s">
        <v>76</v>
      </c>
      <c r="C59" s="31">
        <f>+C58+C53</f>
        <v>590799</v>
      </c>
      <c r="D59" s="31">
        <f>+D58+D53</f>
        <v>578833</v>
      </c>
      <c r="E59" s="31">
        <f>+E58+E53</f>
        <v>9006</v>
      </c>
      <c r="F59" s="31">
        <f>+F58+F53</f>
        <v>2960</v>
      </c>
    </row>
    <row r="60" spans="1:6" ht="12.75">
      <c r="A60" s="9" t="s">
        <v>77</v>
      </c>
      <c r="B60" s="7" t="s">
        <v>78</v>
      </c>
      <c r="C60" s="16">
        <v>0</v>
      </c>
      <c r="D60" s="16"/>
      <c r="E60" s="16"/>
      <c r="F60" s="16"/>
    </row>
    <row r="61" spans="1:7" ht="12.75">
      <c r="A61" s="9"/>
      <c r="B61" s="98" t="s">
        <v>274</v>
      </c>
      <c r="C61" s="8">
        <f>+'.3 mell hivatal'!C59+' 4 mell_ovi'!C58+' 5 mell_könyvtár'!C58</f>
        <v>225688</v>
      </c>
      <c r="D61" s="8">
        <f>+'.3 mell hivatal'!D59+' 4 mell_ovi'!D58+' 5 mell_könyvtár'!D58</f>
        <v>116123</v>
      </c>
      <c r="E61" s="8">
        <f>+'.3 mell hivatal'!E59+' 4 mell_ovi'!E58+' 5 mell_könyvtár'!E58</f>
        <v>7752</v>
      </c>
      <c r="F61" s="8">
        <f>+'.3 mell hivatal'!F59+' 4 mell_ovi'!F58+' 5 mell_könyvtár'!F58</f>
        <v>101813</v>
      </c>
      <c r="G61" s="24"/>
    </row>
    <row r="62" spans="1:7" ht="12.75">
      <c r="A62" s="9"/>
      <c r="B62" s="97" t="s">
        <v>281</v>
      </c>
      <c r="C62" s="32">
        <f>+' 2 mell_önk'!C60+'.3 mell hivatal'!C60+' 4 mell_ovi'!C59+' 5 mell_könyvtár'!C59</f>
        <v>30094</v>
      </c>
      <c r="D62" s="32">
        <f>+' 2 mell_önk'!D60+'.3 mell hivatal'!D60+' 4 mell_ovi'!D59+' 5 mell_könyvtár'!D59</f>
        <v>28830</v>
      </c>
      <c r="E62" s="32">
        <f>+' 2 mell_önk'!E60+'.3 mell hivatal'!E60+' 4 mell_ovi'!E59+' 5 mell_könyvtár'!E59</f>
        <v>0</v>
      </c>
      <c r="F62" s="32">
        <f>+' 2 mell_önk'!F60+'.3 mell hivatal'!F60+' 4 mell_ovi'!F59+' 5 mell_könyvtár'!F59</f>
        <v>1264</v>
      </c>
      <c r="G62" s="24"/>
    </row>
    <row r="63" spans="1:6" ht="12.75">
      <c r="A63" s="17" t="s">
        <v>79</v>
      </c>
      <c r="B63" s="18" t="s">
        <v>80</v>
      </c>
      <c r="C63" s="19">
        <f>+C62+C61</f>
        <v>255782</v>
      </c>
      <c r="D63" s="19">
        <f>+D62+D61</f>
        <v>144953</v>
      </c>
      <c r="E63" s="19">
        <f>+E62+E61</f>
        <v>7752</v>
      </c>
      <c r="F63" s="19">
        <f>+F62+F61</f>
        <v>103077</v>
      </c>
    </row>
    <row r="64" spans="1:7" ht="12.75">
      <c r="A64" s="34"/>
      <c r="B64" s="35" t="s">
        <v>81</v>
      </c>
      <c r="C64" s="36">
        <f>+C63+C59</f>
        <v>846581</v>
      </c>
      <c r="D64" s="36">
        <f>+D63+D59</f>
        <v>723786</v>
      </c>
      <c r="E64" s="36">
        <f>+E63+E59</f>
        <v>16758</v>
      </c>
      <c r="F64" s="36">
        <f>+F63+F59</f>
        <v>106037</v>
      </c>
      <c r="G64" s="24"/>
    </row>
    <row r="65" spans="1:6" ht="12.75">
      <c r="A65" s="9"/>
      <c r="B65" s="10" t="s">
        <v>82</v>
      </c>
      <c r="C65" s="37">
        <f>+C59-C19</f>
        <v>-30094</v>
      </c>
      <c r="D65" s="37"/>
      <c r="E65" s="37"/>
      <c r="F65" s="37"/>
    </row>
    <row r="66" spans="1:6" ht="12.75">
      <c r="A66" s="9"/>
      <c r="B66" s="10" t="s">
        <v>83</v>
      </c>
      <c r="C66" s="37">
        <f>+C53-C13</f>
        <v>36324</v>
      </c>
      <c r="D66" s="37"/>
      <c r="E66" s="37"/>
      <c r="F66" s="37"/>
    </row>
    <row r="67" spans="1:6" ht="12.75">
      <c r="A67" s="9"/>
      <c r="B67" s="10" t="s">
        <v>84</v>
      </c>
      <c r="C67" s="37">
        <f>+C58-C18</f>
        <v>-66418</v>
      </c>
      <c r="D67" s="37"/>
      <c r="E67" s="37"/>
      <c r="F67" s="37"/>
    </row>
    <row r="68" spans="1:6" ht="12.75">
      <c r="A68" s="9"/>
      <c r="B68" s="10" t="s">
        <v>85</v>
      </c>
      <c r="C68" s="37">
        <v>0</v>
      </c>
      <c r="D68" s="37"/>
      <c r="E68" s="37"/>
      <c r="F68" s="37"/>
    </row>
    <row r="69" spans="1:6" ht="12.75">
      <c r="A69" s="9"/>
      <c r="B69" s="10" t="s">
        <v>275</v>
      </c>
      <c r="C69" s="37">
        <f>+C62</f>
        <v>30094</v>
      </c>
      <c r="D69" s="37"/>
      <c r="E69" s="37"/>
      <c r="F69" s="37"/>
    </row>
  </sheetData>
  <sheetProtection/>
  <printOptions/>
  <pageMargins left="1.141732283464567" right="0.15748031496062992" top="0.7480314960629921" bottom="0.2755905511811024" header="0.2755905511811024" footer="0.15748031496062992"/>
  <pageSetup horizontalDpi="600" verticalDpi="600" orientation="portrait" paperSize="9" scale="80" r:id="rId1"/>
  <headerFooter>
    <oddHeader>&amp;CCsákvár Város Önkormányzatának és Intézményinek 2014. évi költségvetési kiadásai és bevételei kiemelt előirányzatok, működési és felhalmozási költségvetés  szerinti bontásban &amp;R
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5">
      <selection activeCell="B61" sqref="B61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12.125" style="0" customWidth="1"/>
    <col min="6" max="6" width="10.25390625" style="0" customWidth="1"/>
    <col min="7" max="7" width="11.125" style="0" bestFit="1" customWidth="1"/>
  </cols>
  <sheetData>
    <row r="1" spans="1:6" ht="39.75" customHeight="1">
      <c r="A1" s="1"/>
      <c r="B1" s="2"/>
      <c r="C1" s="3" t="s">
        <v>0</v>
      </c>
      <c r="D1" s="3" t="s">
        <v>1</v>
      </c>
      <c r="E1" s="4" t="s">
        <v>2</v>
      </c>
      <c r="F1" s="4" t="s">
        <v>3</v>
      </c>
    </row>
    <row r="2" spans="1:6" ht="12.75">
      <c r="A2" s="6" t="s">
        <v>4</v>
      </c>
      <c r="B2" s="7" t="s">
        <v>5</v>
      </c>
      <c r="C2" s="8"/>
      <c r="D2" s="8"/>
      <c r="E2" s="8"/>
      <c r="F2" s="8"/>
    </row>
    <row r="3" spans="1:6" ht="12.75">
      <c r="A3" s="9" t="s">
        <v>6</v>
      </c>
      <c r="B3" s="10" t="s">
        <v>7</v>
      </c>
      <c r="C3" s="8">
        <v>45386</v>
      </c>
      <c r="D3" s="8">
        <v>45386</v>
      </c>
      <c r="E3" s="8">
        <v>0</v>
      </c>
      <c r="F3" s="8">
        <v>0</v>
      </c>
    </row>
    <row r="4" spans="1:6" ht="12.75">
      <c r="A4" s="9" t="s">
        <v>8</v>
      </c>
      <c r="B4" s="10" t="s">
        <v>9</v>
      </c>
      <c r="C4" s="8">
        <v>10458</v>
      </c>
      <c r="D4" s="8">
        <v>10458</v>
      </c>
      <c r="E4" s="8">
        <v>0</v>
      </c>
      <c r="F4" s="8">
        <v>0</v>
      </c>
    </row>
    <row r="5" spans="1:6" ht="12.75">
      <c r="A5" s="9" t="s">
        <v>10</v>
      </c>
      <c r="B5" s="10" t="s">
        <v>11</v>
      </c>
      <c r="C5" s="8">
        <v>138587</v>
      </c>
      <c r="D5" s="8">
        <v>138587</v>
      </c>
      <c r="E5" s="8">
        <v>0</v>
      </c>
      <c r="F5" s="8">
        <v>0</v>
      </c>
    </row>
    <row r="6" spans="1:6" ht="12.75">
      <c r="A6" s="9"/>
      <c r="B6" s="11" t="s">
        <v>12</v>
      </c>
      <c r="C6" s="12"/>
      <c r="D6" s="8">
        <v>0</v>
      </c>
      <c r="E6" s="12">
        <v>0</v>
      </c>
      <c r="F6" s="12">
        <v>0</v>
      </c>
    </row>
    <row r="7" spans="1:6" ht="12.75">
      <c r="A7" s="9" t="s">
        <v>13</v>
      </c>
      <c r="B7" s="10" t="s">
        <v>14</v>
      </c>
      <c r="C7" s="8">
        <v>43411</v>
      </c>
      <c r="D7" s="8">
        <v>43411</v>
      </c>
      <c r="E7" s="8">
        <v>0</v>
      </c>
      <c r="F7" s="8">
        <v>0</v>
      </c>
    </row>
    <row r="8" spans="1:6" ht="12.75">
      <c r="A8" s="9" t="s">
        <v>15</v>
      </c>
      <c r="B8" s="10" t="s">
        <v>16</v>
      </c>
      <c r="C8" s="8">
        <v>78524</v>
      </c>
      <c r="D8" s="8">
        <v>70711</v>
      </c>
      <c r="E8" s="8">
        <v>7813</v>
      </c>
      <c r="F8" s="8">
        <v>0</v>
      </c>
    </row>
    <row r="9" spans="1:6" ht="12.75">
      <c r="A9" s="9"/>
      <c r="B9" s="11" t="s">
        <v>17</v>
      </c>
      <c r="C9" s="11">
        <v>0</v>
      </c>
      <c r="D9" s="8">
        <v>0</v>
      </c>
      <c r="E9" s="11">
        <v>0</v>
      </c>
      <c r="F9" s="11">
        <v>0</v>
      </c>
    </row>
    <row r="10" spans="1:6" ht="12.75">
      <c r="A10" s="9"/>
      <c r="B10" s="11" t="s">
        <v>18</v>
      </c>
      <c r="C10" s="12">
        <v>60430</v>
      </c>
      <c r="D10" s="8">
        <v>54713</v>
      </c>
      <c r="E10" s="12">
        <v>5717</v>
      </c>
      <c r="F10" s="12">
        <v>0</v>
      </c>
    </row>
    <row r="11" spans="1:6" ht="12.75">
      <c r="A11" s="9"/>
      <c r="B11" s="11" t="s">
        <v>19</v>
      </c>
      <c r="C11" s="12">
        <v>18076</v>
      </c>
      <c r="D11" s="8">
        <v>15980</v>
      </c>
      <c r="E11" s="12">
        <v>2096</v>
      </c>
      <c r="F11" s="12">
        <v>0</v>
      </c>
    </row>
    <row r="12" spans="1:6" ht="12.75">
      <c r="A12" s="9"/>
      <c r="B12" s="11" t="s">
        <v>273</v>
      </c>
      <c r="C12" s="12">
        <v>18</v>
      </c>
      <c r="D12" s="8">
        <v>18</v>
      </c>
      <c r="E12" s="12"/>
      <c r="F12" s="12"/>
    </row>
    <row r="13" spans="1:6" ht="12.75">
      <c r="A13" s="13"/>
      <c r="B13" s="14" t="s">
        <v>20</v>
      </c>
      <c r="C13" s="15">
        <v>316366</v>
      </c>
      <c r="D13" s="15">
        <v>308553</v>
      </c>
      <c r="E13" s="15">
        <v>7813</v>
      </c>
      <c r="F13" s="15">
        <v>0</v>
      </c>
    </row>
    <row r="14" spans="1:6" ht="12.75">
      <c r="A14" s="9"/>
      <c r="B14" s="7" t="s">
        <v>21</v>
      </c>
      <c r="C14" s="16"/>
      <c r="D14" s="16">
        <v>0</v>
      </c>
      <c r="E14" s="16">
        <v>0</v>
      </c>
      <c r="F14" s="16">
        <v>0</v>
      </c>
    </row>
    <row r="15" spans="1:6" ht="12.75">
      <c r="A15" s="9" t="s">
        <v>22</v>
      </c>
      <c r="B15" s="10" t="s">
        <v>23</v>
      </c>
      <c r="C15" s="8">
        <v>12376</v>
      </c>
      <c r="D15" s="8">
        <v>12376</v>
      </c>
      <c r="E15" s="8">
        <v>0</v>
      </c>
      <c r="F15" s="8">
        <v>0</v>
      </c>
    </row>
    <row r="16" spans="1:6" ht="12.75">
      <c r="A16" s="9" t="s">
        <v>24</v>
      </c>
      <c r="B16" s="10" t="s">
        <v>25</v>
      </c>
      <c r="C16" s="8">
        <v>50964</v>
      </c>
      <c r="D16" s="8">
        <v>50964</v>
      </c>
      <c r="E16" s="8">
        <v>0</v>
      </c>
      <c r="F16" s="8">
        <v>0</v>
      </c>
    </row>
    <row r="17" spans="1:6" ht="12.75">
      <c r="A17" s="9" t="s">
        <v>26</v>
      </c>
      <c r="B17" s="10" t="s">
        <v>27</v>
      </c>
      <c r="C17" s="8">
        <v>0</v>
      </c>
      <c r="D17" s="8">
        <v>0</v>
      </c>
      <c r="E17" s="8">
        <v>0</v>
      </c>
      <c r="F17" s="8">
        <v>0</v>
      </c>
    </row>
    <row r="18" spans="1:6" ht="12.75">
      <c r="A18" s="13"/>
      <c r="B18" s="14" t="s">
        <v>28</v>
      </c>
      <c r="C18" s="15">
        <v>63340</v>
      </c>
      <c r="D18" s="15">
        <v>63340</v>
      </c>
      <c r="E18" s="15">
        <v>0</v>
      </c>
      <c r="F18" s="15">
        <v>0</v>
      </c>
    </row>
    <row r="19" spans="1:6" ht="12.75">
      <c r="A19" s="17"/>
      <c r="B19" s="18" t="s">
        <v>29</v>
      </c>
      <c r="C19" s="19">
        <v>379706</v>
      </c>
      <c r="D19" s="19">
        <v>371893</v>
      </c>
      <c r="E19" s="19">
        <v>7813</v>
      </c>
      <c r="F19" s="19">
        <v>0</v>
      </c>
    </row>
    <row r="20" spans="1:6" ht="12.75">
      <c r="A20" s="6" t="s">
        <v>30</v>
      </c>
      <c r="B20" s="7" t="s">
        <v>31</v>
      </c>
      <c r="C20" s="20"/>
      <c r="D20" s="20">
        <v>0</v>
      </c>
      <c r="E20" s="20">
        <v>0</v>
      </c>
      <c r="F20" s="20">
        <v>0</v>
      </c>
    </row>
    <row r="21" spans="1:6" ht="12.75">
      <c r="A21" s="6"/>
      <c r="B21" s="10" t="s">
        <v>32</v>
      </c>
      <c r="C21" s="20">
        <v>225688</v>
      </c>
      <c r="D21" s="20">
        <v>225688</v>
      </c>
      <c r="E21" s="20">
        <v>0</v>
      </c>
      <c r="F21" s="20">
        <v>0</v>
      </c>
    </row>
    <row r="22" spans="1:6" ht="12.75">
      <c r="A22" s="6"/>
      <c r="B22" s="10" t="s">
        <v>33</v>
      </c>
      <c r="C22" s="20">
        <v>0</v>
      </c>
      <c r="D22" s="20"/>
      <c r="E22" s="20">
        <v>0</v>
      </c>
      <c r="F22" s="20">
        <v>0</v>
      </c>
    </row>
    <row r="23" spans="1:6" ht="12.75">
      <c r="A23" s="17"/>
      <c r="B23" s="18" t="s">
        <v>34</v>
      </c>
      <c r="C23" s="19">
        <v>225688</v>
      </c>
      <c r="D23" s="19">
        <v>225688</v>
      </c>
      <c r="E23" s="19"/>
      <c r="F23" s="19"/>
    </row>
    <row r="24" spans="1:8" ht="12.75">
      <c r="A24" s="21"/>
      <c r="B24" s="22" t="s">
        <v>35</v>
      </c>
      <c r="C24" s="23">
        <v>605394</v>
      </c>
      <c r="D24" s="23">
        <v>597581</v>
      </c>
      <c r="E24" s="23">
        <v>7813</v>
      </c>
      <c r="F24" s="23">
        <v>0</v>
      </c>
      <c r="G24" s="24"/>
      <c r="H24" s="24"/>
    </row>
    <row r="25" spans="1:6" ht="12.75">
      <c r="A25" s="17"/>
      <c r="B25" s="7" t="s">
        <v>36</v>
      </c>
      <c r="C25" s="16"/>
      <c r="D25" s="16">
        <v>0</v>
      </c>
      <c r="E25" s="16">
        <v>0</v>
      </c>
      <c r="F25" s="16">
        <v>0</v>
      </c>
    </row>
    <row r="26" spans="1:6" ht="25.5">
      <c r="A26" s="17" t="s">
        <v>37</v>
      </c>
      <c r="B26" s="26" t="s">
        <v>38</v>
      </c>
      <c r="C26" s="16">
        <v>355314</v>
      </c>
      <c r="D26" s="16">
        <v>355314</v>
      </c>
      <c r="E26" s="16">
        <v>0</v>
      </c>
      <c r="F26" s="16">
        <v>0</v>
      </c>
    </row>
    <row r="27" spans="1:6" ht="12.75">
      <c r="A27" s="17"/>
      <c r="B27" s="27" t="s">
        <v>39</v>
      </c>
      <c r="C27" s="12">
        <v>315492</v>
      </c>
      <c r="D27" s="12">
        <v>315492</v>
      </c>
      <c r="E27" s="12">
        <v>0</v>
      </c>
      <c r="F27" s="12">
        <v>0</v>
      </c>
    </row>
    <row r="28" spans="1:6" ht="12.75">
      <c r="A28" s="17"/>
      <c r="B28" s="27" t="s">
        <v>40</v>
      </c>
      <c r="C28" s="12">
        <v>39822</v>
      </c>
      <c r="D28" s="12">
        <v>39822</v>
      </c>
      <c r="E28" s="12">
        <v>0</v>
      </c>
      <c r="F28" s="12">
        <v>0</v>
      </c>
    </row>
    <row r="29" spans="1:6" ht="12.75">
      <c r="A29" s="17"/>
      <c r="B29" s="28" t="s">
        <v>41</v>
      </c>
      <c r="C29" s="29">
        <v>18223</v>
      </c>
      <c r="D29" s="29">
        <v>18223</v>
      </c>
      <c r="E29" s="29">
        <v>0</v>
      </c>
      <c r="F29" s="29">
        <v>0</v>
      </c>
    </row>
    <row r="30" spans="1:6" ht="12.75">
      <c r="A30" s="17"/>
      <c r="B30" s="28" t="s">
        <v>42</v>
      </c>
      <c r="C30" s="29">
        <v>8949</v>
      </c>
      <c r="D30" s="29">
        <v>8949</v>
      </c>
      <c r="E30" s="29">
        <v>0</v>
      </c>
      <c r="F30" s="29">
        <v>0</v>
      </c>
    </row>
    <row r="31" spans="1:6" ht="12.75">
      <c r="A31" s="17"/>
      <c r="B31" s="28" t="s">
        <v>43</v>
      </c>
      <c r="C31" s="29">
        <v>12650</v>
      </c>
      <c r="D31" s="29">
        <v>12650</v>
      </c>
      <c r="E31" s="29">
        <v>0</v>
      </c>
      <c r="F31" s="29">
        <v>0</v>
      </c>
    </row>
    <row r="32" spans="1:6" ht="12.75">
      <c r="A32" s="17" t="s">
        <v>44</v>
      </c>
      <c r="B32" s="30" t="s">
        <v>45</v>
      </c>
      <c r="C32" s="16">
        <v>103700</v>
      </c>
      <c r="D32" s="16">
        <v>103700</v>
      </c>
      <c r="E32" s="16">
        <v>0</v>
      </c>
      <c r="F32" s="16">
        <v>0</v>
      </c>
    </row>
    <row r="33" spans="1:6" ht="12.75">
      <c r="A33" s="17"/>
      <c r="B33" s="30" t="s">
        <v>46</v>
      </c>
      <c r="C33" s="16">
        <v>50</v>
      </c>
      <c r="D33" s="16">
        <v>50</v>
      </c>
      <c r="E33" s="16">
        <v>0</v>
      </c>
      <c r="F33" s="16">
        <v>0</v>
      </c>
    </row>
    <row r="34" spans="1:6" ht="12.75">
      <c r="A34" s="17"/>
      <c r="B34" s="10" t="s">
        <v>47</v>
      </c>
      <c r="C34" s="16">
        <v>21000</v>
      </c>
      <c r="D34" s="16">
        <v>21000</v>
      </c>
      <c r="E34" s="16">
        <v>0</v>
      </c>
      <c r="F34" s="16">
        <v>0</v>
      </c>
    </row>
    <row r="35" spans="1:6" ht="12.75">
      <c r="A35" s="17"/>
      <c r="B35" s="27" t="s">
        <v>48</v>
      </c>
      <c r="C35" s="12">
        <v>21000</v>
      </c>
      <c r="D35" s="12">
        <v>21000</v>
      </c>
      <c r="E35" s="12">
        <v>0</v>
      </c>
      <c r="F35" s="12">
        <v>0</v>
      </c>
    </row>
    <row r="36" spans="1:6" ht="12.75">
      <c r="A36" s="17"/>
      <c r="B36" s="27" t="s">
        <v>49</v>
      </c>
      <c r="C36" s="12">
        <v>0</v>
      </c>
      <c r="D36" s="12">
        <v>0</v>
      </c>
      <c r="E36" s="12">
        <v>0</v>
      </c>
      <c r="F36" s="12">
        <v>0</v>
      </c>
    </row>
    <row r="37" spans="1:6" ht="12.75">
      <c r="A37" s="17"/>
      <c r="B37" s="27" t="s">
        <v>50</v>
      </c>
      <c r="C37" s="12">
        <v>0</v>
      </c>
      <c r="D37" s="12">
        <v>0</v>
      </c>
      <c r="E37" s="12">
        <v>0</v>
      </c>
      <c r="F37" s="12">
        <v>0</v>
      </c>
    </row>
    <row r="38" spans="1:6" ht="12.75">
      <c r="A38" s="17"/>
      <c r="B38" s="10" t="s">
        <v>51</v>
      </c>
      <c r="C38" s="16">
        <v>81150</v>
      </c>
      <c r="D38" s="16">
        <v>81150</v>
      </c>
      <c r="E38" s="16">
        <v>0</v>
      </c>
      <c r="F38" s="16">
        <v>0</v>
      </c>
    </row>
    <row r="39" spans="1:6" ht="12.75">
      <c r="A39" s="17"/>
      <c r="B39" s="27" t="s">
        <v>52</v>
      </c>
      <c r="C39" s="12">
        <v>65000</v>
      </c>
      <c r="D39" s="12">
        <v>65000</v>
      </c>
      <c r="E39" s="12">
        <v>0</v>
      </c>
      <c r="F39" s="12">
        <v>0</v>
      </c>
    </row>
    <row r="40" spans="1:6" ht="12.75">
      <c r="A40" s="17"/>
      <c r="B40" s="27" t="s">
        <v>53</v>
      </c>
      <c r="C40" s="12">
        <v>150</v>
      </c>
      <c r="D40" s="12">
        <v>150</v>
      </c>
      <c r="E40" s="12">
        <v>0</v>
      </c>
      <c r="F40" s="12">
        <v>0</v>
      </c>
    </row>
    <row r="41" spans="1:6" ht="12.75">
      <c r="A41" s="17"/>
      <c r="B41" s="27" t="s">
        <v>54</v>
      </c>
      <c r="C41" s="12">
        <v>16000</v>
      </c>
      <c r="D41" s="12">
        <v>16000</v>
      </c>
      <c r="E41" s="12">
        <v>0</v>
      </c>
      <c r="F41" s="12">
        <v>0</v>
      </c>
    </row>
    <row r="42" spans="1:6" ht="12.75">
      <c r="A42" s="17"/>
      <c r="B42" s="10" t="s">
        <v>55</v>
      </c>
      <c r="C42" s="16">
        <v>1500</v>
      </c>
      <c r="D42" s="16">
        <v>1500</v>
      </c>
      <c r="E42" s="16">
        <v>0</v>
      </c>
      <c r="F42" s="16">
        <v>0</v>
      </c>
    </row>
    <row r="43" spans="1:6" ht="12.75">
      <c r="A43" s="17"/>
      <c r="B43" s="27" t="s">
        <v>56</v>
      </c>
      <c r="C43" s="12">
        <v>0</v>
      </c>
      <c r="D43" s="12">
        <v>0</v>
      </c>
      <c r="E43" s="12">
        <v>0</v>
      </c>
      <c r="F43" s="12">
        <v>0</v>
      </c>
    </row>
    <row r="44" spans="1:6" ht="12.75">
      <c r="A44" s="17"/>
      <c r="B44" s="27" t="s">
        <v>57</v>
      </c>
      <c r="C44" s="12">
        <v>500</v>
      </c>
      <c r="D44" s="12">
        <v>500</v>
      </c>
      <c r="E44" s="12">
        <v>0</v>
      </c>
      <c r="F44" s="12">
        <v>0</v>
      </c>
    </row>
    <row r="45" spans="1:6" ht="12.75">
      <c r="A45" s="17"/>
      <c r="B45" s="27" t="s">
        <v>58</v>
      </c>
      <c r="C45" s="12">
        <v>1000</v>
      </c>
      <c r="D45" s="12">
        <v>1000</v>
      </c>
      <c r="E45" s="12">
        <v>0</v>
      </c>
      <c r="F45" s="12">
        <v>0</v>
      </c>
    </row>
    <row r="46" spans="1:6" s="95" customFormat="1" ht="12.75">
      <c r="A46" s="17" t="s">
        <v>59</v>
      </c>
      <c r="B46" s="30" t="s">
        <v>60</v>
      </c>
      <c r="C46" s="16">
        <v>118172</v>
      </c>
      <c r="D46" s="16">
        <v>110359</v>
      </c>
      <c r="E46" s="16">
        <v>7813</v>
      </c>
      <c r="F46" s="16">
        <v>0</v>
      </c>
    </row>
    <row r="47" spans="1:6" s="95" customFormat="1" ht="12.75">
      <c r="A47" s="17"/>
      <c r="B47" s="96" t="s">
        <v>61</v>
      </c>
      <c r="C47" s="12">
        <v>36933</v>
      </c>
      <c r="D47" s="12">
        <v>29120</v>
      </c>
      <c r="E47" s="12">
        <v>7813</v>
      </c>
      <c r="F47" s="12">
        <v>0</v>
      </c>
    </row>
    <row r="48" spans="1:6" s="95" customFormat="1" ht="12.75">
      <c r="A48" s="17"/>
      <c r="B48" s="96" t="s">
        <v>62</v>
      </c>
      <c r="C48" s="12">
        <v>28019</v>
      </c>
      <c r="D48" s="12">
        <v>28019</v>
      </c>
      <c r="E48" s="12">
        <v>0</v>
      </c>
      <c r="F48" s="12">
        <v>0</v>
      </c>
    </row>
    <row r="49" spans="1:6" s="95" customFormat="1" ht="12.75">
      <c r="A49" s="17"/>
      <c r="B49" s="96" t="s">
        <v>63</v>
      </c>
      <c r="C49" s="12">
        <v>22196</v>
      </c>
      <c r="D49" s="12">
        <v>22196</v>
      </c>
      <c r="E49" s="12">
        <v>0</v>
      </c>
      <c r="F49" s="12">
        <v>0</v>
      </c>
    </row>
    <row r="50" spans="1:6" s="95" customFormat="1" ht="12.75">
      <c r="A50" s="17"/>
      <c r="B50" s="96" t="s">
        <v>258</v>
      </c>
      <c r="C50" s="12">
        <v>31024</v>
      </c>
      <c r="D50" s="12">
        <v>31024</v>
      </c>
      <c r="E50" s="12">
        <v>0</v>
      </c>
      <c r="F50" s="12">
        <v>0</v>
      </c>
    </row>
    <row r="51" spans="1:6" ht="12.75">
      <c r="A51" s="9" t="s">
        <v>64</v>
      </c>
      <c r="B51" s="10" t="s">
        <v>65</v>
      </c>
      <c r="C51" s="16">
        <v>0</v>
      </c>
      <c r="D51" s="16">
        <v>0</v>
      </c>
      <c r="E51" s="16">
        <v>0</v>
      </c>
      <c r="F51" s="16">
        <v>0</v>
      </c>
    </row>
    <row r="52" spans="1:6" ht="12.75">
      <c r="A52" s="17"/>
      <c r="B52" s="14" t="s">
        <v>66</v>
      </c>
      <c r="C52" s="15">
        <v>577186</v>
      </c>
      <c r="D52" s="15">
        <v>569373</v>
      </c>
      <c r="E52" s="15">
        <v>7813</v>
      </c>
      <c r="F52" s="15">
        <v>0</v>
      </c>
    </row>
    <row r="53" spans="1:6" ht="12.75">
      <c r="A53" s="9"/>
      <c r="B53" s="7" t="s">
        <v>67</v>
      </c>
      <c r="C53" s="8"/>
      <c r="D53" s="8"/>
      <c r="E53" s="8"/>
      <c r="F53" s="8"/>
    </row>
    <row r="54" spans="1:6" ht="25.5">
      <c r="A54" s="9" t="s">
        <v>68</v>
      </c>
      <c r="B54" s="26" t="s">
        <v>69</v>
      </c>
      <c r="C54" s="8">
        <v>0</v>
      </c>
      <c r="D54" s="8">
        <v>0</v>
      </c>
      <c r="E54" s="8">
        <v>0</v>
      </c>
      <c r="F54" s="8">
        <v>0</v>
      </c>
    </row>
    <row r="55" spans="1:6" ht="12.75">
      <c r="A55" s="9" t="s">
        <v>70</v>
      </c>
      <c r="B55" s="30" t="s">
        <v>71</v>
      </c>
      <c r="C55" s="8">
        <v>0</v>
      </c>
      <c r="D55" s="8">
        <v>0</v>
      </c>
      <c r="E55" s="8">
        <v>0</v>
      </c>
      <c r="F55" s="8">
        <v>0</v>
      </c>
    </row>
    <row r="56" spans="1:6" ht="12.75">
      <c r="A56" s="9" t="s">
        <v>72</v>
      </c>
      <c r="B56" s="30" t="s">
        <v>73</v>
      </c>
      <c r="C56" s="8">
        <v>180</v>
      </c>
      <c r="D56" s="8">
        <v>180</v>
      </c>
      <c r="E56" s="8">
        <v>0</v>
      </c>
      <c r="F56" s="8">
        <v>0</v>
      </c>
    </row>
    <row r="57" spans="1:6" ht="12.75">
      <c r="A57" s="9"/>
      <c r="B57" s="14" t="s">
        <v>74</v>
      </c>
      <c r="C57" s="15">
        <v>180</v>
      </c>
      <c r="D57" s="15">
        <v>180</v>
      </c>
      <c r="E57" s="15">
        <v>0</v>
      </c>
      <c r="F57" s="15">
        <v>0</v>
      </c>
    </row>
    <row r="58" spans="1:6" ht="12.75">
      <c r="A58" s="9" t="s">
        <v>75</v>
      </c>
      <c r="B58" s="18" t="s">
        <v>76</v>
      </c>
      <c r="C58" s="31">
        <v>577366</v>
      </c>
      <c r="D58" s="31">
        <v>569553</v>
      </c>
      <c r="E58" s="31">
        <v>7813</v>
      </c>
      <c r="F58" s="31">
        <v>0</v>
      </c>
    </row>
    <row r="59" spans="1:6" ht="12.75">
      <c r="A59" s="9" t="s">
        <v>77</v>
      </c>
      <c r="B59" s="7" t="s">
        <v>78</v>
      </c>
      <c r="C59" s="16">
        <v>0</v>
      </c>
      <c r="D59" s="16"/>
      <c r="E59" s="16"/>
      <c r="F59" s="16"/>
    </row>
    <row r="60" spans="1:6" ht="12.75">
      <c r="A60" s="9"/>
      <c r="B60" s="97" t="s">
        <v>281</v>
      </c>
      <c r="C60" s="32">
        <v>28028</v>
      </c>
      <c r="D60" s="32">
        <v>28028</v>
      </c>
      <c r="E60" s="32">
        <v>0</v>
      </c>
      <c r="F60" s="32">
        <v>0</v>
      </c>
    </row>
    <row r="61" spans="1:6" ht="12.75">
      <c r="A61" s="17" t="s">
        <v>79</v>
      </c>
      <c r="B61" s="18" t="s">
        <v>80</v>
      </c>
      <c r="C61" s="19">
        <v>28028</v>
      </c>
      <c r="D61" s="19">
        <v>28028</v>
      </c>
      <c r="E61" s="19"/>
      <c r="F61" s="19"/>
    </row>
    <row r="62" spans="1:7" ht="12.75">
      <c r="A62" s="34"/>
      <c r="B62" s="35" t="s">
        <v>81</v>
      </c>
      <c r="C62" s="36">
        <v>605394</v>
      </c>
      <c r="D62" s="36">
        <v>597581</v>
      </c>
      <c r="E62" s="36">
        <v>7813</v>
      </c>
      <c r="F62" s="36">
        <v>0</v>
      </c>
      <c r="G62" s="24"/>
    </row>
    <row r="63" spans="1:6" ht="12.75">
      <c r="A63" s="9"/>
      <c r="B63" s="10" t="s">
        <v>275</v>
      </c>
      <c r="C63" s="37">
        <f>+C60</f>
        <v>28028</v>
      </c>
      <c r="D63" s="37"/>
      <c r="E63" s="37"/>
      <c r="F63" s="37"/>
    </row>
    <row r="64" ht="12.75">
      <c r="C64" s="24"/>
    </row>
    <row r="65" ht="12.75">
      <c r="C65" s="24"/>
    </row>
  </sheetData>
  <sheetProtection/>
  <printOptions/>
  <pageMargins left="1.16" right="0.15748031496062992" top="0.68" bottom="0.2755905511811024" header="0.21" footer="0.15748031496062992"/>
  <pageSetup horizontalDpi="600" verticalDpi="600" orientation="portrait" paperSize="9" scale="87" r:id="rId1"/>
  <headerFooter>
    <oddHeader>&amp;C
Csákvár Város Önkormányzatának 2014. évi költségvetési 
kiadásai és bevételei kiemelt előirányzatok, működési és felhalmozási költségvetés  szerinti bontásban &amp;R1.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6">
      <selection activeCell="B50" sqref="B50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12.125" style="0" customWidth="1"/>
    <col min="6" max="6" width="10.25390625" style="0" customWidth="1"/>
    <col min="7" max="7" width="9.25390625" style="0" bestFit="1" customWidth="1"/>
  </cols>
  <sheetData>
    <row r="1" spans="1:6" ht="39.75" customHeight="1">
      <c r="A1" s="1"/>
      <c r="B1" s="2"/>
      <c r="C1" s="3" t="s">
        <v>0</v>
      </c>
      <c r="D1" s="3" t="s">
        <v>1</v>
      </c>
      <c r="E1" s="4" t="s">
        <v>2</v>
      </c>
      <c r="F1" s="4" t="s">
        <v>3</v>
      </c>
    </row>
    <row r="2" spans="1:6" ht="12.75">
      <c r="A2" s="6" t="s">
        <v>4</v>
      </c>
      <c r="B2" s="7" t="s">
        <v>5</v>
      </c>
      <c r="C2" s="8"/>
      <c r="D2" s="8"/>
      <c r="E2" s="8"/>
      <c r="F2" s="8"/>
    </row>
    <row r="3" spans="1:6" ht="12.75">
      <c r="A3" s="9" t="s">
        <v>6</v>
      </c>
      <c r="B3" s="10" t="s">
        <v>7</v>
      </c>
      <c r="C3" s="8">
        <v>65178</v>
      </c>
      <c r="D3" s="8"/>
      <c r="E3" s="8"/>
      <c r="F3" s="8">
        <v>65178</v>
      </c>
    </row>
    <row r="4" spans="1:6" ht="12.75">
      <c r="A4" s="9" t="s">
        <v>8</v>
      </c>
      <c r="B4" s="10" t="s">
        <v>9</v>
      </c>
      <c r="C4" s="8">
        <v>16361</v>
      </c>
      <c r="D4" s="8"/>
      <c r="E4" s="8"/>
      <c r="F4" s="8">
        <v>16361</v>
      </c>
    </row>
    <row r="5" spans="1:6" ht="12.75">
      <c r="A5" s="9" t="s">
        <v>10</v>
      </c>
      <c r="B5" s="10" t="s">
        <v>11</v>
      </c>
      <c r="C5" s="8">
        <v>19592</v>
      </c>
      <c r="D5" s="8"/>
      <c r="E5" s="8"/>
      <c r="F5" s="8">
        <v>19592</v>
      </c>
    </row>
    <row r="6" spans="1:6" ht="12.75">
      <c r="A6" s="9"/>
      <c r="B6" s="11" t="s">
        <v>12</v>
      </c>
      <c r="C6" s="12">
        <v>0</v>
      </c>
      <c r="D6" s="12"/>
      <c r="E6" s="12"/>
      <c r="F6" s="8">
        <v>0</v>
      </c>
    </row>
    <row r="7" spans="1:6" ht="12.75">
      <c r="A7" s="9" t="s">
        <v>13</v>
      </c>
      <c r="B7" s="10" t="s">
        <v>14</v>
      </c>
      <c r="C7" s="12">
        <v>0</v>
      </c>
      <c r="D7" s="8"/>
      <c r="E7" s="8"/>
      <c r="F7" s="8">
        <v>0</v>
      </c>
    </row>
    <row r="8" spans="1:6" ht="12.75">
      <c r="A8" s="9" t="s">
        <v>15</v>
      </c>
      <c r="B8" s="10" t="s">
        <v>16</v>
      </c>
      <c r="C8" s="8">
        <v>1720</v>
      </c>
      <c r="D8" s="8"/>
      <c r="E8" s="8"/>
      <c r="F8" s="8">
        <v>1720</v>
      </c>
    </row>
    <row r="9" spans="1:6" ht="12.75">
      <c r="A9" s="9"/>
      <c r="B9" s="11" t="s">
        <v>17</v>
      </c>
      <c r="C9" s="11">
        <v>0</v>
      </c>
      <c r="D9" s="11"/>
      <c r="E9" s="11"/>
      <c r="F9" s="8">
        <v>0</v>
      </c>
    </row>
    <row r="10" spans="1:6" ht="12.75">
      <c r="A10" s="9"/>
      <c r="B10" s="11" t="s">
        <v>18</v>
      </c>
      <c r="C10" s="11">
        <v>1720</v>
      </c>
      <c r="D10" s="12"/>
      <c r="E10" s="12"/>
      <c r="F10" s="8">
        <v>1720</v>
      </c>
    </row>
    <row r="11" spans="1:6" ht="12.75">
      <c r="A11" s="9"/>
      <c r="B11" s="11" t="s">
        <v>19</v>
      </c>
      <c r="C11" s="11">
        <v>0</v>
      </c>
      <c r="D11" s="12"/>
      <c r="E11" s="12"/>
      <c r="F11" s="8">
        <v>0</v>
      </c>
    </row>
    <row r="12" spans="1:6" ht="12.75">
      <c r="A12" s="13"/>
      <c r="B12" s="14" t="s">
        <v>20</v>
      </c>
      <c r="C12" s="15">
        <f>+C8+C5+C4+C3</f>
        <v>102851</v>
      </c>
      <c r="D12" s="15">
        <f>+D8+D5+D4+D3</f>
        <v>0</v>
      </c>
      <c r="E12" s="15">
        <f>+E8+E5+E4+E3</f>
        <v>0</v>
      </c>
      <c r="F12" s="15">
        <f>+F8+F5+F4+F3</f>
        <v>102851</v>
      </c>
    </row>
    <row r="13" spans="1:6" ht="12.75">
      <c r="A13" s="9"/>
      <c r="B13" s="7" t="s">
        <v>21</v>
      </c>
      <c r="C13" s="16"/>
      <c r="D13" s="16"/>
      <c r="E13" s="16"/>
      <c r="F13" s="8">
        <v>0</v>
      </c>
    </row>
    <row r="14" spans="1:6" ht="12.75">
      <c r="A14" s="9" t="s">
        <v>22</v>
      </c>
      <c r="B14" s="10" t="s">
        <v>23</v>
      </c>
      <c r="C14" s="8">
        <v>3186</v>
      </c>
      <c r="D14" s="8"/>
      <c r="E14" s="8"/>
      <c r="F14" s="8">
        <v>3186</v>
      </c>
    </row>
    <row r="15" spans="1:6" ht="12.75">
      <c r="A15" s="9" t="s">
        <v>24</v>
      </c>
      <c r="B15" s="10" t="s">
        <v>25</v>
      </c>
      <c r="C15" s="8"/>
      <c r="D15" s="8"/>
      <c r="E15" s="8"/>
      <c r="F15" s="8">
        <v>0</v>
      </c>
    </row>
    <row r="16" spans="1:6" ht="12.75">
      <c r="A16" s="9" t="s">
        <v>26</v>
      </c>
      <c r="B16" s="10" t="s">
        <v>27</v>
      </c>
      <c r="C16" s="8">
        <v>0</v>
      </c>
      <c r="D16" s="8"/>
      <c r="E16" s="8"/>
      <c r="F16" s="8">
        <v>0</v>
      </c>
    </row>
    <row r="17" spans="1:6" ht="12.75">
      <c r="A17" s="13"/>
      <c r="B17" s="14" t="s">
        <v>28</v>
      </c>
      <c r="C17" s="15">
        <v>3186</v>
      </c>
      <c r="D17" s="15">
        <v>0</v>
      </c>
      <c r="E17" s="15">
        <v>0</v>
      </c>
      <c r="F17" s="15">
        <v>3186</v>
      </c>
    </row>
    <row r="18" spans="1:6" ht="12.75">
      <c r="A18" s="17"/>
      <c r="B18" s="18" t="s">
        <v>29</v>
      </c>
      <c r="C18" s="19">
        <f>+C17+C12</f>
        <v>106037</v>
      </c>
      <c r="D18" s="19">
        <f>+D17+D12</f>
        <v>0</v>
      </c>
      <c r="E18" s="19">
        <f>+E17+E12</f>
        <v>0</v>
      </c>
      <c r="F18" s="19">
        <f>+F17+F12</f>
        <v>106037</v>
      </c>
    </row>
    <row r="19" spans="1:6" ht="12.75">
      <c r="A19" s="6" t="s">
        <v>30</v>
      </c>
      <c r="B19" s="7" t="s">
        <v>31</v>
      </c>
      <c r="C19" s="20"/>
      <c r="D19" s="20"/>
      <c r="E19" s="20"/>
      <c r="F19" s="20"/>
    </row>
    <row r="20" spans="1:6" ht="12.75">
      <c r="A20" s="6"/>
      <c r="B20" s="10" t="s">
        <v>32</v>
      </c>
      <c r="C20" s="20"/>
      <c r="D20" s="20"/>
      <c r="E20" s="20"/>
      <c r="F20" s="20"/>
    </row>
    <row r="21" spans="1:6" ht="12.75">
      <c r="A21" s="6"/>
      <c r="B21" s="10" t="s">
        <v>33</v>
      </c>
      <c r="C21" s="20"/>
      <c r="D21" s="20"/>
      <c r="E21" s="20"/>
      <c r="F21" s="20"/>
    </row>
    <row r="22" spans="1:6" ht="12.75">
      <c r="A22" s="17"/>
      <c r="B22" s="18" t="s">
        <v>34</v>
      </c>
      <c r="C22" s="19">
        <v>0</v>
      </c>
      <c r="D22" s="19">
        <v>0</v>
      </c>
      <c r="E22" s="19">
        <v>0</v>
      </c>
      <c r="F22" s="19">
        <v>0</v>
      </c>
    </row>
    <row r="23" spans="1:7" ht="12.75">
      <c r="A23" s="21"/>
      <c r="B23" s="22" t="s">
        <v>35</v>
      </c>
      <c r="C23" s="23">
        <f>+C22+C18</f>
        <v>106037</v>
      </c>
      <c r="D23" s="23">
        <f>+D22+D18</f>
        <v>0</v>
      </c>
      <c r="E23" s="23">
        <f>+E22+E18</f>
        <v>0</v>
      </c>
      <c r="F23" s="23">
        <f>+F22+F18</f>
        <v>106037</v>
      </c>
      <c r="G23" s="24"/>
    </row>
    <row r="24" spans="1:6" ht="12.75">
      <c r="A24" s="17"/>
      <c r="B24" s="7" t="s">
        <v>36</v>
      </c>
      <c r="C24" s="16"/>
      <c r="D24" s="16"/>
      <c r="E24" s="16"/>
      <c r="F24" s="16"/>
    </row>
    <row r="25" spans="1:6" ht="25.5">
      <c r="A25" s="17" t="s">
        <v>37</v>
      </c>
      <c r="B25" s="26" t="s">
        <v>38</v>
      </c>
      <c r="C25" s="16">
        <f>+C27</f>
        <v>2660</v>
      </c>
      <c r="D25" s="16">
        <f>+D27</f>
        <v>0</v>
      </c>
      <c r="E25" s="16">
        <f>+E27</f>
        <v>0</v>
      </c>
      <c r="F25" s="16">
        <f>+F27</f>
        <v>2660</v>
      </c>
    </row>
    <row r="26" spans="1:6" ht="12.75">
      <c r="A26" s="17"/>
      <c r="B26" s="27" t="s">
        <v>39</v>
      </c>
      <c r="C26" s="12"/>
      <c r="D26" s="12"/>
      <c r="E26" s="12"/>
      <c r="F26" s="12"/>
    </row>
    <row r="27" spans="1:6" ht="12.75">
      <c r="A27" s="17"/>
      <c r="B27" s="27" t="s">
        <v>40</v>
      </c>
      <c r="C27" s="12">
        <f>+C31</f>
        <v>2660</v>
      </c>
      <c r="D27" s="12">
        <f>+D31</f>
        <v>0</v>
      </c>
      <c r="E27" s="12">
        <f>+E31</f>
        <v>0</v>
      </c>
      <c r="F27" s="12">
        <f>+F31</f>
        <v>2660</v>
      </c>
    </row>
    <row r="28" spans="1:6" ht="12.75">
      <c r="A28" s="17"/>
      <c r="B28" s="28" t="s">
        <v>41</v>
      </c>
      <c r="C28" s="29"/>
      <c r="D28" s="29"/>
      <c r="E28" s="29"/>
      <c r="F28" s="29"/>
    </row>
    <row r="29" spans="1:6" ht="12.75">
      <c r="A29" s="17"/>
      <c r="B29" s="28" t="s">
        <v>42</v>
      </c>
      <c r="C29" s="29"/>
      <c r="D29" s="29"/>
      <c r="E29" s="29"/>
      <c r="F29" s="29"/>
    </row>
    <row r="30" spans="1:6" ht="12.75">
      <c r="A30" s="17"/>
      <c r="B30" s="28" t="s">
        <v>43</v>
      </c>
      <c r="C30" s="29"/>
      <c r="D30" s="29"/>
      <c r="E30" s="29"/>
      <c r="F30" s="29"/>
    </row>
    <row r="31" spans="1:6" ht="12.75">
      <c r="A31" s="17"/>
      <c r="B31" s="28" t="s">
        <v>280</v>
      </c>
      <c r="C31" s="29">
        <v>2660</v>
      </c>
      <c r="D31" s="29">
        <v>0</v>
      </c>
      <c r="E31" s="29">
        <v>0</v>
      </c>
      <c r="F31" s="29">
        <f>+C31-D31-E31</f>
        <v>2660</v>
      </c>
    </row>
    <row r="32" spans="1:6" ht="12.75">
      <c r="A32" s="17" t="s">
        <v>44</v>
      </c>
      <c r="B32" s="30" t="s">
        <v>45</v>
      </c>
      <c r="C32" s="16">
        <f>+C42</f>
        <v>200</v>
      </c>
      <c r="D32" s="16">
        <f>+D42</f>
        <v>0</v>
      </c>
      <c r="E32" s="16">
        <f>+E42</f>
        <v>0</v>
      </c>
      <c r="F32" s="16">
        <f>+F42</f>
        <v>200</v>
      </c>
    </row>
    <row r="33" spans="1:6" ht="12.75">
      <c r="A33" s="17"/>
      <c r="B33" s="30" t="s">
        <v>46</v>
      </c>
      <c r="C33" s="8"/>
      <c r="D33" s="8"/>
      <c r="E33" s="8"/>
      <c r="F33" s="8"/>
    </row>
    <row r="34" spans="1:6" ht="12.75">
      <c r="A34" s="17"/>
      <c r="B34" s="10" t="s">
        <v>47</v>
      </c>
      <c r="C34" s="16"/>
      <c r="D34" s="16"/>
      <c r="E34" s="16"/>
      <c r="F34" s="16"/>
    </row>
    <row r="35" spans="1:6" ht="12.75">
      <c r="A35" s="17"/>
      <c r="B35" s="27" t="s">
        <v>48</v>
      </c>
      <c r="C35" s="12"/>
      <c r="D35" s="12"/>
      <c r="E35" s="12"/>
      <c r="F35" s="12"/>
    </row>
    <row r="36" spans="1:6" ht="12.75">
      <c r="A36" s="17"/>
      <c r="B36" s="27" t="s">
        <v>49</v>
      </c>
      <c r="C36" s="12"/>
      <c r="D36" s="12"/>
      <c r="E36" s="12"/>
      <c r="F36" s="12"/>
    </row>
    <row r="37" spans="1:6" ht="12.75">
      <c r="A37" s="17"/>
      <c r="B37" s="27" t="s">
        <v>50</v>
      </c>
      <c r="C37" s="12"/>
      <c r="D37" s="12"/>
      <c r="E37" s="12"/>
      <c r="F37" s="12"/>
    </row>
    <row r="38" spans="1:6" ht="12.75">
      <c r="A38" s="17"/>
      <c r="B38" s="10" t="s">
        <v>51</v>
      </c>
      <c r="C38" s="16"/>
      <c r="D38" s="16"/>
      <c r="E38" s="16"/>
      <c r="F38" s="16"/>
    </row>
    <row r="39" spans="1:6" ht="12.75">
      <c r="A39" s="17"/>
      <c r="B39" s="27" t="s">
        <v>52</v>
      </c>
      <c r="C39" s="12"/>
      <c r="D39" s="12"/>
      <c r="E39" s="12"/>
      <c r="F39" s="12"/>
    </row>
    <row r="40" spans="1:6" ht="12.75">
      <c r="A40" s="17"/>
      <c r="B40" s="27" t="s">
        <v>53</v>
      </c>
      <c r="C40" s="12"/>
      <c r="D40" s="12"/>
      <c r="E40" s="12"/>
      <c r="F40" s="12"/>
    </row>
    <row r="41" spans="1:6" ht="12.75">
      <c r="A41" s="17"/>
      <c r="B41" s="27" t="s">
        <v>54</v>
      </c>
      <c r="C41" s="12"/>
      <c r="D41" s="12"/>
      <c r="E41" s="12"/>
      <c r="F41" s="12"/>
    </row>
    <row r="42" spans="1:6" ht="12.75">
      <c r="A42" s="17"/>
      <c r="B42" s="10" t="s">
        <v>55</v>
      </c>
      <c r="C42" s="16">
        <f>+C43</f>
        <v>200</v>
      </c>
      <c r="D42" s="16">
        <f>+D43</f>
        <v>0</v>
      </c>
      <c r="E42" s="16">
        <f>+E43</f>
        <v>0</v>
      </c>
      <c r="F42" s="16">
        <f>+F43</f>
        <v>200</v>
      </c>
    </row>
    <row r="43" spans="1:6" ht="12.75">
      <c r="A43" s="17"/>
      <c r="B43" s="27" t="s">
        <v>56</v>
      </c>
      <c r="C43" s="12">
        <v>200</v>
      </c>
      <c r="D43" s="12"/>
      <c r="E43" s="12"/>
      <c r="F43" s="12">
        <f>+C43-D43-E43</f>
        <v>200</v>
      </c>
    </row>
    <row r="44" spans="1:6" ht="12.75">
      <c r="A44" s="17"/>
      <c r="B44" s="27" t="s">
        <v>57</v>
      </c>
      <c r="C44" s="12"/>
      <c r="D44" s="12"/>
      <c r="E44" s="12"/>
      <c r="F44" s="12"/>
    </row>
    <row r="45" spans="1:6" ht="12.75">
      <c r="A45" s="17"/>
      <c r="B45" s="27" t="s">
        <v>58</v>
      </c>
      <c r="C45" s="12"/>
      <c r="D45" s="12"/>
      <c r="E45" s="12"/>
      <c r="F45" s="12"/>
    </row>
    <row r="46" spans="1:6" ht="12.75">
      <c r="A46" s="9" t="s">
        <v>59</v>
      </c>
      <c r="B46" s="10" t="s">
        <v>60</v>
      </c>
      <c r="C46" s="16">
        <f>+C47+C48+C49</f>
        <v>100</v>
      </c>
      <c r="D46" s="16">
        <f>+D47+D48+D49</f>
        <v>0</v>
      </c>
      <c r="E46" s="16">
        <f>+E47+E48+E49</f>
        <v>0</v>
      </c>
      <c r="F46" s="16">
        <f>+F47+F48+F49</f>
        <v>100</v>
      </c>
    </row>
    <row r="47" spans="1:6" ht="12.75">
      <c r="A47" s="9"/>
      <c r="B47" s="27" t="s">
        <v>61</v>
      </c>
      <c r="C47" s="12"/>
      <c r="D47" s="12"/>
      <c r="E47" s="12"/>
      <c r="F47" s="12"/>
    </row>
    <row r="48" spans="1:6" ht="12.75">
      <c r="A48" s="9"/>
      <c r="B48" s="27" t="s">
        <v>62</v>
      </c>
      <c r="C48" s="12">
        <v>100</v>
      </c>
      <c r="D48" s="12">
        <v>0</v>
      </c>
      <c r="E48" s="12">
        <v>0</v>
      </c>
      <c r="F48" s="12">
        <f>+E48+D48+C48</f>
        <v>100</v>
      </c>
    </row>
    <row r="49" spans="1:6" ht="12.75">
      <c r="A49" s="9"/>
      <c r="B49" s="27" t="s">
        <v>63</v>
      </c>
      <c r="C49" s="12">
        <v>0</v>
      </c>
      <c r="D49" s="12">
        <v>0</v>
      </c>
      <c r="E49" s="12">
        <v>0</v>
      </c>
      <c r="F49" s="12">
        <v>0</v>
      </c>
    </row>
    <row r="50" spans="1:6" ht="12.75">
      <c r="A50" s="9" t="s">
        <v>64</v>
      </c>
      <c r="B50" s="10" t="s">
        <v>65</v>
      </c>
      <c r="C50" s="16"/>
      <c r="D50" s="16">
        <v>0</v>
      </c>
      <c r="E50" s="16">
        <v>0</v>
      </c>
      <c r="F50" s="16">
        <v>0</v>
      </c>
    </row>
    <row r="51" spans="1:6" ht="12.75">
      <c r="A51" s="17"/>
      <c r="B51" s="14" t="s">
        <v>66</v>
      </c>
      <c r="C51" s="15">
        <f>+C46+C32+C25</f>
        <v>2960</v>
      </c>
      <c r="D51" s="15">
        <f>+D46+D32+D25</f>
        <v>0</v>
      </c>
      <c r="E51" s="15">
        <f>+E46+E32+E25</f>
        <v>0</v>
      </c>
      <c r="F51" s="15">
        <f>+F46+F32+F25</f>
        <v>2960</v>
      </c>
    </row>
    <row r="52" spans="1:6" ht="12.75">
      <c r="A52" s="9"/>
      <c r="B52" s="7" t="s">
        <v>67</v>
      </c>
      <c r="C52" s="8"/>
      <c r="D52" s="8">
        <v>0</v>
      </c>
      <c r="E52" s="8">
        <v>0</v>
      </c>
      <c r="F52" s="8">
        <v>0</v>
      </c>
    </row>
    <row r="53" spans="1:6" ht="25.5">
      <c r="A53" s="9" t="s">
        <v>68</v>
      </c>
      <c r="B53" s="26" t="s">
        <v>69</v>
      </c>
      <c r="C53" s="8">
        <v>0</v>
      </c>
      <c r="D53" s="8">
        <v>0</v>
      </c>
      <c r="E53" s="8">
        <v>0</v>
      </c>
      <c r="F53" s="8">
        <v>0</v>
      </c>
    </row>
    <row r="54" spans="1:6" ht="12.75">
      <c r="A54" s="9" t="s">
        <v>70</v>
      </c>
      <c r="B54" s="30" t="s">
        <v>71</v>
      </c>
      <c r="C54" s="8">
        <v>0</v>
      </c>
      <c r="D54" s="8">
        <v>0</v>
      </c>
      <c r="E54" s="8">
        <v>0</v>
      </c>
      <c r="F54" s="8">
        <v>0</v>
      </c>
    </row>
    <row r="55" spans="1:6" ht="12.75">
      <c r="A55" s="9" t="s">
        <v>72</v>
      </c>
      <c r="B55" s="30" t="s">
        <v>73</v>
      </c>
      <c r="C55" s="8">
        <v>0</v>
      </c>
      <c r="D55" s="8">
        <v>0</v>
      </c>
      <c r="E55" s="8">
        <v>0</v>
      </c>
      <c r="F55" s="8">
        <v>0</v>
      </c>
    </row>
    <row r="56" spans="1:6" ht="12.75">
      <c r="A56" s="9"/>
      <c r="B56" s="14" t="s">
        <v>74</v>
      </c>
      <c r="C56" s="15">
        <v>0</v>
      </c>
      <c r="D56" s="15">
        <v>0</v>
      </c>
      <c r="E56" s="15">
        <v>0</v>
      </c>
      <c r="F56" s="15">
        <v>0</v>
      </c>
    </row>
    <row r="57" spans="1:6" ht="12.75">
      <c r="A57" s="9" t="s">
        <v>75</v>
      </c>
      <c r="B57" s="18" t="s">
        <v>76</v>
      </c>
      <c r="C57" s="31">
        <f>+C56+C51</f>
        <v>2960</v>
      </c>
      <c r="D57" s="31">
        <f>+D56+D51</f>
        <v>0</v>
      </c>
      <c r="E57" s="31">
        <f>+E56+E51</f>
        <v>0</v>
      </c>
      <c r="F57" s="31">
        <f>+F56+F51</f>
        <v>2960</v>
      </c>
    </row>
    <row r="58" spans="1:6" ht="12.75">
      <c r="A58" s="9" t="s">
        <v>77</v>
      </c>
      <c r="B58" s="7" t="s">
        <v>78</v>
      </c>
      <c r="C58" s="16">
        <v>0</v>
      </c>
      <c r="D58" s="16">
        <v>0</v>
      </c>
      <c r="E58" s="16">
        <v>0</v>
      </c>
      <c r="F58" s="16">
        <v>0</v>
      </c>
    </row>
    <row r="59" spans="1:6" ht="12.75">
      <c r="A59" s="9"/>
      <c r="B59" s="98" t="s">
        <v>86</v>
      </c>
      <c r="C59" s="32">
        <v>101813</v>
      </c>
      <c r="D59" s="32"/>
      <c r="E59" s="32">
        <v>0</v>
      </c>
      <c r="F59" s="32">
        <v>101813</v>
      </c>
    </row>
    <row r="60" spans="1:6" ht="12.75">
      <c r="A60" s="9"/>
      <c r="B60" s="97" t="s">
        <v>281</v>
      </c>
      <c r="C60" s="32">
        <v>1264</v>
      </c>
      <c r="D60" s="32"/>
      <c r="E60" s="32"/>
      <c r="F60" s="32">
        <v>1264</v>
      </c>
    </row>
    <row r="61" spans="1:6" ht="12.75">
      <c r="A61" s="17" t="s">
        <v>79</v>
      </c>
      <c r="B61" s="18" t="s">
        <v>80</v>
      </c>
      <c r="C61" s="19">
        <f>+C60+C59</f>
        <v>103077</v>
      </c>
      <c r="D61" s="19">
        <f>+D60+D59</f>
        <v>0</v>
      </c>
      <c r="E61" s="19">
        <f>+E60+E59</f>
        <v>0</v>
      </c>
      <c r="F61" s="19">
        <f>+F60+F59</f>
        <v>103077</v>
      </c>
    </row>
    <row r="62" spans="1:7" ht="12.75">
      <c r="A62" s="34"/>
      <c r="B62" s="35" t="s">
        <v>81</v>
      </c>
      <c r="C62" s="36">
        <f>+C61+C57</f>
        <v>106037</v>
      </c>
      <c r="D62" s="36">
        <f>+D61+D57</f>
        <v>0</v>
      </c>
      <c r="E62" s="36">
        <f>+E61+E57</f>
        <v>0</v>
      </c>
      <c r="F62" s="36">
        <f>+F61+F57</f>
        <v>106037</v>
      </c>
      <c r="G62" s="24"/>
    </row>
    <row r="63" spans="1:6" ht="12.75">
      <c r="A63" s="9"/>
      <c r="B63" s="10" t="s">
        <v>275</v>
      </c>
      <c r="C63" s="37">
        <f>+C60</f>
        <v>1264</v>
      </c>
      <c r="D63" s="37">
        <v>0</v>
      </c>
      <c r="E63" s="37">
        <v>0</v>
      </c>
      <c r="F63" s="37">
        <v>0</v>
      </c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7" r:id="rId1"/>
  <headerFooter>
    <oddHeader>&amp;CCsákvári Közös Önkormányzati Hivatal
 2014. évi költségvetési 
kiadásai és bevételei kiemelt előirányzatok, működési és felhalmozási költségvetés  szerinti bontásban &amp;R1.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B62" sqref="B62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9.625" style="0" customWidth="1"/>
    <col min="6" max="6" width="10.25390625" style="0" customWidth="1"/>
    <col min="7" max="7" width="10.75390625" style="5" bestFit="1" customWidth="1"/>
    <col min="8" max="8" width="9.25390625" style="0" bestFit="1" customWidth="1"/>
  </cols>
  <sheetData>
    <row r="1" spans="1:6" ht="39.75" customHeight="1">
      <c r="A1" s="1"/>
      <c r="B1" s="2"/>
      <c r="C1" s="3" t="s">
        <v>0</v>
      </c>
      <c r="D1" s="3" t="s">
        <v>1</v>
      </c>
      <c r="E1" s="4" t="s">
        <v>2</v>
      </c>
      <c r="F1" s="4" t="s">
        <v>3</v>
      </c>
    </row>
    <row r="2" spans="1:6" ht="12.75">
      <c r="A2" s="6" t="s">
        <v>4</v>
      </c>
      <c r="B2" s="7" t="s">
        <v>5</v>
      </c>
      <c r="C2" s="8"/>
      <c r="D2" s="8"/>
      <c r="E2" s="8"/>
      <c r="F2" s="8"/>
    </row>
    <row r="3" spans="1:6" ht="12.75">
      <c r="A3" s="9" t="s">
        <v>6</v>
      </c>
      <c r="B3" s="10" t="s">
        <v>7</v>
      </c>
      <c r="C3" s="8">
        <v>71650</v>
      </c>
      <c r="D3" s="8">
        <v>68194</v>
      </c>
      <c r="E3" s="8">
        <v>3456</v>
      </c>
      <c r="F3" s="8"/>
    </row>
    <row r="4" spans="1:6" ht="12.75">
      <c r="A4" s="9" t="s">
        <v>8</v>
      </c>
      <c r="B4" s="10" t="s">
        <v>9</v>
      </c>
      <c r="C4" s="8">
        <v>19841</v>
      </c>
      <c r="D4" s="8">
        <v>18908</v>
      </c>
      <c r="E4" s="8">
        <v>933</v>
      </c>
      <c r="F4" s="8"/>
    </row>
    <row r="5" spans="1:6" ht="12.75">
      <c r="A5" s="9" t="s">
        <v>10</v>
      </c>
      <c r="B5" s="10" t="s">
        <v>11</v>
      </c>
      <c r="C5" s="8">
        <v>29662</v>
      </c>
      <c r="D5" s="8">
        <v>26967</v>
      </c>
      <c r="E5" s="8">
        <v>2695</v>
      </c>
      <c r="F5" s="8"/>
    </row>
    <row r="6" spans="1:6" ht="12.75">
      <c r="A6" s="9"/>
      <c r="B6" s="11" t="s">
        <v>12</v>
      </c>
      <c r="C6" s="8"/>
      <c r="D6" s="12"/>
      <c r="E6" s="12"/>
      <c r="F6" s="12"/>
    </row>
    <row r="7" spans="1:6" ht="12.75">
      <c r="A7" s="9" t="s">
        <v>13</v>
      </c>
      <c r="B7" s="10" t="s">
        <v>14</v>
      </c>
      <c r="C7" s="8">
        <v>870</v>
      </c>
      <c r="D7" s="8">
        <v>870</v>
      </c>
      <c r="E7" s="8">
        <v>0</v>
      </c>
      <c r="F7" s="8">
        <v>0</v>
      </c>
    </row>
    <row r="8" spans="1:6" ht="12.75">
      <c r="A8" s="9" t="s">
        <v>15</v>
      </c>
      <c r="B8" s="10" t="s">
        <v>16</v>
      </c>
      <c r="C8" s="8">
        <v>0</v>
      </c>
      <c r="D8" s="8"/>
      <c r="E8" s="8"/>
      <c r="F8" s="8"/>
    </row>
    <row r="9" spans="1:6" ht="12.75">
      <c r="A9" s="9"/>
      <c r="B9" s="11" t="s">
        <v>17</v>
      </c>
      <c r="C9" s="11"/>
      <c r="D9" s="11"/>
      <c r="E9" s="11"/>
      <c r="F9" s="11"/>
    </row>
    <row r="10" spans="1:6" ht="12.75">
      <c r="A10" s="9"/>
      <c r="B10" s="11" t="s">
        <v>18</v>
      </c>
      <c r="C10" s="12">
        <v>870</v>
      </c>
      <c r="D10" s="12">
        <v>870</v>
      </c>
      <c r="E10" s="12"/>
      <c r="F10" s="12"/>
    </row>
    <row r="11" spans="1:6" ht="12.75">
      <c r="A11" s="9"/>
      <c r="B11" s="11" t="s">
        <v>19</v>
      </c>
      <c r="C11" s="12"/>
      <c r="D11" s="12"/>
      <c r="E11" s="12"/>
      <c r="F11" s="12"/>
    </row>
    <row r="12" spans="1:6" ht="12.75">
      <c r="A12" s="13"/>
      <c r="B12" s="14" t="s">
        <v>20</v>
      </c>
      <c r="C12" s="15">
        <v>122023</v>
      </c>
      <c r="D12" s="15">
        <v>114939</v>
      </c>
      <c r="E12" s="15">
        <v>7084</v>
      </c>
      <c r="F12" s="15">
        <v>0</v>
      </c>
    </row>
    <row r="13" spans="1:6" ht="12.75">
      <c r="A13" s="9"/>
      <c r="B13" s="7" t="s">
        <v>21</v>
      </c>
      <c r="C13" s="16"/>
      <c r="D13" s="16"/>
      <c r="E13" s="16"/>
      <c r="F13" s="16"/>
    </row>
    <row r="14" spans="1:6" ht="12.75">
      <c r="A14" s="9" t="s">
        <v>22</v>
      </c>
      <c r="B14" s="10" t="s">
        <v>23</v>
      </c>
      <c r="C14" s="8">
        <v>72</v>
      </c>
      <c r="D14" s="8">
        <v>72</v>
      </c>
      <c r="E14" s="8"/>
      <c r="F14" s="8"/>
    </row>
    <row r="15" spans="1:6" ht="12.75">
      <c r="A15" s="9" t="s">
        <v>24</v>
      </c>
      <c r="B15" s="10" t="s">
        <v>25</v>
      </c>
      <c r="C15" s="8"/>
      <c r="D15" s="8"/>
      <c r="E15" s="8"/>
      <c r="F15" s="8"/>
    </row>
    <row r="16" spans="1:6" ht="12.75">
      <c r="A16" s="9" t="s">
        <v>26</v>
      </c>
      <c r="B16" s="10" t="s">
        <v>27</v>
      </c>
      <c r="C16" s="8"/>
      <c r="D16" s="8"/>
      <c r="E16" s="8"/>
      <c r="F16" s="8"/>
    </row>
    <row r="17" spans="1:6" ht="12.75">
      <c r="A17" s="13"/>
      <c r="B17" s="14" t="s">
        <v>28</v>
      </c>
      <c r="C17" s="15">
        <v>72</v>
      </c>
      <c r="D17" s="15">
        <v>72</v>
      </c>
      <c r="E17" s="15">
        <v>0</v>
      </c>
      <c r="F17" s="15">
        <v>0</v>
      </c>
    </row>
    <row r="18" spans="1:6" ht="12.75">
      <c r="A18" s="17"/>
      <c r="B18" s="18" t="s">
        <v>29</v>
      </c>
      <c r="C18" s="19">
        <v>122095</v>
      </c>
      <c r="D18" s="19">
        <v>115011</v>
      </c>
      <c r="E18" s="19">
        <v>7084</v>
      </c>
      <c r="F18" s="19">
        <v>0</v>
      </c>
    </row>
    <row r="19" spans="1:6" ht="12.75">
      <c r="A19" s="6" t="s">
        <v>30</v>
      </c>
      <c r="B19" s="7" t="s">
        <v>31</v>
      </c>
      <c r="C19" s="20"/>
      <c r="D19" s="20"/>
      <c r="E19" s="20"/>
      <c r="F19" s="20"/>
    </row>
    <row r="20" spans="1:6" ht="12.75">
      <c r="A20" s="6"/>
      <c r="B20" s="10" t="s">
        <v>32</v>
      </c>
      <c r="C20" s="20"/>
      <c r="D20" s="20"/>
      <c r="E20" s="20"/>
      <c r="F20" s="20"/>
    </row>
    <row r="21" spans="1:6" ht="12.75">
      <c r="A21" s="6"/>
      <c r="B21" s="10" t="s">
        <v>33</v>
      </c>
      <c r="C21" s="20"/>
      <c r="D21" s="20"/>
      <c r="E21" s="20"/>
      <c r="F21" s="20"/>
    </row>
    <row r="22" spans="1:6" ht="12.75">
      <c r="A22" s="17"/>
      <c r="B22" s="18" t="s">
        <v>34</v>
      </c>
      <c r="C22" s="19">
        <v>0</v>
      </c>
      <c r="D22" s="19">
        <v>0</v>
      </c>
      <c r="E22" s="19">
        <v>0</v>
      </c>
      <c r="F22" s="19">
        <v>0</v>
      </c>
    </row>
    <row r="23" spans="1:8" ht="12.75">
      <c r="A23" s="21"/>
      <c r="B23" s="22" t="s">
        <v>35</v>
      </c>
      <c r="C23" s="23">
        <v>122095</v>
      </c>
      <c r="D23" s="23">
        <v>115011</v>
      </c>
      <c r="E23" s="23">
        <v>7084</v>
      </c>
      <c r="F23" s="23">
        <v>0</v>
      </c>
      <c r="H23" s="24"/>
    </row>
    <row r="24" spans="1:7" ht="12.75">
      <c r="A24" s="17"/>
      <c r="B24" s="7" t="s">
        <v>36</v>
      </c>
      <c r="C24" s="16"/>
      <c r="D24" s="16"/>
      <c r="E24" s="16"/>
      <c r="F24" s="16"/>
      <c r="G24" s="25"/>
    </row>
    <row r="25" spans="1:6" ht="25.5">
      <c r="A25" s="17" t="s">
        <v>37</v>
      </c>
      <c r="B25" s="26" t="s">
        <v>38</v>
      </c>
      <c r="C25" s="16"/>
      <c r="D25" s="16"/>
      <c r="E25" s="16"/>
      <c r="F25" s="16"/>
    </row>
    <row r="26" spans="1:6" ht="12.75">
      <c r="A26" s="17"/>
      <c r="B26" s="27" t="s">
        <v>39</v>
      </c>
      <c r="C26" s="12"/>
      <c r="D26" s="12"/>
      <c r="E26" s="12"/>
      <c r="F26" s="12"/>
    </row>
    <row r="27" spans="1:6" ht="12.75">
      <c r="A27" s="17"/>
      <c r="B27" s="27" t="s">
        <v>40</v>
      </c>
      <c r="C27" s="12"/>
      <c r="D27" s="12"/>
      <c r="E27" s="12"/>
      <c r="F27" s="12"/>
    </row>
    <row r="28" spans="1:6" ht="12.75">
      <c r="A28" s="17"/>
      <c r="B28" s="28" t="s">
        <v>41</v>
      </c>
      <c r="C28" s="29"/>
      <c r="D28" s="29"/>
      <c r="E28" s="29"/>
      <c r="F28" s="29"/>
    </row>
    <row r="29" spans="1:6" ht="12.75">
      <c r="A29" s="17"/>
      <c r="B29" s="28" t="s">
        <v>42</v>
      </c>
      <c r="C29" s="29"/>
      <c r="D29" s="29"/>
      <c r="E29" s="29"/>
      <c r="F29" s="29"/>
    </row>
    <row r="30" spans="1:6" ht="12.75">
      <c r="A30" s="17"/>
      <c r="B30" s="28" t="s">
        <v>43</v>
      </c>
      <c r="C30" s="29"/>
      <c r="D30" s="29"/>
      <c r="E30" s="29"/>
      <c r="F30" s="29"/>
    </row>
    <row r="31" spans="1:6" ht="12.75">
      <c r="A31" s="17" t="s">
        <v>44</v>
      </c>
      <c r="B31" s="30" t="s">
        <v>45</v>
      </c>
      <c r="C31" s="16"/>
      <c r="D31" s="16"/>
      <c r="E31" s="16"/>
      <c r="F31" s="16"/>
    </row>
    <row r="32" spans="1:6" ht="12.75">
      <c r="A32" s="17"/>
      <c r="B32" s="30" t="s">
        <v>46</v>
      </c>
      <c r="C32" s="8"/>
      <c r="D32" s="8"/>
      <c r="E32" s="8"/>
      <c r="F32" s="8"/>
    </row>
    <row r="33" spans="1:6" ht="12.75">
      <c r="A33" s="17"/>
      <c r="B33" s="10" t="s">
        <v>47</v>
      </c>
      <c r="C33" s="16"/>
      <c r="D33" s="16"/>
      <c r="E33" s="16"/>
      <c r="F33" s="16"/>
    </row>
    <row r="34" spans="1:6" ht="12.75">
      <c r="A34" s="17"/>
      <c r="B34" s="27" t="s">
        <v>48</v>
      </c>
      <c r="C34" s="12"/>
      <c r="D34" s="12"/>
      <c r="E34" s="12"/>
      <c r="F34" s="12"/>
    </row>
    <row r="35" spans="1:6" ht="12.75">
      <c r="A35" s="17"/>
      <c r="B35" s="27" t="s">
        <v>49</v>
      </c>
      <c r="C35" s="12"/>
      <c r="D35" s="12"/>
      <c r="E35" s="12"/>
      <c r="F35" s="12"/>
    </row>
    <row r="36" spans="1:6" ht="12.75">
      <c r="A36" s="17"/>
      <c r="B36" s="27" t="s">
        <v>50</v>
      </c>
      <c r="C36" s="12"/>
      <c r="D36" s="12"/>
      <c r="E36" s="12"/>
      <c r="F36" s="12"/>
    </row>
    <row r="37" spans="1:6" ht="12.75">
      <c r="A37" s="17"/>
      <c r="B37" s="10" t="s">
        <v>51</v>
      </c>
      <c r="C37" s="16"/>
      <c r="D37" s="16"/>
      <c r="E37" s="16"/>
      <c r="F37" s="16"/>
    </row>
    <row r="38" spans="1:6" ht="12.75">
      <c r="A38" s="17"/>
      <c r="B38" s="27" t="s">
        <v>52</v>
      </c>
      <c r="C38" s="12"/>
      <c r="D38" s="12"/>
      <c r="E38" s="12"/>
      <c r="F38" s="12"/>
    </row>
    <row r="39" spans="1:6" ht="12.75">
      <c r="A39" s="17"/>
      <c r="B39" s="27" t="s">
        <v>53</v>
      </c>
      <c r="C39" s="12"/>
      <c r="D39" s="12"/>
      <c r="E39" s="12"/>
      <c r="F39" s="12"/>
    </row>
    <row r="40" spans="1:6" ht="12.75">
      <c r="A40" s="17"/>
      <c r="B40" s="27" t="s">
        <v>54</v>
      </c>
      <c r="C40" s="12"/>
      <c r="D40" s="12"/>
      <c r="E40" s="12"/>
      <c r="F40" s="12"/>
    </row>
    <row r="41" spans="1:6" ht="12.75">
      <c r="A41" s="17"/>
      <c r="B41" s="10" t="s">
        <v>55</v>
      </c>
      <c r="C41" s="16"/>
      <c r="D41" s="16"/>
      <c r="E41" s="16"/>
      <c r="F41" s="16"/>
    </row>
    <row r="42" spans="1:6" ht="12.75">
      <c r="A42" s="17"/>
      <c r="B42" s="27" t="s">
        <v>56</v>
      </c>
      <c r="C42" s="12"/>
      <c r="D42" s="12"/>
      <c r="E42" s="12"/>
      <c r="F42" s="12"/>
    </row>
    <row r="43" spans="1:6" ht="12.75">
      <c r="A43" s="17"/>
      <c r="B43" s="27" t="s">
        <v>57</v>
      </c>
      <c r="C43" s="12"/>
      <c r="D43" s="12"/>
      <c r="E43" s="12"/>
      <c r="F43" s="12"/>
    </row>
    <row r="44" spans="1:6" ht="12.75">
      <c r="A44" s="17"/>
      <c r="B44" s="27" t="s">
        <v>58</v>
      </c>
      <c r="C44" s="12"/>
      <c r="D44" s="12"/>
      <c r="E44" s="12"/>
      <c r="F44" s="12"/>
    </row>
    <row r="45" spans="1:6" ht="12.75">
      <c r="A45" s="9" t="s">
        <v>59</v>
      </c>
      <c r="B45" s="10" t="s">
        <v>60</v>
      </c>
      <c r="C45" s="16">
        <v>10098</v>
      </c>
      <c r="D45" s="16">
        <v>9280</v>
      </c>
      <c r="E45" s="16">
        <v>818</v>
      </c>
      <c r="F45" s="16"/>
    </row>
    <row r="46" spans="1:6" ht="12.75">
      <c r="A46" s="9"/>
      <c r="B46" s="27" t="s">
        <v>61</v>
      </c>
      <c r="C46" s="12"/>
      <c r="D46" s="12"/>
      <c r="E46" s="12"/>
      <c r="F46" s="12"/>
    </row>
    <row r="47" spans="1:6" ht="12.75">
      <c r="A47" s="9"/>
      <c r="B47" s="27" t="s">
        <v>62</v>
      </c>
      <c r="C47" s="12">
        <v>10098</v>
      </c>
      <c r="D47" s="12">
        <v>9280</v>
      </c>
      <c r="E47" s="12">
        <v>818</v>
      </c>
      <c r="F47" s="12"/>
    </row>
    <row r="48" spans="1:6" ht="12.75">
      <c r="A48" s="9"/>
      <c r="B48" s="27" t="s">
        <v>63</v>
      </c>
      <c r="C48" s="12"/>
      <c r="D48" s="12"/>
      <c r="E48" s="12"/>
      <c r="F48" s="12"/>
    </row>
    <row r="49" spans="1:6" ht="12.75">
      <c r="A49" s="9" t="s">
        <v>64</v>
      </c>
      <c r="B49" s="10" t="s">
        <v>65</v>
      </c>
      <c r="C49" s="16"/>
      <c r="D49" s="16"/>
      <c r="E49" s="16"/>
      <c r="F49" s="16"/>
    </row>
    <row r="50" spans="1:7" ht="12.75">
      <c r="A50" s="17"/>
      <c r="B50" s="14" t="s">
        <v>66</v>
      </c>
      <c r="C50" s="15"/>
      <c r="D50" s="15"/>
      <c r="E50" s="15"/>
      <c r="F50" s="15"/>
      <c r="G50" s="25"/>
    </row>
    <row r="51" spans="1:6" ht="12.75">
      <c r="A51" s="9"/>
      <c r="B51" s="7" t="s">
        <v>67</v>
      </c>
      <c r="C51" s="8"/>
      <c r="D51" s="8"/>
      <c r="E51" s="8"/>
      <c r="F51" s="8"/>
    </row>
    <row r="52" spans="1:6" ht="25.5">
      <c r="A52" s="9" t="s">
        <v>68</v>
      </c>
      <c r="B52" s="26" t="s">
        <v>69</v>
      </c>
      <c r="C52" s="8"/>
      <c r="D52" s="8"/>
      <c r="E52" s="8"/>
      <c r="F52" s="8"/>
    </row>
    <row r="53" spans="1:6" ht="12.75">
      <c r="A53" s="9" t="s">
        <v>70</v>
      </c>
      <c r="B53" s="30" t="s">
        <v>71</v>
      </c>
      <c r="C53" s="8"/>
      <c r="D53" s="8"/>
      <c r="E53" s="8"/>
      <c r="F53" s="8"/>
    </row>
    <row r="54" spans="1:6" ht="12.75">
      <c r="A54" s="9" t="s">
        <v>72</v>
      </c>
      <c r="B54" s="30" t="s">
        <v>73</v>
      </c>
      <c r="C54" s="8"/>
      <c r="D54" s="8"/>
      <c r="E54" s="8"/>
      <c r="F54" s="8"/>
    </row>
    <row r="55" spans="1:6" ht="12.75">
      <c r="A55" s="9"/>
      <c r="B55" s="14" t="s">
        <v>74</v>
      </c>
      <c r="C55" s="15"/>
      <c r="D55" s="15"/>
      <c r="E55" s="15"/>
      <c r="F55" s="15"/>
    </row>
    <row r="56" spans="1:6" ht="12.75">
      <c r="A56" s="9" t="s">
        <v>75</v>
      </c>
      <c r="B56" s="18" t="s">
        <v>76</v>
      </c>
      <c r="C56" s="31">
        <v>10098</v>
      </c>
      <c r="D56" s="31">
        <v>9280</v>
      </c>
      <c r="E56" s="31">
        <v>818</v>
      </c>
      <c r="F56" s="31">
        <v>0</v>
      </c>
    </row>
    <row r="57" spans="1:6" ht="12.75">
      <c r="A57" s="9" t="s">
        <v>77</v>
      </c>
      <c r="B57" s="7" t="s">
        <v>78</v>
      </c>
      <c r="C57" s="16"/>
      <c r="D57" s="16"/>
      <c r="E57" s="16"/>
      <c r="F57" s="16"/>
    </row>
    <row r="58" spans="1:7" ht="12.75">
      <c r="A58" s="9"/>
      <c r="B58" s="97" t="s">
        <v>86</v>
      </c>
      <c r="C58" s="32">
        <v>111656</v>
      </c>
      <c r="D58" s="32">
        <v>105390</v>
      </c>
      <c r="E58" s="32">
        <v>6266</v>
      </c>
      <c r="F58" s="32"/>
      <c r="G58" s="33"/>
    </row>
    <row r="59" spans="1:7" ht="12.75">
      <c r="A59" s="9"/>
      <c r="B59" s="97" t="s">
        <v>281</v>
      </c>
      <c r="C59" s="32">
        <v>341</v>
      </c>
      <c r="D59" s="32">
        <f>+C59-E59-F59</f>
        <v>341</v>
      </c>
      <c r="E59" s="32"/>
      <c r="F59" s="32"/>
      <c r="G59" s="33"/>
    </row>
    <row r="60" spans="1:6" ht="12.75">
      <c r="A60" s="17" t="s">
        <v>79</v>
      </c>
      <c r="B60" s="18" t="s">
        <v>80</v>
      </c>
      <c r="C60" s="19">
        <f>+C59+C58</f>
        <v>111997</v>
      </c>
      <c r="D60" s="19">
        <f>+D59+D58</f>
        <v>105731</v>
      </c>
      <c r="E60" s="19">
        <f>+E59+E58</f>
        <v>6266</v>
      </c>
      <c r="F60" s="19">
        <v>0</v>
      </c>
    </row>
    <row r="61" spans="1:8" ht="12.75">
      <c r="A61" s="34"/>
      <c r="B61" s="35" t="s">
        <v>81</v>
      </c>
      <c r="C61" s="36">
        <f>+C60+C56</f>
        <v>122095</v>
      </c>
      <c r="D61" s="36">
        <f>+D60+D56</f>
        <v>115011</v>
      </c>
      <c r="E61" s="36">
        <f>+E60+E56</f>
        <v>7084</v>
      </c>
      <c r="F61" s="36">
        <f>+F60+F56</f>
        <v>0</v>
      </c>
      <c r="H61" s="24"/>
    </row>
    <row r="62" spans="1:6" ht="12.75">
      <c r="A62" s="9"/>
      <c r="B62" s="10" t="s">
        <v>275</v>
      </c>
      <c r="C62" s="37">
        <f>+C59</f>
        <v>341</v>
      </c>
      <c r="D62" s="37"/>
      <c r="E62" s="37"/>
      <c r="F62" s="37"/>
    </row>
    <row r="63" ht="12.75">
      <c r="C63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7" r:id="rId1"/>
  <headerFooter>
    <oddHeader>&amp;CMese-Vár óvoda és bölcsöde 2014. évi költségvetési
kiadásai és bevételei kiemelt előirányzatok, működési és felhalmozási költségvetés  szerinti bontásban &amp;R1.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5">
      <selection activeCell="B27" sqref="B27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9.625" style="0" customWidth="1"/>
    <col min="6" max="6" width="10.25390625" style="0" customWidth="1"/>
    <col min="7" max="7" width="10.75390625" style="5" bestFit="1" customWidth="1"/>
    <col min="8" max="8" width="9.25390625" style="0" bestFit="1" customWidth="1"/>
  </cols>
  <sheetData>
    <row r="1" spans="1:6" ht="39.75" customHeight="1">
      <c r="A1" s="1"/>
      <c r="B1" s="2"/>
      <c r="C1" s="3" t="s">
        <v>0</v>
      </c>
      <c r="D1" s="3" t="s">
        <v>1</v>
      </c>
      <c r="E1" s="4" t="s">
        <v>2</v>
      </c>
      <c r="F1" s="4" t="s">
        <v>3</v>
      </c>
    </row>
    <row r="2" spans="1:6" ht="12.75">
      <c r="A2" s="6" t="s">
        <v>4</v>
      </c>
      <c r="B2" s="7" t="s">
        <v>5</v>
      </c>
      <c r="C2" s="8"/>
      <c r="D2" s="8"/>
      <c r="E2" s="8"/>
      <c r="F2" s="8"/>
    </row>
    <row r="3" spans="1:6" ht="12.75">
      <c r="A3" s="9" t="s">
        <v>6</v>
      </c>
      <c r="B3" s="10" t="s">
        <v>7</v>
      </c>
      <c r="C3" s="8">
        <v>7925</v>
      </c>
      <c r="D3" s="8">
        <v>6485</v>
      </c>
      <c r="E3" s="8">
        <v>1440</v>
      </c>
      <c r="F3" s="8"/>
    </row>
    <row r="4" spans="1:6" ht="12.75">
      <c r="A4" s="9" t="s">
        <v>8</v>
      </c>
      <c r="B4" s="10" t="s">
        <v>9</v>
      </c>
      <c r="C4" s="8">
        <v>2014</v>
      </c>
      <c r="D4" s="8">
        <v>1625</v>
      </c>
      <c r="E4" s="8">
        <v>389</v>
      </c>
      <c r="F4" s="8"/>
    </row>
    <row r="5" spans="1:6" ht="12.75">
      <c r="A5" s="9" t="s">
        <v>10</v>
      </c>
      <c r="B5" s="10" t="s">
        <v>11</v>
      </c>
      <c r="C5" s="8">
        <v>2593</v>
      </c>
      <c r="D5" s="8">
        <v>2561</v>
      </c>
      <c r="E5" s="8">
        <v>32</v>
      </c>
      <c r="F5" s="8"/>
    </row>
    <row r="6" spans="1:6" ht="12.75">
      <c r="A6" s="9"/>
      <c r="B6" s="11" t="s">
        <v>12</v>
      </c>
      <c r="C6" s="8"/>
      <c r="D6" s="12"/>
      <c r="E6" s="12"/>
      <c r="F6" s="12"/>
    </row>
    <row r="7" spans="1:6" ht="12.75">
      <c r="A7" s="9" t="s">
        <v>13</v>
      </c>
      <c r="B7" s="10" t="s">
        <v>14</v>
      </c>
      <c r="C7" s="8">
        <v>0</v>
      </c>
      <c r="D7" s="8">
        <v>0</v>
      </c>
      <c r="E7" s="8"/>
      <c r="F7" s="8"/>
    </row>
    <row r="8" spans="1:6" ht="12.75">
      <c r="A8" s="9" t="s">
        <v>15</v>
      </c>
      <c r="B8" s="10" t="s">
        <v>16</v>
      </c>
      <c r="C8" s="8">
        <v>523</v>
      </c>
      <c r="D8" s="8">
        <v>523</v>
      </c>
      <c r="E8" s="8"/>
      <c r="F8" s="8"/>
    </row>
    <row r="9" spans="1:6" ht="12.75">
      <c r="A9" s="9"/>
      <c r="B9" s="11" t="s">
        <v>17</v>
      </c>
      <c r="C9" s="11"/>
      <c r="D9" s="11"/>
      <c r="E9" s="11"/>
      <c r="F9" s="11"/>
    </row>
    <row r="10" spans="1:6" ht="12.75">
      <c r="A10" s="9"/>
      <c r="B10" s="11" t="s">
        <v>18</v>
      </c>
      <c r="C10" s="12">
        <v>523</v>
      </c>
      <c r="D10" s="12">
        <v>523</v>
      </c>
      <c r="E10" s="12"/>
      <c r="F10" s="12"/>
    </row>
    <row r="11" spans="1:6" ht="12.75">
      <c r="A11" s="9"/>
      <c r="B11" s="11" t="s">
        <v>19</v>
      </c>
      <c r="C11" s="12"/>
      <c r="D11" s="12"/>
      <c r="E11" s="12"/>
      <c r="F11" s="12"/>
    </row>
    <row r="12" spans="1:6" ht="12.75">
      <c r="A12" s="13"/>
      <c r="B12" s="14" t="s">
        <v>20</v>
      </c>
      <c r="C12" s="15">
        <v>13055</v>
      </c>
      <c r="D12" s="15">
        <v>11194</v>
      </c>
      <c r="E12" s="15">
        <v>1861</v>
      </c>
      <c r="F12" s="15">
        <v>0</v>
      </c>
    </row>
    <row r="13" spans="1:6" ht="12.75">
      <c r="A13" s="9"/>
      <c r="B13" s="7" t="s">
        <v>21</v>
      </c>
      <c r="C13" s="16"/>
      <c r="D13" s="16"/>
      <c r="E13" s="16"/>
      <c r="F13" s="16"/>
    </row>
    <row r="14" spans="1:6" ht="12.75">
      <c r="A14" s="9" t="s">
        <v>22</v>
      </c>
      <c r="B14" s="10" t="s">
        <v>23</v>
      </c>
      <c r="C14" s="8"/>
      <c r="D14" s="8"/>
      <c r="E14" s="8"/>
      <c r="F14" s="8"/>
    </row>
    <row r="15" spans="1:6" ht="12.75">
      <c r="A15" s="9" t="s">
        <v>24</v>
      </c>
      <c r="B15" s="10" t="s">
        <v>25</v>
      </c>
      <c r="C15" s="8"/>
      <c r="D15" s="8"/>
      <c r="E15" s="8"/>
      <c r="F15" s="8"/>
    </row>
    <row r="16" spans="1:6" ht="12.75">
      <c r="A16" s="9" t="s">
        <v>26</v>
      </c>
      <c r="B16" s="10" t="s">
        <v>27</v>
      </c>
      <c r="C16" s="8"/>
      <c r="D16" s="8"/>
      <c r="E16" s="8"/>
      <c r="F16" s="8"/>
    </row>
    <row r="17" spans="1:6" ht="12.75">
      <c r="A17" s="13"/>
      <c r="B17" s="14" t="s">
        <v>28</v>
      </c>
      <c r="C17" s="15">
        <v>0</v>
      </c>
      <c r="D17" s="15">
        <v>0</v>
      </c>
      <c r="E17" s="15">
        <v>0</v>
      </c>
      <c r="F17" s="15">
        <v>0</v>
      </c>
    </row>
    <row r="18" spans="1:6" ht="12.75">
      <c r="A18" s="17"/>
      <c r="B18" s="18" t="s">
        <v>29</v>
      </c>
      <c r="C18" s="19">
        <v>13055</v>
      </c>
      <c r="D18" s="19">
        <v>11194</v>
      </c>
      <c r="E18" s="19">
        <v>1861</v>
      </c>
      <c r="F18" s="19">
        <v>0</v>
      </c>
    </row>
    <row r="19" spans="1:6" ht="12.75">
      <c r="A19" s="6" t="s">
        <v>30</v>
      </c>
      <c r="B19" s="7" t="s">
        <v>31</v>
      </c>
      <c r="C19" s="20"/>
      <c r="D19" s="20"/>
      <c r="E19" s="20"/>
      <c r="F19" s="20"/>
    </row>
    <row r="20" spans="1:6" ht="12.75">
      <c r="A20" s="6"/>
      <c r="B20" s="10" t="s">
        <v>32</v>
      </c>
      <c r="C20" s="20"/>
      <c r="D20" s="20"/>
      <c r="E20" s="20"/>
      <c r="F20" s="20"/>
    </row>
    <row r="21" spans="1:6" ht="12.75">
      <c r="A21" s="6"/>
      <c r="B21" s="10" t="s">
        <v>33</v>
      </c>
      <c r="C21" s="20"/>
      <c r="D21" s="20"/>
      <c r="E21" s="20"/>
      <c r="F21" s="20"/>
    </row>
    <row r="22" spans="1:6" ht="12.75">
      <c r="A22" s="17"/>
      <c r="B22" s="18" t="s">
        <v>34</v>
      </c>
      <c r="C22" s="19">
        <v>0</v>
      </c>
      <c r="D22" s="19">
        <v>0</v>
      </c>
      <c r="E22" s="19">
        <v>0</v>
      </c>
      <c r="F22" s="19">
        <v>0</v>
      </c>
    </row>
    <row r="23" spans="1:8" ht="12.75">
      <c r="A23" s="21"/>
      <c r="B23" s="22" t="s">
        <v>35</v>
      </c>
      <c r="C23" s="23">
        <v>13055</v>
      </c>
      <c r="D23" s="23">
        <v>11194</v>
      </c>
      <c r="E23" s="23">
        <v>1861</v>
      </c>
      <c r="F23" s="23">
        <v>0</v>
      </c>
      <c r="H23" s="24"/>
    </row>
    <row r="24" spans="1:7" ht="12.75">
      <c r="A24" s="17"/>
      <c r="B24" s="7" t="s">
        <v>36</v>
      </c>
      <c r="C24" s="16"/>
      <c r="D24" s="16"/>
      <c r="E24" s="16"/>
      <c r="F24" s="16"/>
      <c r="G24" s="25"/>
    </row>
    <row r="25" spans="1:6" ht="25.5">
      <c r="A25" s="17" t="s">
        <v>37</v>
      </c>
      <c r="B25" s="26" t="s">
        <v>38</v>
      </c>
      <c r="C25" s="16"/>
      <c r="D25" s="16"/>
      <c r="E25" s="16"/>
      <c r="F25" s="16"/>
    </row>
    <row r="26" spans="1:6" ht="12.75">
      <c r="A26" s="17"/>
      <c r="B26" s="27" t="s">
        <v>39</v>
      </c>
      <c r="C26" s="12"/>
      <c r="D26" s="12"/>
      <c r="E26" s="12"/>
      <c r="F26" s="12"/>
    </row>
    <row r="27" spans="1:6" ht="12.75">
      <c r="A27" s="17"/>
      <c r="B27" s="27" t="s">
        <v>40</v>
      </c>
      <c r="C27" s="12"/>
      <c r="D27" s="12"/>
      <c r="E27" s="12"/>
      <c r="F27" s="12"/>
    </row>
    <row r="28" spans="1:6" ht="12.75">
      <c r="A28" s="17"/>
      <c r="B28" s="28" t="s">
        <v>41</v>
      </c>
      <c r="C28" s="29"/>
      <c r="D28" s="29"/>
      <c r="E28" s="29"/>
      <c r="F28" s="29"/>
    </row>
    <row r="29" spans="1:6" ht="12.75">
      <c r="A29" s="17"/>
      <c r="B29" s="28" t="s">
        <v>42</v>
      </c>
      <c r="C29" s="29"/>
      <c r="D29" s="29"/>
      <c r="E29" s="29"/>
      <c r="F29" s="29"/>
    </row>
    <row r="30" spans="1:6" ht="12.75">
      <c r="A30" s="17"/>
      <c r="B30" s="28" t="s">
        <v>43</v>
      </c>
      <c r="C30" s="29"/>
      <c r="D30" s="29"/>
      <c r="E30" s="29"/>
      <c r="F30" s="29"/>
    </row>
    <row r="31" spans="1:6" ht="12.75">
      <c r="A31" s="17" t="s">
        <v>44</v>
      </c>
      <c r="B31" s="30" t="s">
        <v>45</v>
      </c>
      <c r="C31" s="16"/>
      <c r="D31" s="16"/>
      <c r="E31" s="16"/>
      <c r="F31" s="16"/>
    </row>
    <row r="32" spans="1:6" ht="12.75">
      <c r="A32" s="17"/>
      <c r="B32" s="30" t="s">
        <v>46</v>
      </c>
      <c r="C32" s="8"/>
      <c r="D32" s="8"/>
      <c r="E32" s="8"/>
      <c r="F32" s="8"/>
    </row>
    <row r="33" spans="1:6" ht="12.75">
      <c r="A33" s="17"/>
      <c r="B33" s="10" t="s">
        <v>47</v>
      </c>
      <c r="C33" s="16"/>
      <c r="D33" s="16"/>
      <c r="E33" s="16"/>
      <c r="F33" s="16"/>
    </row>
    <row r="34" spans="1:6" ht="12.75">
      <c r="A34" s="17"/>
      <c r="B34" s="27" t="s">
        <v>48</v>
      </c>
      <c r="C34" s="12"/>
      <c r="D34" s="12"/>
      <c r="E34" s="12"/>
      <c r="F34" s="12"/>
    </row>
    <row r="35" spans="1:6" ht="12.75">
      <c r="A35" s="17"/>
      <c r="B35" s="27" t="s">
        <v>49</v>
      </c>
      <c r="C35" s="12"/>
      <c r="D35" s="12"/>
      <c r="E35" s="12"/>
      <c r="F35" s="12"/>
    </row>
    <row r="36" spans="1:6" ht="12.75">
      <c r="A36" s="17"/>
      <c r="B36" s="27" t="s">
        <v>50</v>
      </c>
      <c r="C36" s="12"/>
      <c r="D36" s="12"/>
      <c r="E36" s="12"/>
      <c r="F36" s="12"/>
    </row>
    <row r="37" spans="1:6" ht="12.75">
      <c r="A37" s="17"/>
      <c r="B37" s="10" t="s">
        <v>51</v>
      </c>
      <c r="C37" s="16"/>
      <c r="D37" s="16"/>
      <c r="E37" s="16"/>
      <c r="F37" s="16"/>
    </row>
    <row r="38" spans="1:6" ht="12.75">
      <c r="A38" s="17"/>
      <c r="B38" s="27" t="s">
        <v>52</v>
      </c>
      <c r="C38" s="12"/>
      <c r="D38" s="12"/>
      <c r="E38" s="12"/>
      <c r="F38" s="12"/>
    </row>
    <row r="39" spans="1:6" ht="12.75">
      <c r="A39" s="17"/>
      <c r="B39" s="27" t="s">
        <v>53</v>
      </c>
      <c r="C39" s="12"/>
      <c r="D39" s="12"/>
      <c r="E39" s="12"/>
      <c r="F39" s="12"/>
    </row>
    <row r="40" spans="1:6" ht="12.75">
      <c r="A40" s="17"/>
      <c r="B40" s="27" t="s">
        <v>54</v>
      </c>
      <c r="C40" s="12"/>
      <c r="D40" s="12"/>
      <c r="E40" s="12"/>
      <c r="F40" s="12"/>
    </row>
    <row r="41" spans="1:6" ht="12.75">
      <c r="A41" s="17"/>
      <c r="B41" s="10" t="s">
        <v>55</v>
      </c>
      <c r="C41" s="16"/>
      <c r="D41" s="16"/>
      <c r="E41" s="16"/>
      <c r="F41" s="16"/>
    </row>
    <row r="42" spans="1:6" ht="12.75">
      <c r="A42" s="17"/>
      <c r="B42" s="27" t="s">
        <v>56</v>
      </c>
      <c r="C42" s="12"/>
      <c r="D42" s="12"/>
      <c r="E42" s="12"/>
      <c r="F42" s="12"/>
    </row>
    <row r="43" spans="1:6" ht="12.75">
      <c r="A43" s="17"/>
      <c r="B43" s="27" t="s">
        <v>57</v>
      </c>
      <c r="C43" s="12"/>
      <c r="D43" s="12"/>
      <c r="E43" s="12"/>
      <c r="F43" s="12"/>
    </row>
    <row r="44" spans="1:6" ht="12.75">
      <c r="A44" s="17"/>
      <c r="B44" s="27" t="s">
        <v>58</v>
      </c>
      <c r="C44" s="12"/>
      <c r="D44" s="12"/>
      <c r="E44" s="12"/>
      <c r="F44" s="12"/>
    </row>
    <row r="45" spans="1:6" ht="12.75">
      <c r="A45" s="9" t="s">
        <v>59</v>
      </c>
      <c r="B45" s="10" t="s">
        <v>60</v>
      </c>
      <c r="C45" s="16">
        <v>375</v>
      </c>
      <c r="D45" s="16">
        <v>0</v>
      </c>
      <c r="E45" s="16">
        <v>375</v>
      </c>
      <c r="F45" s="16"/>
    </row>
    <row r="46" spans="1:6" ht="12.75">
      <c r="A46" s="9"/>
      <c r="B46" s="27" t="s">
        <v>61</v>
      </c>
      <c r="C46" s="12"/>
      <c r="D46" s="12"/>
      <c r="E46" s="12"/>
      <c r="F46" s="12"/>
    </row>
    <row r="47" spans="1:6" ht="12.75">
      <c r="A47" s="9"/>
      <c r="B47" s="27" t="s">
        <v>62</v>
      </c>
      <c r="C47" s="12">
        <v>375</v>
      </c>
      <c r="D47" s="12">
        <v>0</v>
      </c>
      <c r="E47" s="12">
        <v>375</v>
      </c>
      <c r="F47" s="12"/>
    </row>
    <row r="48" spans="1:6" ht="12.75">
      <c r="A48" s="9"/>
      <c r="B48" s="27" t="s">
        <v>63</v>
      </c>
      <c r="C48" s="12"/>
      <c r="D48" s="12"/>
      <c r="E48" s="12"/>
      <c r="F48" s="12"/>
    </row>
    <row r="49" spans="1:6" ht="12.75">
      <c r="A49" s="9" t="s">
        <v>64</v>
      </c>
      <c r="B49" s="10" t="s">
        <v>65</v>
      </c>
      <c r="C49" s="16"/>
      <c r="D49" s="16"/>
      <c r="E49" s="16"/>
      <c r="F49" s="16"/>
    </row>
    <row r="50" spans="1:7" ht="12.75">
      <c r="A50" s="17"/>
      <c r="B50" s="14" t="s">
        <v>66</v>
      </c>
      <c r="C50" s="15"/>
      <c r="D50" s="15"/>
      <c r="E50" s="15"/>
      <c r="F50" s="15"/>
      <c r="G50" s="25"/>
    </row>
    <row r="51" spans="1:6" ht="12.75">
      <c r="A51" s="9"/>
      <c r="B51" s="7" t="s">
        <v>67</v>
      </c>
      <c r="C51" s="8"/>
      <c r="D51" s="8"/>
      <c r="E51" s="8"/>
      <c r="F51" s="8"/>
    </row>
    <row r="52" spans="1:6" ht="25.5">
      <c r="A52" s="9" t="s">
        <v>68</v>
      </c>
      <c r="B52" s="26" t="s">
        <v>69</v>
      </c>
      <c r="C52" s="8"/>
      <c r="D52" s="8"/>
      <c r="E52" s="8"/>
      <c r="F52" s="8"/>
    </row>
    <row r="53" spans="1:6" ht="12.75">
      <c r="A53" s="9" t="s">
        <v>70</v>
      </c>
      <c r="B53" s="30" t="s">
        <v>71</v>
      </c>
      <c r="C53" s="8"/>
      <c r="D53" s="8"/>
      <c r="E53" s="8"/>
      <c r="F53" s="8"/>
    </row>
    <row r="54" spans="1:6" ht="12.75">
      <c r="A54" s="9" t="s">
        <v>72</v>
      </c>
      <c r="B54" s="30" t="s">
        <v>73</v>
      </c>
      <c r="C54" s="8"/>
      <c r="D54" s="8"/>
      <c r="E54" s="8"/>
      <c r="F54" s="8"/>
    </row>
    <row r="55" spans="1:6" ht="12.75">
      <c r="A55" s="9"/>
      <c r="B55" s="14" t="s">
        <v>74</v>
      </c>
      <c r="C55" s="15"/>
      <c r="D55" s="15"/>
      <c r="E55" s="15"/>
      <c r="F55" s="15"/>
    </row>
    <row r="56" spans="1:6" ht="12.75">
      <c r="A56" s="9" t="s">
        <v>75</v>
      </c>
      <c r="B56" s="18" t="s">
        <v>76</v>
      </c>
      <c r="C56" s="31">
        <v>375</v>
      </c>
      <c r="D56" s="31">
        <v>0</v>
      </c>
      <c r="E56" s="31">
        <v>375</v>
      </c>
      <c r="F56" s="31">
        <v>0</v>
      </c>
    </row>
    <row r="57" spans="1:6" ht="12.75">
      <c r="A57" s="9" t="s">
        <v>77</v>
      </c>
      <c r="B57" s="7" t="s">
        <v>78</v>
      </c>
      <c r="C57" s="16"/>
      <c r="D57" s="16"/>
      <c r="E57" s="16"/>
      <c r="F57" s="16"/>
    </row>
    <row r="58" spans="1:7" ht="12.75">
      <c r="A58" s="9"/>
      <c r="B58" s="97" t="s">
        <v>86</v>
      </c>
      <c r="C58" s="32">
        <v>12219</v>
      </c>
      <c r="D58" s="32">
        <v>10733</v>
      </c>
      <c r="E58" s="32">
        <v>1486</v>
      </c>
      <c r="F58" s="32"/>
      <c r="G58" s="33"/>
    </row>
    <row r="59" spans="1:7" ht="12.75">
      <c r="A59" s="9"/>
      <c r="B59" s="97" t="s">
        <v>282</v>
      </c>
      <c r="C59" s="32">
        <v>461</v>
      </c>
      <c r="D59" s="32">
        <v>461</v>
      </c>
      <c r="E59" s="32"/>
      <c r="F59" s="32"/>
      <c r="G59" s="33"/>
    </row>
    <row r="60" spans="1:6" ht="12.75">
      <c r="A60" s="17" t="s">
        <v>79</v>
      </c>
      <c r="B60" s="18" t="s">
        <v>80</v>
      </c>
      <c r="C60" s="19">
        <v>12680</v>
      </c>
      <c r="D60" s="19">
        <v>11194</v>
      </c>
      <c r="E60" s="19">
        <v>1486</v>
      </c>
      <c r="F60" s="19">
        <v>0</v>
      </c>
    </row>
    <row r="61" spans="1:8" ht="12.75">
      <c r="A61" s="34"/>
      <c r="B61" s="35" t="s">
        <v>81</v>
      </c>
      <c r="C61" s="36">
        <v>13055</v>
      </c>
      <c r="D61" s="36">
        <v>11194</v>
      </c>
      <c r="E61" s="36">
        <v>1861</v>
      </c>
      <c r="F61" s="36">
        <v>0</v>
      </c>
      <c r="H61" s="24"/>
    </row>
    <row r="62" spans="1:6" ht="12.75">
      <c r="A62" s="9"/>
      <c r="B62" s="10" t="s">
        <v>283</v>
      </c>
      <c r="C62" s="37">
        <f>+C59</f>
        <v>461</v>
      </c>
      <c r="D62" s="37"/>
      <c r="E62" s="37"/>
      <c r="F62" s="37"/>
    </row>
    <row r="63" ht="12.75">
      <c r="C63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7" r:id="rId1"/>
  <headerFooter>
    <oddHeader>&amp;C
Floriana Könyvtár 2014. évi költségvetési 
kiadásai és bevételei kiemelt előirányzatok, működési és felhalmozási költségvetés  szerinti bontásban &amp;R1.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8"/>
  <sheetViews>
    <sheetView zoomScaleSheetLayoutView="100" zoomScalePageLayoutView="0" workbookViewId="0" topLeftCell="A1">
      <selection activeCell="C7" sqref="C7"/>
    </sheetView>
  </sheetViews>
  <sheetFormatPr defaultColWidth="3.375" defaultRowHeight="12.75"/>
  <cols>
    <col min="1" max="1" width="3.375" style="58" customWidth="1"/>
    <col min="2" max="2" width="3.375" style="38" customWidth="1"/>
    <col min="3" max="3" width="43.75390625" style="59" customWidth="1"/>
    <col min="4" max="4" width="10.625" style="84" customWidth="1"/>
    <col min="5" max="5" width="9.00390625" style="84" customWidth="1"/>
    <col min="6" max="6" width="8.75390625" style="84" customWidth="1"/>
    <col min="7" max="7" width="9.125" style="84" customWidth="1"/>
    <col min="8" max="8" width="9.125" style="59" hidden="1" customWidth="1"/>
    <col min="9" max="254" width="9.125" style="38" customWidth="1"/>
    <col min="255" max="16384" width="3.375" style="38" customWidth="1"/>
  </cols>
  <sheetData>
    <row r="1" spans="1:7" ht="12.75">
      <c r="A1" s="104" t="s">
        <v>241</v>
      </c>
      <c r="B1" s="104"/>
      <c r="C1" s="104"/>
      <c r="D1" s="104"/>
      <c r="E1" s="104"/>
      <c r="F1" s="104"/>
      <c r="G1" s="104"/>
    </row>
    <row r="2" spans="1:8" ht="12.75">
      <c r="A2" s="105"/>
      <c r="B2" s="106"/>
      <c r="C2" s="107" t="s">
        <v>87</v>
      </c>
      <c r="D2" s="71" t="s">
        <v>88</v>
      </c>
      <c r="E2" s="71"/>
      <c r="F2" s="71" t="s">
        <v>89</v>
      </c>
      <c r="G2" s="71"/>
      <c r="H2" s="65"/>
    </row>
    <row r="3" spans="1:8" ht="10.5" customHeight="1">
      <c r="A3" s="105"/>
      <c r="B3" s="106"/>
      <c r="C3" s="107"/>
      <c r="D3" s="72" t="s">
        <v>90</v>
      </c>
      <c r="E3" s="73" t="s">
        <v>91</v>
      </c>
      <c r="F3" s="72" t="s">
        <v>92</v>
      </c>
      <c r="G3" s="73" t="s">
        <v>91</v>
      </c>
      <c r="H3" s="65"/>
    </row>
    <row r="4" spans="1:8" ht="12.75">
      <c r="A4" s="61"/>
      <c r="B4" s="62"/>
      <c r="C4" s="66" t="s">
        <v>93</v>
      </c>
      <c r="D4" s="74"/>
      <c r="E4" s="74"/>
      <c r="F4" s="74"/>
      <c r="G4" s="74"/>
      <c r="H4" s="65"/>
    </row>
    <row r="5" spans="1:8" ht="12.75">
      <c r="A5" s="61">
        <v>1</v>
      </c>
      <c r="B5" s="63"/>
      <c r="C5" s="66" t="s">
        <v>94</v>
      </c>
      <c r="D5" s="74"/>
      <c r="E5" s="74"/>
      <c r="F5" s="74"/>
      <c r="G5" s="74"/>
      <c r="H5" s="65"/>
    </row>
    <row r="6" spans="1:8" ht="12.75">
      <c r="A6" s="64"/>
      <c r="B6" s="60"/>
      <c r="C6" s="66" t="s">
        <v>95</v>
      </c>
      <c r="D6" s="74"/>
      <c r="E6" s="74"/>
      <c r="F6" s="74"/>
      <c r="G6" s="74"/>
      <c r="H6" s="65"/>
    </row>
    <row r="7" spans="1:8" ht="12.75">
      <c r="A7" s="64"/>
      <c r="B7" s="60"/>
      <c r="C7" s="66" t="s">
        <v>96</v>
      </c>
      <c r="D7" s="74"/>
      <c r="E7" s="74"/>
      <c r="F7" s="74"/>
      <c r="G7" s="74"/>
      <c r="H7" s="65"/>
    </row>
    <row r="8" spans="1:8" ht="12.75">
      <c r="A8" s="64"/>
      <c r="B8" s="60"/>
      <c r="C8" s="65" t="s">
        <v>221</v>
      </c>
      <c r="D8" s="74">
        <v>9280</v>
      </c>
      <c r="E8" s="75">
        <v>9280</v>
      </c>
      <c r="F8" s="74"/>
      <c r="G8" s="74"/>
      <c r="H8" s="65"/>
    </row>
    <row r="9" spans="1:8" ht="12.75">
      <c r="A9" s="64"/>
      <c r="B9" s="60"/>
      <c r="C9" s="65" t="s">
        <v>98</v>
      </c>
      <c r="D9" s="74"/>
      <c r="E9" s="75"/>
      <c r="F9" s="74"/>
      <c r="G9" s="74"/>
      <c r="H9" s="65"/>
    </row>
    <row r="10" spans="1:8" ht="12.75">
      <c r="A10" s="64"/>
      <c r="B10" s="60"/>
      <c r="C10" s="65" t="s">
        <v>99</v>
      </c>
      <c r="D10" s="74"/>
      <c r="E10" s="74"/>
      <c r="F10" s="74"/>
      <c r="G10" s="74"/>
      <c r="H10" s="65"/>
    </row>
    <row r="11" spans="1:8" ht="12.75">
      <c r="A11" s="64"/>
      <c r="B11" s="60"/>
      <c r="C11" s="76" t="s">
        <v>100</v>
      </c>
      <c r="D11" s="74">
        <v>105390</v>
      </c>
      <c r="E11" s="74">
        <v>105390</v>
      </c>
      <c r="F11" s="74"/>
      <c r="G11" s="74"/>
      <c r="H11" s="65"/>
    </row>
    <row r="12" spans="1:8" ht="12.75">
      <c r="A12" s="64"/>
      <c r="B12" s="60"/>
      <c r="C12" s="65" t="s">
        <v>101</v>
      </c>
      <c r="D12" s="74"/>
      <c r="E12" s="74"/>
      <c r="F12" s="74">
        <v>68194</v>
      </c>
      <c r="G12" s="74">
        <v>68194</v>
      </c>
      <c r="H12" s="65"/>
    </row>
    <row r="13" spans="1:8" ht="12.75">
      <c r="A13" s="64"/>
      <c r="B13" s="60"/>
      <c r="C13" s="65" t="s">
        <v>102</v>
      </c>
      <c r="D13" s="74"/>
      <c r="E13" s="74"/>
      <c r="F13" s="74">
        <v>18412</v>
      </c>
      <c r="G13" s="74">
        <v>18908</v>
      </c>
      <c r="H13" s="65"/>
    </row>
    <row r="14" spans="1:8" ht="12.75">
      <c r="A14" s="64"/>
      <c r="B14" s="60"/>
      <c r="C14" s="65" t="s">
        <v>103</v>
      </c>
      <c r="D14" s="74"/>
      <c r="E14" s="74"/>
      <c r="F14" s="74">
        <v>27064</v>
      </c>
      <c r="G14" s="74">
        <v>26967</v>
      </c>
      <c r="H14" s="65"/>
    </row>
    <row r="15" spans="1:8" ht="12.75">
      <c r="A15" s="64"/>
      <c r="B15" s="60"/>
      <c r="C15" s="65" t="s">
        <v>16</v>
      </c>
      <c r="D15" s="74"/>
      <c r="E15" s="74"/>
      <c r="F15" s="74">
        <v>0</v>
      </c>
      <c r="G15" s="74">
        <v>870</v>
      </c>
      <c r="H15" s="65"/>
    </row>
    <row r="16" spans="1:8" ht="12.75">
      <c r="A16" s="64"/>
      <c r="B16" s="60"/>
      <c r="C16" s="65" t="s">
        <v>261</v>
      </c>
      <c r="D16" s="74"/>
      <c r="E16" s="74">
        <v>341</v>
      </c>
      <c r="F16" s="74"/>
      <c r="G16" s="74"/>
      <c r="H16" s="65"/>
    </row>
    <row r="17" spans="1:8" ht="12.75">
      <c r="A17" s="64"/>
      <c r="B17" s="60"/>
      <c r="C17" s="66" t="s">
        <v>104</v>
      </c>
      <c r="D17" s="74"/>
      <c r="E17" s="74"/>
      <c r="F17" s="74"/>
      <c r="G17" s="74"/>
      <c r="H17" s="65"/>
    </row>
    <row r="18" spans="1:8" ht="12.75">
      <c r="A18" s="64"/>
      <c r="B18" s="60"/>
      <c r="C18" s="65" t="s">
        <v>105</v>
      </c>
      <c r="D18" s="74"/>
      <c r="E18" s="74"/>
      <c r="F18" s="74"/>
      <c r="G18" s="74"/>
      <c r="H18" s="65"/>
    </row>
    <row r="19" spans="1:8" ht="12.75">
      <c r="A19" s="64"/>
      <c r="B19" s="60"/>
      <c r="C19" s="65" t="s">
        <v>106</v>
      </c>
      <c r="D19" s="74"/>
      <c r="E19" s="74"/>
      <c r="F19" s="74">
        <v>1000</v>
      </c>
      <c r="G19" s="74">
        <v>72</v>
      </c>
      <c r="H19" s="65"/>
    </row>
    <row r="20" spans="1:8" s="39" customFormat="1" ht="12.75">
      <c r="A20" s="61"/>
      <c r="B20" s="62"/>
      <c r="C20" s="77" t="s">
        <v>107</v>
      </c>
      <c r="D20" s="78">
        <v>114670</v>
      </c>
      <c r="E20" s="78">
        <f>SUM(E8:E19)</f>
        <v>115011</v>
      </c>
      <c r="F20" s="78">
        <f>SUM(F8:F19)</f>
        <v>114670</v>
      </c>
      <c r="G20" s="78">
        <f>SUM(G8:G19)</f>
        <v>115011</v>
      </c>
      <c r="H20" s="78">
        <f>SUM(H8:H19)</f>
        <v>0</v>
      </c>
    </row>
    <row r="21" spans="1:8" ht="12.75">
      <c r="A21" s="64"/>
      <c r="B21" s="60"/>
      <c r="C21" s="66" t="s">
        <v>108</v>
      </c>
      <c r="D21" s="74"/>
      <c r="E21" s="74"/>
      <c r="F21" s="74"/>
      <c r="G21" s="74"/>
      <c r="H21" s="65"/>
    </row>
    <row r="22" spans="1:8" ht="12.75">
      <c r="A22" s="64"/>
      <c r="B22" s="60"/>
      <c r="C22" s="66" t="s">
        <v>109</v>
      </c>
      <c r="D22" s="74"/>
      <c r="E22" s="74"/>
      <c r="F22" s="74"/>
      <c r="G22" s="74"/>
      <c r="H22" s="65"/>
    </row>
    <row r="23" spans="1:8" ht="12.75">
      <c r="A23" s="64"/>
      <c r="B23" s="60"/>
      <c r="C23" s="65" t="s">
        <v>97</v>
      </c>
      <c r="D23" s="74">
        <v>818</v>
      </c>
      <c r="E23" s="74">
        <v>818</v>
      </c>
      <c r="F23" s="74"/>
      <c r="G23" s="74"/>
      <c r="H23" s="65"/>
    </row>
    <row r="24" spans="1:8" ht="12.75">
      <c r="A24" s="64"/>
      <c r="B24" s="60"/>
      <c r="C24" s="65" t="s">
        <v>98</v>
      </c>
      <c r="D24" s="74"/>
      <c r="E24" s="74"/>
      <c r="F24" s="74"/>
      <c r="G24" s="74"/>
      <c r="H24" s="65"/>
    </row>
    <row r="25" spans="1:8" ht="12.75">
      <c r="A25" s="64"/>
      <c r="B25" s="60"/>
      <c r="C25" s="65" t="s">
        <v>99</v>
      </c>
      <c r="D25" s="74"/>
      <c r="E25" s="74"/>
      <c r="F25" s="74"/>
      <c r="G25" s="74"/>
      <c r="H25" s="65"/>
    </row>
    <row r="26" spans="1:8" ht="12.75">
      <c r="A26" s="64"/>
      <c r="B26" s="60"/>
      <c r="C26" s="76" t="s">
        <v>100</v>
      </c>
      <c r="D26" s="74">
        <v>6266</v>
      </c>
      <c r="E26" s="74">
        <v>6266</v>
      </c>
      <c r="F26" s="74"/>
      <c r="G26" s="74"/>
      <c r="H26" s="65"/>
    </row>
    <row r="27" spans="1:8" ht="12.75">
      <c r="A27" s="64"/>
      <c r="B27" s="60"/>
      <c r="C27" s="65" t="s">
        <v>101</v>
      </c>
      <c r="D27" s="74"/>
      <c r="E27" s="74"/>
      <c r="F27" s="74">
        <v>3456</v>
      </c>
      <c r="G27" s="74">
        <f>+F27</f>
        <v>3456</v>
      </c>
      <c r="H27" s="65"/>
    </row>
    <row r="28" spans="1:8" ht="12.75">
      <c r="A28" s="64"/>
      <c r="B28" s="60"/>
      <c r="C28" s="65" t="s">
        <v>102</v>
      </c>
      <c r="D28" s="74"/>
      <c r="E28" s="74"/>
      <c r="F28" s="74">
        <v>933</v>
      </c>
      <c r="G28" s="74">
        <f>+F28</f>
        <v>933</v>
      </c>
      <c r="H28" s="65"/>
    </row>
    <row r="29" spans="1:8" ht="12.75">
      <c r="A29" s="64"/>
      <c r="B29" s="60"/>
      <c r="C29" s="65" t="s">
        <v>103</v>
      </c>
      <c r="D29" s="74"/>
      <c r="E29" s="74"/>
      <c r="F29" s="74">
        <v>2695</v>
      </c>
      <c r="G29" s="74">
        <f>+F29</f>
        <v>2695</v>
      </c>
      <c r="H29" s="65"/>
    </row>
    <row r="30" spans="1:8" s="39" customFormat="1" ht="12.75">
      <c r="A30" s="61"/>
      <c r="B30" s="62"/>
      <c r="C30" s="77" t="s">
        <v>110</v>
      </c>
      <c r="D30" s="78">
        <v>7084</v>
      </c>
      <c r="E30" s="78">
        <f>SUM(E23:E29)</f>
        <v>7084</v>
      </c>
      <c r="F30" s="78">
        <f>SUM(F23:F29)</f>
        <v>7084</v>
      </c>
      <c r="G30" s="78">
        <f>SUM(G23:G29)</f>
        <v>7084</v>
      </c>
      <c r="H30" s="78">
        <f>SUM(H23:H29)</f>
        <v>0</v>
      </c>
    </row>
    <row r="31" spans="1:9" s="39" customFormat="1" ht="12.75">
      <c r="A31" s="61"/>
      <c r="B31" s="62"/>
      <c r="C31" s="77" t="s">
        <v>111</v>
      </c>
      <c r="D31" s="78">
        <f>+D30+D20</f>
        <v>121754</v>
      </c>
      <c r="E31" s="78">
        <f>+E30+E20</f>
        <v>122095</v>
      </c>
      <c r="F31" s="78">
        <f>+F30+F20</f>
        <v>121754</v>
      </c>
      <c r="G31" s="78">
        <f>+G30+G20</f>
        <v>122095</v>
      </c>
      <c r="H31" s="78">
        <f>+H30+H20</f>
        <v>0</v>
      </c>
      <c r="I31" s="94"/>
    </row>
    <row r="32" spans="1:8" ht="12.75">
      <c r="A32" s="61">
        <v>2</v>
      </c>
      <c r="B32" s="62"/>
      <c r="C32" s="66" t="s">
        <v>113</v>
      </c>
      <c r="D32" s="74"/>
      <c r="E32" s="74"/>
      <c r="F32" s="74"/>
      <c r="G32" s="74"/>
      <c r="H32" s="65"/>
    </row>
    <row r="33" spans="1:8" ht="12.75">
      <c r="A33" s="61"/>
      <c r="B33" s="62"/>
      <c r="C33" s="66" t="s">
        <v>95</v>
      </c>
      <c r="D33" s="74"/>
      <c r="E33" s="74"/>
      <c r="F33" s="74"/>
      <c r="G33" s="74"/>
      <c r="H33" s="65"/>
    </row>
    <row r="34" spans="1:8" ht="12.75">
      <c r="A34" s="61"/>
      <c r="B34" s="63"/>
      <c r="C34" s="66" t="s">
        <v>109</v>
      </c>
      <c r="D34" s="74"/>
      <c r="E34" s="74"/>
      <c r="F34" s="74"/>
      <c r="G34" s="74"/>
      <c r="H34" s="65"/>
    </row>
    <row r="35" spans="1:8" ht="12.75">
      <c r="A35" s="64"/>
      <c r="B35" s="60"/>
      <c r="C35" s="65" t="s">
        <v>238</v>
      </c>
      <c r="D35" s="74">
        <v>343</v>
      </c>
      <c r="E35" s="74">
        <f>+D35</f>
        <v>343</v>
      </c>
      <c r="F35" s="74"/>
      <c r="G35" s="74"/>
      <c r="H35" s="65"/>
    </row>
    <row r="36" spans="1:8" ht="12.75">
      <c r="A36" s="64"/>
      <c r="B36" s="60"/>
      <c r="C36" s="76" t="s">
        <v>100</v>
      </c>
      <c r="D36" s="74">
        <v>10974</v>
      </c>
      <c r="E36" s="74">
        <v>12219</v>
      </c>
      <c r="F36" s="74"/>
      <c r="G36" s="74"/>
      <c r="H36" s="65"/>
    </row>
    <row r="37" spans="1:8" ht="12.75">
      <c r="A37" s="64"/>
      <c r="B37" s="60"/>
      <c r="C37" s="65" t="s">
        <v>101</v>
      </c>
      <c r="D37" s="74"/>
      <c r="E37" s="74"/>
      <c r="F37" s="74">
        <v>6891</v>
      </c>
      <c r="G37" s="74">
        <v>6485</v>
      </c>
      <c r="H37" s="65"/>
    </row>
    <row r="38" spans="1:9" ht="12.75">
      <c r="A38" s="64"/>
      <c r="B38" s="60"/>
      <c r="C38" s="65" t="s">
        <v>102</v>
      </c>
      <c r="D38" s="74"/>
      <c r="E38" s="74"/>
      <c r="F38" s="74">
        <v>1861</v>
      </c>
      <c r="G38" s="74">
        <v>1625</v>
      </c>
      <c r="H38" s="65"/>
      <c r="I38" s="93"/>
    </row>
    <row r="39" spans="1:8" ht="12.75">
      <c r="A39" s="64"/>
      <c r="B39" s="60"/>
      <c r="C39" s="65" t="s">
        <v>112</v>
      </c>
      <c r="D39" s="74"/>
      <c r="E39" s="74"/>
      <c r="F39" s="74">
        <v>2565</v>
      </c>
      <c r="G39" s="74">
        <v>2593</v>
      </c>
      <c r="H39" s="65"/>
    </row>
    <row r="40" spans="1:8" ht="12.75">
      <c r="A40" s="64"/>
      <c r="B40" s="60"/>
      <c r="C40" s="65" t="s">
        <v>16</v>
      </c>
      <c r="D40" s="74"/>
      <c r="E40" s="74"/>
      <c r="F40" s="74"/>
      <c r="G40" s="74">
        <f>407+116</f>
        <v>523</v>
      </c>
      <c r="H40" s="65"/>
    </row>
    <row r="41" spans="1:8" ht="12.75">
      <c r="A41" s="64"/>
      <c r="B41" s="60"/>
      <c r="C41" s="65" t="s">
        <v>262</v>
      </c>
      <c r="D41" s="74"/>
      <c r="E41" s="74">
        <v>461</v>
      </c>
      <c r="F41" s="74"/>
      <c r="G41" s="74"/>
      <c r="H41" s="65"/>
    </row>
    <row r="42" spans="1:8" ht="12.75">
      <c r="A42" s="64"/>
      <c r="B42" s="60"/>
      <c r="C42" s="66" t="s">
        <v>104</v>
      </c>
      <c r="D42" s="74"/>
      <c r="E42" s="74"/>
      <c r="F42" s="74"/>
      <c r="G42" s="74"/>
      <c r="H42" s="65"/>
    </row>
    <row r="43" spans="1:8" ht="12.75">
      <c r="A43" s="64"/>
      <c r="B43" s="60"/>
      <c r="C43" s="65" t="s">
        <v>106</v>
      </c>
      <c r="D43" s="74"/>
      <c r="E43" s="74"/>
      <c r="F43" s="74"/>
      <c r="G43" s="74"/>
      <c r="H43" s="65"/>
    </row>
    <row r="44" spans="1:8" ht="12.75">
      <c r="A44" s="64"/>
      <c r="B44" s="60"/>
      <c r="C44" s="77" t="s">
        <v>107</v>
      </c>
      <c r="D44" s="78">
        <f>SUM(D35:D43)</f>
        <v>11317</v>
      </c>
      <c r="E44" s="78">
        <f>SUM(E35:E43)</f>
        <v>13023</v>
      </c>
      <c r="F44" s="78">
        <f>SUM(F35:F43)</f>
        <v>11317</v>
      </c>
      <c r="G44" s="78">
        <f>SUM(G35:G43)</f>
        <v>11226</v>
      </c>
      <c r="H44" s="78">
        <f>SUM(H35:H43)</f>
        <v>0</v>
      </c>
    </row>
    <row r="45" spans="1:8" ht="12.75">
      <c r="A45" s="64"/>
      <c r="B45" s="60"/>
      <c r="C45" s="66" t="s">
        <v>113</v>
      </c>
      <c r="D45" s="74"/>
      <c r="E45" s="74"/>
      <c r="F45" s="74"/>
      <c r="G45" s="74"/>
      <c r="H45" s="65"/>
    </row>
    <row r="46" spans="1:8" ht="12.75">
      <c r="A46" s="64"/>
      <c r="B46" s="60"/>
      <c r="C46" s="66" t="s">
        <v>236</v>
      </c>
      <c r="D46" s="74"/>
      <c r="E46" s="74"/>
      <c r="F46" s="74"/>
      <c r="G46" s="74"/>
      <c r="H46" s="65"/>
    </row>
    <row r="47" spans="1:8" ht="12.75">
      <c r="A47" s="64"/>
      <c r="B47" s="60"/>
      <c r="C47" s="66" t="s">
        <v>109</v>
      </c>
      <c r="D47" s="74"/>
      <c r="E47" s="74"/>
      <c r="F47" s="74"/>
      <c r="G47" s="74"/>
      <c r="H47" s="65"/>
    </row>
    <row r="48" spans="1:8" ht="12.75">
      <c r="A48" s="64"/>
      <c r="B48" s="60"/>
      <c r="C48" s="65" t="s">
        <v>238</v>
      </c>
      <c r="D48" s="74">
        <v>32</v>
      </c>
      <c r="E48" s="74">
        <f>+D48</f>
        <v>32</v>
      </c>
      <c r="F48" s="74"/>
      <c r="G48" s="74"/>
      <c r="H48" s="65"/>
    </row>
    <row r="49" spans="1:8" ht="12.75">
      <c r="A49" s="64"/>
      <c r="B49" s="60"/>
      <c r="C49" s="76" t="s">
        <v>100</v>
      </c>
      <c r="D49" s="74"/>
      <c r="E49" s="74"/>
      <c r="F49" s="74"/>
      <c r="G49" s="74"/>
      <c r="H49" s="65"/>
    </row>
    <row r="50" spans="1:8" ht="12.75">
      <c r="A50" s="64"/>
      <c r="B50" s="60"/>
      <c r="C50" s="65" t="s">
        <v>101</v>
      </c>
      <c r="D50" s="74"/>
      <c r="E50" s="74"/>
      <c r="F50" s="74"/>
      <c r="G50" s="74">
        <v>1440</v>
      </c>
      <c r="H50" s="65"/>
    </row>
    <row r="51" spans="1:8" ht="12.75">
      <c r="A51" s="64"/>
      <c r="B51" s="60"/>
      <c r="C51" s="65" t="s">
        <v>102</v>
      </c>
      <c r="D51" s="74"/>
      <c r="E51" s="74"/>
      <c r="F51" s="74"/>
      <c r="G51" s="74">
        <v>389</v>
      </c>
      <c r="H51" s="65"/>
    </row>
    <row r="52" spans="1:8" ht="12.75">
      <c r="A52" s="64"/>
      <c r="B52" s="60"/>
      <c r="C52" s="65" t="s">
        <v>112</v>
      </c>
      <c r="D52" s="74"/>
      <c r="E52" s="74"/>
      <c r="F52" s="74">
        <v>32</v>
      </c>
      <c r="G52" s="74">
        <v>0</v>
      </c>
      <c r="H52" s="65"/>
    </row>
    <row r="53" spans="1:8" ht="12.75">
      <c r="A53" s="64"/>
      <c r="B53" s="60"/>
      <c r="C53" s="66" t="s">
        <v>104</v>
      </c>
      <c r="D53" s="74"/>
      <c r="E53" s="74"/>
      <c r="F53" s="74"/>
      <c r="G53" s="74"/>
      <c r="H53" s="65"/>
    </row>
    <row r="54" spans="1:8" ht="12.75">
      <c r="A54" s="64"/>
      <c r="B54" s="60"/>
      <c r="C54" s="65" t="s">
        <v>106</v>
      </c>
      <c r="D54" s="74"/>
      <c r="E54" s="74"/>
      <c r="F54" s="74"/>
      <c r="G54" s="74"/>
      <c r="H54" s="65"/>
    </row>
    <row r="55" spans="1:8" ht="12.75">
      <c r="A55" s="64"/>
      <c r="B55" s="60"/>
      <c r="C55" s="77" t="s">
        <v>237</v>
      </c>
      <c r="D55" s="78">
        <f>SUM(D48:D54)</f>
        <v>32</v>
      </c>
      <c r="E55" s="78">
        <f>SUM(E48:E54)</f>
        <v>32</v>
      </c>
      <c r="F55" s="78">
        <f>SUM(F48:F54)</f>
        <v>32</v>
      </c>
      <c r="G55" s="78">
        <f>SUM(G48:G54)</f>
        <v>1829</v>
      </c>
      <c r="H55" s="65"/>
    </row>
    <row r="56" spans="1:8" ht="12.75">
      <c r="A56" s="64"/>
      <c r="B56" s="60"/>
      <c r="C56" s="77" t="s">
        <v>114</v>
      </c>
      <c r="D56" s="78">
        <f>+D55+D44</f>
        <v>11349</v>
      </c>
      <c r="E56" s="78">
        <f>+E55+E44</f>
        <v>13055</v>
      </c>
      <c r="F56" s="78">
        <f>+F55+F44</f>
        <v>11349</v>
      </c>
      <c r="G56" s="78">
        <f>+G55+G44</f>
        <v>13055</v>
      </c>
      <c r="H56" s="65"/>
    </row>
    <row r="57" spans="1:8" ht="12.75">
      <c r="A57" s="64"/>
      <c r="B57" s="60"/>
      <c r="C57" s="65"/>
      <c r="D57" s="74"/>
      <c r="E57" s="74"/>
      <c r="F57" s="74"/>
      <c r="G57" s="74"/>
      <c r="H57" s="65"/>
    </row>
    <row r="58" spans="1:8" ht="12.75">
      <c r="A58" s="61"/>
      <c r="B58" s="62"/>
      <c r="C58" s="77" t="s">
        <v>242</v>
      </c>
      <c r="D58" s="78">
        <f>+D56+D31</f>
        <v>133103</v>
      </c>
      <c r="E58" s="78">
        <f>+E56+E31</f>
        <v>135150</v>
      </c>
      <c r="F58" s="78">
        <f>+F56+F31</f>
        <v>133103</v>
      </c>
      <c r="G58" s="78">
        <f>+G56+G31</f>
        <v>135150</v>
      </c>
      <c r="H58" s="65"/>
    </row>
    <row r="59" spans="1:8" ht="12.75">
      <c r="A59" s="61"/>
      <c r="B59" s="62"/>
      <c r="C59" s="77"/>
      <c r="D59" s="78"/>
      <c r="E59" s="78"/>
      <c r="F59" s="78"/>
      <c r="G59" s="78"/>
      <c r="H59" s="65"/>
    </row>
    <row r="60" spans="1:8" s="40" customFormat="1" ht="12.75">
      <c r="A60" s="100" t="s">
        <v>243</v>
      </c>
      <c r="B60" s="100"/>
      <c r="C60" s="100"/>
      <c r="D60" s="100"/>
      <c r="E60" s="100"/>
      <c r="F60" s="100"/>
      <c r="G60" s="100"/>
      <c r="H60" s="77"/>
    </row>
    <row r="61" spans="1:8" ht="12.75">
      <c r="A61" s="61">
        <v>1</v>
      </c>
      <c r="B61" s="62"/>
      <c r="C61" s="66" t="s">
        <v>115</v>
      </c>
      <c r="D61" s="74"/>
      <c r="E61" s="74"/>
      <c r="F61" s="74"/>
      <c r="G61" s="74"/>
      <c r="H61" s="65"/>
    </row>
    <row r="62" spans="1:8" ht="12.75">
      <c r="A62" s="61"/>
      <c r="B62" s="62"/>
      <c r="C62" s="66" t="s">
        <v>116</v>
      </c>
      <c r="D62" s="74"/>
      <c r="E62" s="74"/>
      <c r="F62" s="74"/>
      <c r="G62" s="74"/>
      <c r="H62" s="65"/>
    </row>
    <row r="63" spans="1:8" ht="12.75">
      <c r="A63" s="64"/>
      <c r="B63" s="63"/>
      <c r="C63" s="66" t="s">
        <v>109</v>
      </c>
      <c r="D63" s="74"/>
      <c r="E63" s="74"/>
      <c r="F63" s="74"/>
      <c r="G63" s="74"/>
      <c r="H63" s="65"/>
    </row>
    <row r="64" spans="1:8" ht="12.75">
      <c r="A64" s="64"/>
      <c r="B64" s="60"/>
      <c r="C64" s="65" t="s">
        <v>222</v>
      </c>
      <c r="D64" s="74">
        <v>300</v>
      </c>
      <c r="E64" s="74">
        <f>+D64</f>
        <v>300</v>
      </c>
      <c r="F64" s="74"/>
      <c r="G64" s="74"/>
      <c r="H64" s="65"/>
    </row>
    <row r="65" spans="1:8" ht="12.75">
      <c r="A65" s="64"/>
      <c r="B65" s="60"/>
      <c r="C65" s="65" t="s">
        <v>117</v>
      </c>
      <c r="D65" s="74"/>
      <c r="E65" s="74"/>
      <c r="F65" s="74"/>
      <c r="G65" s="74"/>
      <c r="H65" s="65"/>
    </row>
    <row r="66" spans="1:8" ht="12.75">
      <c r="A66" s="64"/>
      <c r="B66" s="60"/>
      <c r="C66" s="76" t="s">
        <v>100</v>
      </c>
      <c r="D66" s="74">
        <v>101813</v>
      </c>
      <c r="E66" s="74">
        <f>+D66</f>
        <v>101813</v>
      </c>
      <c r="F66" s="74"/>
      <c r="G66" s="74"/>
      <c r="H66" s="65"/>
    </row>
    <row r="67" spans="1:8" ht="12.75">
      <c r="A67" s="64"/>
      <c r="B67" s="60"/>
      <c r="C67" s="65" t="s">
        <v>118</v>
      </c>
      <c r="D67" s="74"/>
      <c r="E67" s="74"/>
      <c r="F67" s="74">
        <v>63076</v>
      </c>
      <c r="G67" s="74">
        <v>63276</v>
      </c>
      <c r="H67" s="65"/>
    </row>
    <row r="68" spans="1:8" ht="12.75">
      <c r="A68" s="64"/>
      <c r="B68" s="60"/>
      <c r="C68" s="65" t="s">
        <v>102</v>
      </c>
      <c r="D68" s="74"/>
      <c r="E68" s="74"/>
      <c r="F68" s="74">
        <v>16710</v>
      </c>
      <c r="G68" s="74">
        <v>15854</v>
      </c>
      <c r="H68" s="65"/>
    </row>
    <row r="69" spans="1:8" ht="12.75">
      <c r="A69" s="64"/>
      <c r="B69" s="60"/>
      <c r="C69" s="65" t="s">
        <v>119</v>
      </c>
      <c r="D69" s="74"/>
      <c r="E69" s="74"/>
      <c r="F69" s="74">
        <v>19596</v>
      </c>
      <c r="G69" s="74">
        <v>19341</v>
      </c>
      <c r="H69" s="65"/>
    </row>
    <row r="70" spans="1:8" ht="12.75">
      <c r="A70" s="64"/>
      <c r="B70" s="60"/>
      <c r="C70" s="65" t="s">
        <v>16</v>
      </c>
      <c r="D70" s="74"/>
      <c r="E70" s="74"/>
      <c r="F70" s="74"/>
      <c r="G70" s="74">
        <v>1720</v>
      </c>
      <c r="H70" s="65"/>
    </row>
    <row r="71" spans="1:8" ht="12.75">
      <c r="A71" s="64"/>
      <c r="B71" s="60"/>
      <c r="C71" s="65" t="s">
        <v>261</v>
      </c>
      <c r="D71" s="74"/>
      <c r="E71" s="74">
        <v>1264</v>
      </c>
      <c r="F71" s="74"/>
      <c r="G71" s="74"/>
      <c r="H71" s="65"/>
    </row>
    <row r="72" spans="1:8" ht="12.75">
      <c r="A72" s="64"/>
      <c r="B72" s="60"/>
      <c r="C72" s="66" t="s">
        <v>104</v>
      </c>
      <c r="D72" s="74"/>
      <c r="E72" s="74"/>
      <c r="F72" s="74"/>
      <c r="G72" s="74"/>
      <c r="H72" s="65"/>
    </row>
    <row r="73" spans="1:8" ht="15" customHeight="1">
      <c r="A73" s="64"/>
      <c r="B73" s="60"/>
      <c r="C73" s="65" t="s">
        <v>106</v>
      </c>
      <c r="D73" s="74"/>
      <c r="E73" s="74"/>
      <c r="F73" s="74">
        <v>2731</v>
      </c>
      <c r="G73" s="74">
        <v>3186</v>
      </c>
      <c r="H73" s="65"/>
    </row>
    <row r="74" spans="1:8" ht="15" customHeight="1">
      <c r="A74" s="64"/>
      <c r="B74" s="60"/>
      <c r="C74" s="77" t="s">
        <v>115</v>
      </c>
      <c r="D74" s="78">
        <f>SUM(D64:D73)</f>
        <v>102113</v>
      </c>
      <c r="E74" s="78">
        <f>SUM(E64:E73)</f>
        <v>103377</v>
      </c>
      <c r="F74" s="78">
        <f>SUM(F64:F73)</f>
        <v>102113</v>
      </c>
      <c r="G74" s="78">
        <f>SUM(G64:G73)</f>
        <v>103377</v>
      </c>
      <c r="H74" s="65"/>
    </row>
    <row r="75" spans="1:8" ht="36" customHeight="1">
      <c r="A75" s="61">
        <v>2</v>
      </c>
      <c r="B75" s="60"/>
      <c r="C75" s="79" t="s">
        <v>277</v>
      </c>
      <c r="D75" s="74"/>
      <c r="E75" s="74"/>
      <c r="F75" s="74"/>
      <c r="G75" s="74"/>
      <c r="H75" s="65"/>
    </row>
    <row r="76" spans="1:8" ht="12.75">
      <c r="A76" s="64"/>
      <c r="B76" s="60"/>
      <c r="C76" s="65" t="s">
        <v>118</v>
      </c>
      <c r="D76" s="74"/>
      <c r="E76" s="74"/>
      <c r="F76" s="74">
        <v>0</v>
      </c>
      <c r="G76" s="74">
        <v>1902</v>
      </c>
      <c r="H76" s="65"/>
    </row>
    <row r="77" spans="1:8" ht="12.75">
      <c r="A77" s="64"/>
      <c r="B77" s="60"/>
      <c r="C77" s="65" t="s">
        <v>102</v>
      </c>
      <c r="D77" s="74"/>
      <c r="E77" s="74"/>
      <c r="F77" s="74">
        <v>0</v>
      </c>
      <c r="G77" s="74">
        <v>507</v>
      </c>
      <c r="H77" s="65"/>
    </row>
    <row r="78" spans="1:8" ht="12.75">
      <c r="A78" s="64"/>
      <c r="B78" s="60"/>
      <c r="C78" s="65" t="s">
        <v>119</v>
      </c>
      <c r="D78" s="74"/>
      <c r="E78" s="74"/>
      <c r="F78" s="74">
        <v>0</v>
      </c>
      <c r="G78" s="74">
        <v>251</v>
      </c>
      <c r="H78" s="65"/>
    </row>
    <row r="79" spans="1:8" ht="15" customHeight="1">
      <c r="A79" s="64"/>
      <c r="B79" s="60"/>
      <c r="C79" s="65" t="s">
        <v>278</v>
      </c>
      <c r="D79" s="74">
        <v>0</v>
      </c>
      <c r="E79" s="74">
        <v>2660</v>
      </c>
      <c r="F79" s="74"/>
      <c r="G79" s="74"/>
      <c r="H79" s="65"/>
    </row>
    <row r="80" spans="1:8" ht="31.5" customHeight="1">
      <c r="A80" s="64"/>
      <c r="B80" s="60"/>
      <c r="C80" s="82" t="s">
        <v>277</v>
      </c>
      <c r="D80" s="78">
        <f>SUM(D76:D79)</f>
        <v>0</v>
      </c>
      <c r="E80" s="78">
        <f>SUM(E76:E79)</f>
        <v>2660</v>
      </c>
      <c r="F80" s="78">
        <f>SUM(F76:F79)</f>
        <v>0</v>
      </c>
      <c r="G80" s="78">
        <f>SUM(G76:G79)</f>
        <v>2660</v>
      </c>
      <c r="H80" s="65"/>
    </row>
    <row r="81" spans="1:8" ht="15" customHeight="1">
      <c r="A81" s="64"/>
      <c r="B81" s="60"/>
      <c r="C81" s="66" t="s">
        <v>120</v>
      </c>
      <c r="D81" s="74">
        <f>+D80+D74</f>
        <v>102113</v>
      </c>
      <c r="E81" s="74">
        <f>+E80+E74</f>
        <v>106037</v>
      </c>
      <c r="F81" s="74">
        <f>+F80+F74</f>
        <v>102113</v>
      </c>
      <c r="G81" s="74">
        <f>+G80+G74</f>
        <v>106037</v>
      </c>
      <c r="H81" s="65"/>
    </row>
    <row r="82" spans="1:8" ht="12.75">
      <c r="A82" s="64"/>
      <c r="B82" s="60"/>
      <c r="C82" s="77" t="s">
        <v>244</v>
      </c>
      <c r="D82" s="78">
        <f>+D81</f>
        <v>102113</v>
      </c>
      <c r="E82" s="78">
        <f>+E81</f>
        <v>106037</v>
      </c>
      <c r="F82" s="78">
        <f>+F81</f>
        <v>102113</v>
      </c>
      <c r="G82" s="78">
        <f>+G81</f>
        <v>106037</v>
      </c>
      <c r="H82" s="78">
        <f>+H81</f>
        <v>0</v>
      </c>
    </row>
    <row r="83" spans="1:8" ht="12.75">
      <c r="A83" s="64"/>
      <c r="B83" s="60"/>
      <c r="C83" s="77"/>
      <c r="D83" s="78"/>
      <c r="E83" s="78"/>
      <c r="F83" s="78"/>
      <c r="G83" s="78"/>
      <c r="H83" s="65"/>
    </row>
    <row r="84" spans="1:8" ht="15.75" customHeight="1">
      <c r="A84" s="100" t="s">
        <v>245</v>
      </c>
      <c r="B84" s="100"/>
      <c r="C84" s="100"/>
      <c r="D84" s="100"/>
      <c r="E84" s="100"/>
      <c r="F84" s="100"/>
      <c r="G84" s="100"/>
      <c r="H84" s="65"/>
    </row>
    <row r="85" spans="1:8" ht="25.5">
      <c r="A85" s="61">
        <v>1</v>
      </c>
      <c r="B85" s="62"/>
      <c r="C85" s="79" t="s">
        <v>225</v>
      </c>
      <c r="D85" s="74"/>
      <c r="E85" s="78"/>
      <c r="F85" s="78"/>
      <c r="G85" s="78"/>
      <c r="H85" s="65"/>
    </row>
    <row r="86" spans="1:8" ht="12.75">
      <c r="A86" s="61"/>
      <c r="B86" s="62"/>
      <c r="C86" s="66" t="s">
        <v>96</v>
      </c>
      <c r="D86" s="74"/>
      <c r="E86" s="78"/>
      <c r="F86" s="78"/>
      <c r="G86" s="78"/>
      <c r="H86" s="65"/>
    </row>
    <row r="87" spans="1:8" ht="12.75">
      <c r="A87" s="61"/>
      <c r="B87" s="62"/>
      <c r="C87" s="65" t="s">
        <v>224</v>
      </c>
      <c r="D87" s="74">
        <v>2960</v>
      </c>
      <c r="E87" s="74">
        <v>12650</v>
      </c>
      <c r="F87" s="78"/>
      <c r="G87" s="78"/>
      <c r="H87" s="65"/>
    </row>
    <row r="88" spans="1:8" ht="12.75">
      <c r="A88" s="61"/>
      <c r="B88" s="62"/>
      <c r="C88" s="65" t="s">
        <v>222</v>
      </c>
      <c r="D88" s="74">
        <v>68313</v>
      </c>
      <c r="E88" s="74">
        <v>40494</v>
      </c>
      <c r="F88" s="78"/>
      <c r="G88" s="78"/>
      <c r="H88" s="65"/>
    </row>
    <row r="89" spans="1:8" ht="12.75">
      <c r="A89" s="61"/>
      <c r="B89" s="62"/>
      <c r="C89" s="65" t="s">
        <v>101</v>
      </c>
      <c r="D89" s="74"/>
      <c r="E89" s="74"/>
      <c r="F89" s="74">
        <v>13771</v>
      </c>
      <c r="G89" s="74">
        <v>12791</v>
      </c>
      <c r="H89" s="65"/>
    </row>
    <row r="90" spans="1:8" ht="12.75">
      <c r="A90" s="61"/>
      <c r="B90" s="62"/>
      <c r="C90" s="65" t="s">
        <v>102</v>
      </c>
      <c r="D90" s="74"/>
      <c r="E90" s="74"/>
      <c r="F90" s="74">
        <v>3300</v>
      </c>
      <c r="G90" s="74">
        <v>3035</v>
      </c>
      <c r="H90" s="65"/>
    </row>
    <row r="91" spans="1:8" ht="12.75">
      <c r="A91" s="61"/>
      <c r="B91" s="62"/>
      <c r="C91" s="65" t="s">
        <v>121</v>
      </c>
      <c r="D91" s="74"/>
      <c r="E91" s="74"/>
      <c r="F91" s="74">
        <v>27251</v>
      </c>
      <c r="G91" s="74">
        <v>27251</v>
      </c>
      <c r="H91" s="65"/>
    </row>
    <row r="92" spans="1:8" ht="12.75">
      <c r="A92" s="61"/>
      <c r="B92" s="62"/>
      <c r="C92" s="65" t="s">
        <v>259</v>
      </c>
      <c r="D92" s="74"/>
      <c r="E92" s="74"/>
      <c r="F92" s="74">
        <v>59831</v>
      </c>
      <c r="G92" s="74">
        <f>60093-G337</f>
        <v>54376</v>
      </c>
      <c r="H92" s="65"/>
    </row>
    <row r="93" spans="1:8" ht="12.75">
      <c r="A93" s="61"/>
      <c r="B93" s="62"/>
      <c r="C93" s="65" t="s">
        <v>260</v>
      </c>
      <c r="D93" s="74"/>
      <c r="E93" s="74"/>
      <c r="F93" s="74">
        <v>200</v>
      </c>
      <c r="G93" s="74">
        <v>2150</v>
      </c>
      <c r="H93" s="65"/>
    </row>
    <row r="94" spans="1:8" ht="12.75">
      <c r="A94" s="61"/>
      <c r="B94" s="62"/>
      <c r="C94" s="65" t="s">
        <v>122</v>
      </c>
      <c r="D94" s="74"/>
      <c r="E94" s="74"/>
      <c r="F94" s="74">
        <v>600</v>
      </c>
      <c r="G94" s="74">
        <v>0</v>
      </c>
      <c r="H94" s="65"/>
    </row>
    <row r="95" spans="1:8" ht="12.75">
      <c r="A95" s="61"/>
      <c r="B95" s="62"/>
      <c r="C95" s="65" t="s">
        <v>123</v>
      </c>
      <c r="D95" s="74"/>
      <c r="E95" s="74"/>
      <c r="F95" s="74"/>
      <c r="G95" s="74"/>
      <c r="H95" s="65"/>
    </row>
    <row r="96" spans="1:8" ht="12.75">
      <c r="A96" s="61"/>
      <c r="B96" s="62"/>
      <c r="C96" s="65" t="s">
        <v>261</v>
      </c>
      <c r="D96" s="74">
        <v>7001</v>
      </c>
      <c r="E96" s="74">
        <v>7531</v>
      </c>
      <c r="F96" s="74"/>
      <c r="G96" s="74"/>
      <c r="H96" s="65"/>
    </row>
    <row r="97" spans="1:8" ht="12.75">
      <c r="A97" s="61"/>
      <c r="B97" s="62"/>
      <c r="C97" s="66" t="s">
        <v>104</v>
      </c>
      <c r="D97" s="74"/>
      <c r="E97" s="74"/>
      <c r="F97" s="74"/>
      <c r="G97" s="74"/>
      <c r="H97" s="65"/>
    </row>
    <row r="98" spans="1:8" ht="12.75">
      <c r="A98" s="61"/>
      <c r="B98" s="62"/>
      <c r="C98" s="65" t="s">
        <v>124</v>
      </c>
      <c r="D98" s="74"/>
      <c r="E98" s="78"/>
      <c r="F98" s="74"/>
      <c r="G98" s="74"/>
      <c r="H98" s="65"/>
    </row>
    <row r="99" spans="1:8" ht="12.75">
      <c r="A99" s="61"/>
      <c r="B99" s="62"/>
      <c r="C99" s="65" t="s">
        <v>125</v>
      </c>
      <c r="D99" s="74"/>
      <c r="E99" s="78"/>
      <c r="F99" s="74"/>
      <c r="G99" s="74"/>
      <c r="H99" s="65"/>
    </row>
    <row r="100" spans="1:8" ht="12.75">
      <c r="A100" s="61"/>
      <c r="B100" s="62"/>
      <c r="C100" s="65" t="s">
        <v>126</v>
      </c>
      <c r="D100" s="74"/>
      <c r="E100" s="78"/>
      <c r="F100" s="74"/>
      <c r="G100" s="74"/>
      <c r="H100" s="65"/>
    </row>
    <row r="101" spans="1:8" ht="12.75">
      <c r="A101" s="61"/>
      <c r="B101" s="62"/>
      <c r="C101" s="65" t="s">
        <v>106</v>
      </c>
      <c r="D101" s="74"/>
      <c r="E101" s="78"/>
      <c r="F101" s="74">
        <v>1054</v>
      </c>
      <c r="G101" s="74">
        <v>1054</v>
      </c>
      <c r="H101" s="65"/>
    </row>
    <row r="102" spans="1:8" ht="12.75">
      <c r="A102" s="61"/>
      <c r="B102" s="62"/>
      <c r="C102" s="65" t="s">
        <v>185</v>
      </c>
      <c r="D102" s="74"/>
      <c r="E102" s="78"/>
      <c r="F102" s="74">
        <v>5300</v>
      </c>
      <c r="G102" s="74">
        <v>5300</v>
      </c>
      <c r="H102" s="65"/>
    </row>
    <row r="103" spans="1:8" ht="12.75">
      <c r="A103" s="61"/>
      <c r="B103" s="62"/>
      <c r="C103" s="65" t="s">
        <v>127</v>
      </c>
      <c r="D103" s="74"/>
      <c r="E103" s="78"/>
      <c r="F103" s="74">
        <v>400</v>
      </c>
      <c r="G103" s="74">
        <v>0</v>
      </c>
      <c r="H103" s="65"/>
    </row>
    <row r="104" spans="1:8" ht="12.75">
      <c r="A104" s="61"/>
      <c r="B104" s="62"/>
      <c r="C104" s="65" t="s">
        <v>128</v>
      </c>
      <c r="D104" s="74"/>
      <c r="E104" s="78"/>
      <c r="F104" s="74"/>
      <c r="G104" s="74"/>
      <c r="H104" s="65"/>
    </row>
    <row r="105" spans="1:8" ht="12.75">
      <c r="A105" s="61"/>
      <c r="B105" s="62"/>
      <c r="C105" s="77" t="s">
        <v>129</v>
      </c>
      <c r="D105" s="78">
        <f>SUM(D87:D104)</f>
        <v>78274</v>
      </c>
      <c r="E105" s="78">
        <f>SUM(E87:E104)</f>
        <v>60675</v>
      </c>
      <c r="F105" s="78">
        <f>SUM(F87:F104)</f>
        <v>111707</v>
      </c>
      <c r="G105" s="78">
        <f>SUM(G87:G104)</f>
        <v>105957</v>
      </c>
      <c r="H105" s="78">
        <f>SUM(H87:H104)</f>
        <v>0</v>
      </c>
    </row>
    <row r="106" spans="1:8" ht="12.75">
      <c r="A106" s="61">
        <v>2</v>
      </c>
      <c r="B106" s="60"/>
      <c r="C106" s="66" t="s">
        <v>248</v>
      </c>
      <c r="D106" s="78"/>
      <c r="E106" s="78"/>
      <c r="F106" s="78"/>
      <c r="G106" s="78"/>
      <c r="H106" s="65"/>
    </row>
    <row r="107" spans="1:8" ht="12.75">
      <c r="A107" s="64"/>
      <c r="B107" s="60"/>
      <c r="C107" s="66" t="s">
        <v>109</v>
      </c>
      <c r="D107" s="74"/>
      <c r="E107" s="74"/>
      <c r="F107" s="74"/>
      <c r="G107" s="74"/>
      <c r="H107" s="65"/>
    </row>
    <row r="108" spans="1:8" ht="12.75">
      <c r="A108" s="64"/>
      <c r="B108" s="60"/>
      <c r="C108" s="65" t="s">
        <v>14</v>
      </c>
      <c r="D108" s="74"/>
      <c r="E108" s="74"/>
      <c r="F108" s="74">
        <v>20143</v>
      </c>
      <c r="G108" s="74">
        <v>20143</v>
      </c>
      <c r="H108" s="65"/>
    </row>
    <row r="109" spans="1:8" s="39" customFormat="1" ht="12.75">
      <c r="A109" s="61"/>
      <c r="B109" s="62"/>
      <c r="C109" s="66" t="s">
        <v>130</v>
      </c>
      <c r="D109" s="78">
        <v>0</v>
      </c>
      <c r="E109" s="78">
        <v>0</v>
      </c>
      <c r="F109" s="78">
        <v>20143</v>
      </c>
      <c r="G109" s="78">
        <v>20143</v>
      </c>
      <c r="H109" s="66"/>
    </row>
    <row r="110" spans="1:8" ht="12.75">
      <c r="A110" s="61">
        <v>3</v>
      </c>
      <c r="B110" s="62"/>
      <c r="C110" s="66" t="s">
        <v>131</v>
      </c>
      <c r="D110" s="74"/>
      <c r="E110" s="74"/>
      <c r="F110" s="74"/>
      <c r="G110" s="74"/>
      <c r="H110" s="65"/>
    </row>
    <row r="111" spans="1:8" ht="12.75">
      <c r="A111" s="64"/>
      <c r="B111" s="63"/>
      <c r="C111" s="66" t="s">
        <v>109</v>
      </c>
      <c r="D111" s="74"/>
      <c r="E111" s="74"/>
      <c r="F111" s="74"/>
      <c r="G111" s="74"/>
      <c r="H111" s="65"/>
    </row>
    <row r="112" spans="1:8" ht="12.75">
      <c r="A112" s="64"/>
      <c r="B112" s="60"/>
      <c r="C112" s="65" t="s">
        <v>14</v>
      </c>
      <c r="D112" s="74"/>
      <c r="E112" s="74"/>
      <c r="F112" s="74">
        <v>7598</v>
      </c>
      <c r="G112" s="74">
        <v>7598</v>
      </c>
      <c r="H112" s="65"/>
    </row>
    <row r="113" spans="1:8" ht="12.75">
      <c r="A113" s="64"/>
      <c r="B113" s="60"/>
      <c r="C113" s="77" t="s">
        <v>133</v>
      </c>
      <c r="D113" s="78">
        <v>0</v>
      </c>
      <c r="E113" s="78">
        <v>0</v>
      </c>
      <c r="F113" s="78">
        <v>7598</v>
      </c>
      <c r="G113" s="78">
        <v>7598</v>
      </c>
      <c r="H113" s="65"/>
    </row>
    <row r="114" spans="1:8" s="39" customFormat="1" ht="12.75">
      <c r="A114" s="61">
        <v>4</v>
      </c>
      <c r="B114" s="62"/>
      <c r="C114" s="66" t="s">
        <v>134</v>
      </c>
      <c r="D114" s="78"/>
      <c r="E114" s="78"/>
      <c r="F114" s="78"/>
      <c r="G114" s="78"/>
      <c r="H114" s="66"/>
    </row>
    <row r="115" spans="1:8" ht="12.75">
      <c r="A115" s="64"/>
      <c r="B115" s="60"/>
      <c r="C115" s="66" t="s">
        <v>109</v>
      </c>
      <c r="D115" s="74"/>
      <c r="E115" s="74"/>
      <c r="F115" s="74"/>
      <c r="G115" s="74"/>
      <c r="H115" s="65"/>
    </row>
    <row r="116" spans="1:8" ht="12.75">
      <c r="A116" s="64"/>
      <c r="B116" s="60"/>
      <c r="C116" s="65" t="s">
        <v>14</v>
      </c>
      <c r="D116" s="74"/>
      <c r="E116" s="74"/>
      <c r="F116" s="74">
        <v>1150</v>
      </c>
      <c r="G116" s="74">
        <v>1150</v>
      </c>
      <c r="H116" s="65"/>
    </row>
    <row r="117" spans="1:8" ht="12.75">
      <c r="A117" s="64"/>
      <c r="B117" s="60"/>
      <c r="C117" s="77" t="s">
        <v>135</v>
      </c>
      <c r="D117" s="78">
        <v>0</v>
      </c>
      <c r="E117" s="78">
        <v>0</v>
      </c>
      <c r="F117" s="78">
        <v>1150</v>
      </c>
      <c r="G117" s="78">
        <v>1150</v>
      </c>
      <c r="H117" s="65"/>
    </row>
    <row r="118" spans="1:8" s="39" customFormat="1" ht="12.75">
      <c r="A118" s="61">
        <v>5</v>
      </c>
      <c r="B118" s="62"/>
      <c r="C118" s="66" t="s">
        <v>136</v>
      </c>
      <c r="D118" s="78"/>
      <c r="E118" s="78"/>
      <c r="F118" s="78"/>
      <c r="G118" s="78"/>
      <c r="H118" s="66"/>
    </row>
    <row r="119" spans="1:8" ht="12.75">
      <c r="A119" s="64"/>
      <c r="B119" s="60"/>
      <c r="C119" s="66" t="s">
        <v>109</v>
      </c>
      <c r="D119" s="74"/>
      <c r="E119" s="74"/>
      <c r="F119" s="74"/>
      <c r="G119" s="74"/>
      <c r="H119" s="65"/>
    </row>
    <row r="120" spans="1:8" ht="12.75">
      <c r="A120" s="64"/>
      <c r="B120" s="60"/>
      <c r="C120" s="65" t="s">
        <v>14</v>
      </c>
      <c r="D120" s="74"/>
      <c r="E120" s="74"/>
      <c r="F120" s="74">
        <v>300</v>
      </c>
      <c r="G120" s="74">
        <v>300</v>
      </c>
      <c r="H120" s="65"/>
    </row>
    <row r="121" spans="1:8" ht="12.75">
      <c r="A121" s="64"/>
      <c r="B121" s="60"/>
      <c r="C121" s="77" t="s">
        <v>137</v>
      </c>
      <c r="D121" s="78">
        <v>0</v>
      </c>
      <c r="E121" s="78">
        <v>0</v>
      </c>
      <c r="F121" s="78">
        <v>300</v>
      </c>
      <c r="G121" s="78">
        <v>300</v>
      </c>
      <c r="H121" s="65"/>
    </row>
    <row r="122" spans="1:8" ht="12.75">
      <c r="A122" s="61">
        <v>6</v>
      </c>
      <c r="B122" s="60"/>
      <c r="C122" s="66" t="s">
        <v>138</v>
      </c>
      <c r="D122" s="74"/>
      <c r="E122" s="74"/>
      <c r="F122" s="74"/>
      <c r="G122" s="74"/>
      <c r="H122" s="65"/>
    </row>
    <row r="123" spans="1:8" ht="12.75">
      <c r="A123" s="61"/>
      <c r="B123" s="60"/>
      <c r="C123" s="66" t="s">
        <v>109</v>
      </c>
      <c r="D123" s="74"/>
      <c r="E123" s="74"/>
      <c r="F123" s="74"/>
      <c r="G123" s="74"/>
      <c r="H123" s="65"/>
    </row>
    <row r="124" spans="1:8" ht="12.75">
      <c r="A124" s="61"/>
      <c r="B124" s="60"/>
      <c r="C124" s="65" t="s">
        <v>139</v>
      </c>
      <c r="D124" s="74"/>
      <c r="E124" s="74"/>
      <c r="F124" s="74"/>
      <c r="G124" s="74"/>
      <c r="H124" s="65"/>
    </row>
    <row r="125" spans="1:8" ht="12.75">
      <c r="A125" s="61"/>
      <c r="B125" s="60"/>
      <c r="C125" s="65" t="s">
        <v>140</v>
      </c>
      <c r="D125" s="74"/>
      <c r="E125" s="74"/>
      <c r="F125" s="74"/>
      <c r="G125" s="74"/>
      <c r="H125" s="65"/>
    </row>
    <row r="126" spans="1:8" ht="12.75">
      <c r="A126" s="64"/>
      <c r="B126" s="60"/>
      <c r="C126" s="65" t="s">
        <v>14</v>
      </c>
      <c r="D126" s="74"/>
      <c r="E126" s="74"/>
      <c r="F126" s="74">
        <v>12920</v>
      </c>
      <c r="G126" s="74">
        <v>12920</v>
      </c>
      <c r="H126" s="65"/>
    </row>
    <row r="127" spans="1:8" ht="12" customHeight="1">
      <c r="A127" s="64"/>
      <c r="B127" s="62"/>
      <c r="C127" s="77" t="s">
        <v>141</v>
      </c>
      <c r="D127" s="74">
        <v>0</v>
      </c>
      <c r="E127" s="74">
        <v>0</v>
      </c>
      <c r="F127" s="78">
        <v>12920</v>
      </c>
      <c r="G127" s="78">
        <v>12920</v>
      </c>
      <c r="H127" s="65"/>
    </row>
    <row r="128" spans="1:8" ht="12.75">
      <c r="A128" s="61">
        <v>7</v>
      </c>
      <c r="B128" s="62"/>
      <c r="C128" s="66" t="s">
        <v>142</v>
      </c>
      <c r="D128" s="78"/>
      <c r="E128" s="78"/>
      <c r="F128" s="78"/>
      <c r="G128" s="78"/>
      <c r="H128" s="65"/>
    </row>
    <row r="129" spans="1:8" ht="12.75">
      <c r="A129" s="64"/>
      <c r="B129" s="60"/>
      <c r="C129" s="66" t="s">
        <v>109</v>
      </c>
      <c r="D129" s="78"/>
      <c r="E129" s="78"/>
      <c r="F129" s="78"/>
      <c r="G129" s="78"/>
      <c r="H129" s="65"/>
    </row>
    <row r="130" spans="1:8" ht="12.75">
      <c r="A130" s="64"/>
      <c r="B130" s="60"/>
      <c r="C130" s="65" t="s">
        <v>14</v>
      </c>
      <c r="D130" s="78"/>
      <c r="E130" s="78"/>
      <c r="F130" s="74">
        <v>500</v>
      </c>
      <c r="G130" s="74">
        <v>500</v>
      </c>
      <c r="H130" s="65"/>
    </row>
    <row r="131" spans="1:8" s="39" customFormat="1" ht="12.75">
      <c r="A131" s="61"/>
      <c r="B131" s="62"/>
      <c r="C131" s="77" t="s">
        <v>143</v>
      </c>
      <c r="D131" s="78">
        <v>0</v>
      </c>
      <c r="E131" s="78">
        <v>0</v>
      </c>
      <c r="F131" s="78">
        <v>500</v>
      </c>
      <c r="G131" s="78">
        <v>500</v>
      </c>
      <c r="H131" s="66"/>
    </row>
    <row r="132" spans="1:8" ht="12.75">
      <c r="A132" s="61">
        <v>8</v>
      </c>
      <c r="B132" s="62"/>
      <c r="C132" s="66" t="s">
        <v>144</v>
      </c>
      <c r="D132" s="78"/>
      <c r="E132" s="78"/>
      <c r="F132" s="78"/>
      <c r="G132" s="78"/>
      <c r="H132" s="65"/>
    </row>
    <row r="133" spans="1:8" ht="12.75">
      <c r="A133" s="64"/>
      <c r="B133" s="60"/>
      <c r="C133" s="66" t="s">
        <v>109</v>
      </c>
      <c r="D133" s="78"/>
      <c r="E133" s="78"/>
      <c r="F133" s="78"/>
      <c r="G133" s="78"/>
      <c r="H133" s="65"/>
    </row>
    <row r="134" spans="1:8" ht="12.75">
      <c r="A134" s="64"/>
      <c r="B134" s="60"/>
      <c r="C134" s="65" t="s">
        <v>132</v>
      </c>
      <c r="D134" s="74"/>
      <c r="E134" s="74"/>
      <c r="F134" s="74">
        <v>700</v>
      </c>
      <c r="G134" s="74">
        <v>700</v>
      </c>
      <c r="H134" s="65"/>
    </row>
    <row r="135" spans="1:8" ht="17.25" customHeight="1">
      <c r="A135" s="64"/>
      <c r="B135" s="60"/>
      <c r="C135" s="77" t="s">
        <v>145</v>
      </c>
      <c r="D135" s="78">
        <v>0</v>
      </c>
      <c r="E135" s="78">
        <v>0</v>
      </c>
      <c r="F135" s="78">
        <v>700</v>
      </c>
      <c r="G135" s="78">
        <v>700</v>
      </c>
      <c r="H135" s="65"/>
    </row>
    <row r="136" spans="1:8" ht="12.75">
      <c r="A136" s="61">
        <v>9</v>
      </c>
      <c r="B136" s="62"/>
      <c r="C136" s="66" t="s">
        <v>146</v>
      </c>
      <c r="D136" s="74"/>
      <c r="E136" s="74"/>
      <c r="F136" s="78"/>
      <c r="G136" s="78"/>
      <c r="H136" s="65"/>
    </row>
    <row r="137" spans="1:8" ht="12.75">
      <c r="A137" s="64"/>
      <c r="B137" s="60"/>
      <c r="C137" s="66" t="s">
        <v>109</v>
      </c>
      <c r="D137" s="74"/>
      <c r="E137" s="74"/>
      <c r="F137" s="74"/>
      <c r="G137" s="74"/>
      <c r="H137" s="65"/>
    </row>
    <row r="138" spans="1:8" ht="12.75">
      <c r="A138" s="61"/>
      <c r="B138" s="62"/>
      <c r="C138" s="65" t="s">
        <v>14</v>
      </c>
      <c r="D138" s="74"/>
      <c r="E138" s="74"/>
      <c r="F138" s="74">
        <v>100</v>
      </c>
      <c r="G138" s="74">
        <v>100</v>
      </c>
      <c r="H138" s="65"/>
    </row>
    <row r="139" spans="1:8" ht="12.75">
      <c r="A139" s="64"/>
      <c r="B139" s="62"/>
      <c r="C139" s="77" t="s">
        <v>147</v>
      </c>
      <c r="D139" s="78">
        <v>0</v>
      </c>
      <c r="E139" s="78">
        <v>0</v>
      </c>
      <c r="F139" s="78">
        <v>100</v>
      </c>
      <c r="G139" s="78">
        <v>100</v>
      </c>
      <c r="H139" s="65"/>
    </row>
    <row r="140" spans="1:8" ht="12.75">
      <c r="A140" s="61">
        <v>10</v>
      </c>
      <c r="B140" s="62"/>
      <c r="C140" s="66" t="s">
        <v>148</v>
      </c>
      <c r="D140" s="74"/>
      <c r="E140" s="74"/>
      <c r="F140" s="74"/>
      <c r="G140" s="74"/>
      <c r="H140" s="65"/>
    </row>
    <row r="141" spans="1:8" ht="12.75">
      <c r="A141" s="64"/>
      <c r="B141" s="63"/>
      <c r="C141" s="66" t="s">
        <v>109</v>
      </c>
      <c r="D141" s="74"/>
      <c r="E141" s="74"/>
      <c r="F141" s="74"/>
      <c r="G141" s="74"/>
      <c r="H141" s="65"/>
    </row>
    <row r="142" spans="1:8" ht="12.75">
      <c r="A142" s="64"/>
      <c r="B142" s="60"/>
      <c r="C142" s="65" t="s">
        <v>149</v>
      </c>
      <c r="D142" s="74">
        <v>86150</v>
      </c>
      <c r="E142" s="74">
        <v>86150</v>
      </c>
      <c r="F142" s="74"/>
      <c r="G142" s="74"/>
      <c r="H142" s="65"/>
    </row>
    <row r="143" spans="1:8" ht="12.75">
      <c r="A143" s="64"/>
      <c r="B143" s="60"/>
      <c r="C143" s="65" t="s">
        <v>150</v>
      </c>
      <c r="D143" s="74">
        <v>1500</v>
      </c>
      <c r="E143" s="74">
        <v>1500</v>
      </c>
      <c r="F143" s="74"/>
      <c r="G143" s="74"/>
      <c r="H143" s="65"/>
    </row>
    <row r="144" spans="1:8" ht="12.75">
      <c r="A144" s="64"/>
      <c r="B144" s="60"/>
      <c r="C144" s="65" t="s">
        <v>151</v>
      </c>
      <c r="D144" s="74">
        <v>16000</v>
      </c>
      <c r="E144" s="74">
        <v>16000</v>
      </c>
      <c r="F144" s="74"/>
      <c r="G144" s="74"/>
      <c r="H144" s="65"/>
    </row>
    <row r="145" spans="1:8" ht="12.75">
      <c r="A145" s="64"/>
      <c r="B145" s="60"/>
      <c r="C145" s="65" t="s">
        <v>152</v>
      </c>
      <c r="D145" s="74">
        <v>50</v>
      </c>
      <c r="E145" s="74">
        <v>50</v>
      </c>
      <c r="F145" s="74"/>
      <c r="G145" s="74"/>
      <c r="H145" s="65"/>
    </row>
    <row r="146" spans="1:8" ht="12.75">
      <c r="A146" s="64"/>
      <c r="B146" s="60"/>
      <c r="C146" s="65" t="s">
        <v>153</v>
      </c>
      <c r="D146" s="74">
        <v>306066</v>
      </c>
      <c r="E146" s="74">
        <v>315492</v>
      </c>
      <c r="F146" s="74"/>
      <c r="G146" s="74"/>
      <c r="H146" s="65"/>
    </row>
    <row r="147" spans="1:8" ht="12.75">
      <c r="A147" s="64"/>
      <c r="B147" s="60"/>
      <c r="C147" s="65" t="s">
        <v>263</v>
      </c>
      <c r="D147" s="74"/>
      <c r="E147" s="74"/>
      <c r="F147" s="74">
        <v>0</v>
      </c>
      <c r="G147" s="74">
        <v>18</v>
      </c>
      <c r="H147" s="65"/>
    </row>
    <row r="148" spans="1:8" ht="12.75">
      <c r="A148" s="64"/>
      <c r="B148" s="60"/>
      <c r="C148" s="66" t="s">
        <v>104</v>
      </c>
      <c r="D148" s="74"/>
      <c r="E148" s="74"/>
      <c r="F148" s="74"/>
      <c r="G148" s="74"/>
      <c r="H148" s="65"/>
    </row>
    <row r="149" spans="1:8" ht="12.75">
      <c r="A149" s="64"/>
      <c r="B149" s="60"/>
      <c r="C149" s="65" t="s">
        <v>154</v>
      </c>
      <c r="D149" s="74"/>
      <c r="E149" s="74"/>
      <c r="F149" s="74"/>
      <c r="G149" s="74"/>
      <c r="H149" s="65"/>
    </row>
    <row r="150" spans="1:8" ht="12.75">
      <c r="A150" s="61"/>
      <c r="B150" s="60"/>
      <c r="C150" s="77" t="s">
        <v>155</v>
      </c>
      <c r="D150" s="78">
        <f>SUM(D142:D149)</f>
        <v>409766</v>
      </c>
      <c r="E150" s="78">
        <f>SUM(E142:E149)</f>
        <v>419192</v>
      </c>
      <c r="F150" s="78">
        <f>SUM(F142:F149)</f>
        <v>0</v>
      </c>
      <c r="G150" s="78">
        <f>SUM(G142:G149)</f>
        <v>18</v>
      </c>
      <c r="H150" s="65"/>
    </row>
    <row r="151" spans="1:8" s="39" customFormat="1" ht="12.75">
      <c r="A151" s="61">
        <v>11</v>
      </c>
      <c r="B151" s="62"/>
      <c r="C151" s="66" t="s">
        <v>156</v>
      </c>
      <c r="D151" s="74"/>
      <c r="E151" s="74"/>
      <c r="F151" s="74"/>
      <c r="G151" s="74"/>
      <c r="H151" s="66"/>
    </row>
    <row r="152" spans="1:8" ht="12.75">
      <c r="A152" s="64"/>
      <c r="B152" s="63"/>
      <c r="C152" s="66" t="s">
        <v>109</v>
      </c>
      <c r="D152" s="74"/>
      <c r="E152" s="74"/>
      <c r="F152" s="74"/>
      <c r="G152" s="74"/>
      <c r="H152" s="65"/>
    </row>
    <row r="153" spans="1:8" ht="12.75">
      <c r="A153" s="64"/>
      <c r="B153" s="60"/>
      <c r="C153" s="65" t="s">
        <v>140</v>
      </c>
      <c r="D153" s="74"/>
      <c r="E153" s="74"/>
      <c r="F153" s="74"/>
      <c r="G153" s="74"/>
      <c r="H153" s="65"/>
    </row>
    <row r="154" spans="1:8" ht="12.75">
      <c r="A154" s="64"/>
      <c r="B154" s="60"/>
      <c r="C154" s="65" t="s">
        <v>157</v>
      </c>
      <c r="D154" s="74"/>
      <c r="E154" s="74"/>
      <c r="F154" s="74">
        <v>935</v>
      </c>
      <c r="G154" s="74">
        <v>0</v>
      </c>
      <c r="H154" s="65"/>
    </row>
    <row r="155" spans="1:8" ht="12.75">
      <c r="A155" s="64"/>
      <c r="B155" s="60"/>
      <c r="C155" s="65" t="s">
        <v>104</v>
      </c>
      <c r="D155" s="74"/>
      <c r="E155" s="74"/>
      <c r="F155" s="74"/>
      <c r="G155" s="74"/>
      <c r="H155" s="65"/>
    </row>
    <row r="156" spans="1:8" ht="12.75">
      <c r="A156" s="64"/>
      <c r="B156" s="60"/>
      <c r="C156" s="65" t="s">
        <v>140</v>
      </c>
      <c r="D156" s="74"/>
      <c r="E156" s="74"/>
      <c r="F156" s="74"/>
      <c r="G156" s="74"/>
      <c r="H156" s="65"/>
    </row>
    <row r="157" spans="1:8" ht="12.75">
      <c r="A157" s="64"/>
      <c r="B157" s="60"/>
      <c r="C157" s="65" t="s">
        <v>158</v>
      </c>
      <c r="D157" s="74"/>
      <c r="E157" s="74"/>
      <c r="F157" s="74">
        <v>2345</v>
      </c>
      <c r="G157" s="74">
        <v>0</v>
      </c>
      <c r="H157" s="65"/>
    </row>
    <row r="158" spans="1:8" s="39" customFormat="1" ht="12.75">
      <c r="A158" s="64"/>
      <c r="B158" s="60"/>
      <c r="C158" s="77" t="s">
        <v>159</v>
      </c>
      <c r="D158" s="78">
        <v>0</v>
      </c>
      <c r="E158" s="78">
        <v>0</v>
      </c>
      <c r="F158" s="78">
        <v>3280</v>
      </c>
      <c r="G158" s="78">
        <v>0</v>
      </c>
      <c r="H158" s="66"/>
    </row>
    <row r="159" spans="1:8" ht="12.75">
      <c r="A159" s="61">
        <v>12</v>
      </c>
      <c r="B159" s="62"/>
      <c r="C159" s="66" t="s">
        <v>226</v>
      </c>
      <c r="D159" s="74"/>
      <c r="E159" s="74"/>
      <c r="F159" s="74"/>
      <c r="G159" s="74"/>
      <c r="H159" s="65"/>
    </row>
    <row r="160" spans="1:8" ht="12.75">
      <c r="A160" s="64"/>
      <c r="B160" s="63"/>
      <c r="C160" s="65" t="s">
        <v>160</v>
      </c>
      <c r="D160" s="74"/>
      <c r="E160" s="74"/>
      <c r="F160" s="74"/>
      <c r="G160" s="74"/>
      <c r="H160" s="65"/>
    </row>
    <row r="161" spans="1:8" ht="12.75">
      <c r="A161" s="61"/>
      <c r="B161" s="60"/>
      <c r="C161" s="65" t="s">
        <v>161</v>
      </c>
      <c r="D161" s="74"/>
      <c r="E161" s="74"/>
      <c r="F161" s="74"/>
      <c r="G161" s="74"/>
      <c r="H161" s="65"/>
    </row>
    <row r="162" spans="1:8" ht="12.75">
      <c r="A162" s="61"/>
      <c r="B162" s="60"/>
      <c r="C162" s="65" t="s">
        <v>162</v>
      </c>
      <c r="D162" s="74"/>
      <c r="E162" s="74"/>
      <c r="F162" s="74">
        <v>3305</v>
      </c>
      <c r="G162" s="74">
        <v>3305</v>
      </c>
      <c r="H162" s="65"/>
    </row>
    <row r="163" spans="1:8" ht="12.75">
      <c r="A163" s="61"/>
      <c r="B163" s="62"/>
      <c r="C163" s="77" t="s">
        <v>163</v>
      </c>
      <c r="D163" s="78">
        <v>0</v>
      </c>
      <c r="E163" s="78">
        <v>0</v>
      </c>
      <c r="F163" s="78">
        <v>3305</v>
      </c>
      <c r="G163" s="78">
        <v>3305</v>
      </c>
      <c r="H163" s="65"/>
    </row>
    <row r="164" spans="1:8" ht="12.75">
      <c r="A164" s="61">
        <v>13</v>
      </c>
      <c r="B164" s="62"/>
      <c r="C164" s="66" t="s">
        <v>164</v>
      </c>
      <c r="D164" s="78"/>
      <c r="E164" s="78"/>
      <c r="F164" s="78"/>
      <c r="G164" s="78"/>
      <c r="H164" s="65"/>
    </row>
    <row r="165" spans="1:8" ht="12.75">
      <c r="A165" s="64"/>
      <c r="B165" s="60"/>
      <c r="C165" s="65" t="s">
        <v>165</v>
      </c>
      <c r="D165" s="78"/>
      <c r="E165" s="78"/>
      <c r="F165" s="78"/>
      <c r="G165" s="78"/>
      <c r="H165" s="65"/>
    </row>
    <row r="166" spans="1:8" ht="12.75">
      <c r="A166" s="61"/>
      <c r="B166" s="60"/>
      <c r="C166" s="65" t="s">
        <v>161</v>
      </c>
      <c r="D166" s="74"/>
      <c r="E166" s="74"/>
      <c r="F166" s="74"/>
      <c r="G166" s="74"/>
      <c r="H166" s="65"/>
    </row>
    <row r="167" spans="1:8" ht="12.75">
      <c r="A167" s="64"/>
      <c r="B167" s="60"/>
      <c r="C167" s="65" t="s">
        <v>106</v>
      </c>
      <c r="D167" s="74"/>
      <c r="E167" s="74"/>
      <c r="F167" s="74">
        <v>5000</v>
      </c>
      <c r="G167" s="74">
        <v>5000</v>
      </c>
      <c r="H167" s="65"/>
    </row>
    <row r="168" spans="1:8" ht="12.75">
      <c r="A168" s="61"/>
      <c r="B168" s="62"/>
      <c r="C168" s="77" t="s">
        <v>166</v>
      </c>
      <c r="D168" s="78">
        <v>0</v>
      </c>
      <c r="E168" s="78">
        <v>0</v>
      </c>
      <c r="F168" s="78">
        <v>5000</v>
      </c>
      <c r="G168" s="78">
        <v>5000</v>
      </c>
      <c r="H168" s="65"/>
    </row>
    <row r="169" spans="1:8" s="39" customFormat="1" ht="12.75">
      <c r="A169" s="61">
        <v>14</v>
      </c>
      <c r="B169" s="62"/>
      <c r="C169" s="66" t="s">
        <v>227</v>
      </c>
      <c r="D169" s="78"/>
      <c r="E169" s="78"/>
      <c r="F169" s="78"/>
      <c r="G169" s="78"/>
      <c r="H169" s="66"/>
    </row>
    <row r="170" spans="1:8" ht="12.75">
      <c r="A170" s="64"/>
      <c r="B170" s="60"/>
      <c r="C170" s="65" t="s">
        <v>160</v>
      </c>
      <c r="D170" s="78"/>
      <c r="E170" s="78"/>
      <c r="F170" s="78"/>
      <c r="G170" s="78"/>
      <c r="H170" s="65"/>
    </row>
    <row r="171" spans="1:8" ht="12.75">
      <c r="A171" s="61"/>
      <c r="B171" s="60"/>
      <c r="C171" s="65" t="s">
        <v>161</v>
      </c>
      <c r="D171" s="74"/>
      <c r="E171" s="74"/>
      <c r="F171" s="74"/>
      <c r="G171" s="74"/>
      <c r="H171" s="65"/>
    </row>
    <row r="172" spans="1:8" ht="12.75">
      <c r="A172" s="61"/>
      <c r="B172" s="60"/>
      <c r="C172" s="65" t="s">
        <v>162</v>
      </c>
      <c r="D172" s="74"/>
      <c r="E172" s="74"/>
      <c r="F172" s="74"/>
      <c r="G172" s="74"/>
      <c r="H172" s="65"/>
    </row>
    <row r="173" spans="1:8" ht="12.75">
      <c r="A173" s="64"/>
      <c r="B173" s="60"/>
      <c r="C173" s="65" t="s">
        <v>167</v>
      </c>
      <c r="D173" s="74"/>
      <c r="E173" s="74"/>
      <c r="F173" s="74">
        <v>270</v>
      </c>
      <c r="G173" s="74">
        <v>270</v>
      </c>
      <c r="H173" s="65"/>
    </row>
    <row r="174" spans="1:8" ht="12.75">
      <c r="A174" s="61"/>
      <c r="B174" s="60"/>
      <c r="C174" s="77" t="s">
        <v>168</v>
      </c>
      <c r="D174" s="78">
        <v>0</v>
      </c>
      <c r="E174" s="78">
        <v>0</v>
      </c>
      <c r="F174" s="78">
        <v>270</v>
      </c>
      <c r="G174" s="78">
        <v>270</v>
      </c>
      <c r="H174" s="65"/>
    </row>
    <row r="175" spans="1:8" ht="12.75">
      <c r="A175" s="61">
        <v>15</v>
      </c>
      <c r="B175" s="62"/>
      <c r="C175" s="66" t="s">
        <v>228</v>
      </c>
      <c r="D175" s="74"/>
      <c r="E175" s="74"/>
      <c r="F175" s="74"/>
      <c r="G175" s="74"/>
      <c r="H175" s="65"/>
    </row>
    <row r="176" spans="1:8" ht="12.75">
      <c r="A176" s="64"/>
      <c r="B176" s="62"/>
      <c r="C176" s="66" t="s">
        <v>96</v>
      </c>
      <c r="D176" s="74"/>
      <c r="E176" s="74"/>
      <c r="F176" s="74"/>
      <c r="G176" s="74"/>
      <c r="H176" s="65"/>
    </row>
    <row r="177" spans="1:8" ht="12.75">
      <c r="A177" s="61"/>
      <c r="B177" s="60"/>
      <c r="C177" s="65" t="s">
        <v>261</v>
      </c>
      <c r="D177" s="74">
        <v>0</v>
      </c>
      <c r="E177" s="74">
        <v>1463</v>
      </c>
      <c r="F177" s="74"/>
      <c r="G177" s="74"/>
      <c r="H177" s="65"/>
    </row>
    <row r="178" spans="1:8" ht="12.75">
      <c r="A178" s="61"/>
      <c r="B178" s="60"/>
      <c r="C178" s="65" t="s">
        <v>169</v>
      </c>
      <c r="D178" s="74"/>
      <c r="E178" s="74"/>
      <c r="F178" s="74"/>
      <c r="G178" s="74"/>
      <c r="H178" s="65"/>
    </row>
    <row r="179" spans="1:8" ht="12.75">
      <c r="A179" s="64"/>
      <c r="B179" s="60"/>
      <c r="C179" s="65" t="s">
        <v>118</v>
      </c>
      <c r="D179" s="74"/>
      <c r="E179" s="74"/>
      <c r="F179" s="74">
        <v>17919</v>
      </c>
      <c r="G179" s="74">
        <v>18174</v>
      </c>
      <c r="H179" s="65"/>
    </row>
    <row r="180" spans="1:8" ht="12.75">
      <c r="A180" s="64"/>
      <c r="B180" s="60"/>
      <c r="C180" s="65" t="s">
        <v>102</v>
      </c>
      <c r="D180" s="74"/>
      <c r="E180" s="74"/>
      <c r="F180" s="74">
        <v>4838</v>
      </c>
      <c r="G180" s="74">
        <v>4907</v>
      </c>
      <c r="H180" s="65"/>
    </row>
    <row r="181" spans="1:8" ht="12.75">
      <c r="A181" s="67"/>
      <c r="B181" s="60"/>
      <c r="C181" s="65" t="s">
        <v>119</v>
      </c>
      <c r="D181" s="74"/>
      <c r="E181" s="74"/>
      <c r="F181" s="74">
        <v>3500</v>
      </c>
      <c r="G181" s="74">
        <v>5017</v>
      </c>
      <c r="H181" s="65"/>
    </row>
    <row r="182" spans="1:8" ht="12.75">
      <c r="A182" s="67"/>
      <c r="B182" s="60"/>
      <c r="C182" s="66" t="s">
        <v>104</v>
      </c>
      <c r="D182" s="74"/>
      <c r="E182" s="74"/>
      <c r="F182" s="74"/>
      <c r="G182" s="74"/>
      <c r="H182" s="65"/>
    </row>
    <row r="183" spans="1:8" ht="12.75">
      <c r="A183" s="67"/>
      <c r="B183" s="60"/>
      <c r="C183" s="66" t="s">
        <v>265</v>
      </c>
      <c r="D183" s="74">
        <v>0</v>
      </c>
      <c r="E183" s="74">
        <v>180</v>
      </c>
      <c r="F183" s="74"/>
      <c r="G183" s="74"/>
      <c r="H183" s="65"/>
    </row>
    <row r="184" spans="1:8" ht="12.75">
      <c r="A184" s="67"/>
      <c r="B184" s="60"/>
      <c r="C184" s="65" t="s">
        <v>106</v>
      </c>
      <c r="D184" s="74"/>
      <c r="E184" s="74"/>
      <c r="F184" s="74">
        <v>0</v>
      </c>
      <c r="G184" s="74">
        <v>663</v>
      </c>
      <c r="H184" s="65"/>
    </row>
    <row r="185" spans="1:8" ht="12.75">
      <c r="A185" s="61"/>
      <c r="B185" s="60"/>
      <c r="C185" s="77" t="s">
        <v>170</v>
      </c>
      <c r="D185" s="78">
        <f>SUM(D177:D184)</f>
        <v>0</v>
      </c>
      <c r="E185" s="78">
        <f>SUM(E177:E184)</f>
        <v>1643</v>
      </c>
      <c r="F185" s="78">
        <f>SUM(F179:F184)</f>
        <v>26257</v>
      </c>
      <c r="G185" s="78">
        <f>SUM(G179:G184)</f>
        <v>28761</v>
      </c>
      <c r="H185" s="65"/>
    </row>
    <row r="186" spans="1:8" s="42" customFormat="1" ht="16.5" customHeight="1">
      <c r="A186" s="61">
        <v>16</v>
      </c>
      <c r="B186" s="63"/>
      <c r="C186" s="66" t="s">
        <v>250</v>
      </c>
      <c r="D186" s="74"/>
      <c r="E186" s="74"/>
      <c r="F186" s="74"/>
      <c r="G186" s="74"/>
      <c r="H186" s="80"/>
    </row>
    <row r="187" spans="1:8" ht="12.75" hidden="1">
      <c r="A187" s="64"/>
      <c r="B187" s="63"/>
      <c r="C187" s="65" t="s">
        <v>96</v>
      </c>
      <c r="D187" s="74"/>
      <c r="E187" s="74"/>
      <c r="F187" s="74"/>
      <c r="G187" s="74"/>
      <c r="H187" s="65"/>
    </row>
    <row r="188" spans="1:8" ht="12.75" hidden="1">
      <c r="A188" s="64"/>
      <c r="B188" s="60"/>
      <c r="C188" s="65" t="s">
        <v>171</v>
      </c>
      <c r="D188" s="74"/>
      <c r="E188" s="74"/>
      <c r="F188" s="74">
        <v>3988</v>
      </c>
      <c r="G188" s="74">
        <v>3988</v>
      </c>
      <c r="H188" s="65"/>
    </row>
    <row r="189" spans="1:8" ht="12.75" hidden="1">
      <c r="A189" s="64"/>
      <c r="B189" s="60"/>
      <c r="C189" s="65" t="s">
        <v>104</v>
      </c>
      <c r="D189" s="74"/>
      <c r="E189" s="74"/>
      <c r="F189" s="74"/>
      <c r="G189" s="74"/>
      <c r="H189" s="65"/>
    </row>
    <row r="190" spans="1:8" ht="12.75" hidden="1">
      <c r="A190" s="64"/>
      <c r="B190" s="60"/>
      <c r="C190" s="65" t="s">
        <v>172</v>
      </c>
      <c r="D190" s="74"/>
      <c r="E190" s="74"/>
      <c r="F190" s="74">
        <v>2800</v>
      </c>
      <c r="G190" s="74">
        <v>2800</v>
      </c>
      <c r="H190" s="65"/>
    </row>
    <row r="191" spans="1:8" ht="12.75">
      <c r="A191" s="64"/>
      <c r="B191" s="60"/>
      <c r="C191" s="66" t="s">
        <v>109</v>
      </c>
      <c r="D191" s="74"/>
      <c r="E191" s="74"/>
      <c r="F191" s="74"/>
      <c r="G191" s="74"/>
      <c r="H191" s="65"/>
    </row>
    <row r="192" spans="1:8" ht="12.75">
      <c r="A192" s="61"/>
      <c r="B192" s="60"/>
      <c r="C192" s="65" t="s">
        <v>161</v>
      </c>
      <c r="D192" s="74"/>
      <c r="E192" s="74"/>
      <c r="F192" s="74"/>
      <c r="G192" s="74"/>
      <c r="H192" s="65"/>
    </row>
    <row r="193" spans="1:8" ht="12.75">
      <c r="A193" s="64"/>
      <c r="B193" s="60"/>
      <c r="C193" s="65" t="s">
        <v>112</v>
      </c>
      <c r="D193" s="74"/>
      <c r="E193" s="74"/>
      <c r="F193" s="74">
        <v>9017</v>
      </c>
      <c r="G193" s="74">
        <v>9017</v>
      </c>
      <c r="H193" s="65"/>
    </row>
    <row r="194" spans="1:8" ht="12.75">
      <c r="A194" s="64"/>
      <c r="B194" s="60"/>
      <c r="C194" s="66" t="s">
        <v>104</v>
      </c>
      <c r="D194" s="74"/>
      <c r="E194" s="74"/>
      <c r="F194" s="74"/>
      <c r="G194" s="74"/>
      <c r="H194" s="65"/>
    </row>
    <row r="195" spans="1:8" ht="12.75">
      <c r="A195" s="64"/>
      <c r="B195" s="60"/>
      <c r="C195" s="65" t="s">
        <v>106</v>
      </c>
      <c r="D195" s="74"/>
      <c r="E195" s="74"/>
      <c r="F195" s="74"/>
      <c r="G195" s="74">
        <v>50</v>
      </c>
      <c r="H195" s="65"/>
    </row>
    <row r="196" spans="1:8" ht="12.75">
      <c r="A196" s="61"/>
      <c r="B196" s="60"/>
      <c r="C196" s="77" t="s">
        <v>249</v>
      </c>
      <c r="D196" s="78">
        <v>0</v>
      </c>
      <c r="E196" s="78">
        <v>0</v>
      </c>
      <c r="F196" s="78">
        <f>SUM(F193:F195)</f>
        <v>9017</v>
      </c>
      <c r="G196" s="78">
        <f>SUM(G193:G195)</f>
        <v>9067</v>
      </c>
      <c r="H196" s="78">
        <f>SUM(H193:H195)</f>
        <v>0</v>
      </c>
    </row>
    <row r="197" spans="1:8" ht="12.75">
      <c r="A197" s="61">
        <v>17</v>
      </c>
      <c r="B197" s="62"/>
      <c r="C197" s="66" t="s">
        <v>173</v>
      </c>
      <c r="D197" s="74"/>
      <c r="E197" s="74"/>
      <c r="F197" s="74"/>
      <c r="G197" s="74"/>
      <c r="H197" s="65"/>
    </row>
    <row r="198" spans="1:8" ht="12.75">
      <c r="A198" s="64"/>
      <c r="B198" s="63"/>
      <c r="C198" s="65" t="s">
        <v>109</v>
      </c>
      <c r="D198" s="74"/>
      <c r="E198" s="74"/>
      <c r="F198" s="74"/>
      <c r="G198" s="74"/>
      <c r="H198" s="65"/>
    </row>
    <row r="199" spans="1:8" ht="12.75">
      <c r="A199" s="64"/>
      <c r="B199" s="60"/>
      <c r="C199" s="65" t="s">
        <v>139</v>
      </c>
      <c r="D199" s="74">
        <v>11780</v>
      </c>
      <c r="E199" s="74">
        <v>4588</v>
      </c>
      <c r="F199" s="74"/>
      <c r="G199" s="74"/>
      <c r="H199" s="65"/>
    </row>
    <row r="200" spans="1:8" ht="12.75">
      <c r="A200" s="61"/>
      <c r="B200" s="60"/>
      <c r="C200" s="65" t="s">
        <v>161</v>
      </c>
      <c r="D200" s="74"/>
      <c r="E200" s="74"/>
      <c r="F200" s="74"/>
      <c r="G200" s="74"/>
      <c r="H200" s="65"/>
    </row>
    <row r="201" spans="1:8" ht="12.75">
      <c r="A201" s="64"/>
      <c r="B201" s="60"/>
      <c r="C201" s="65" t="s">
        <v>118</v>
      </c>
      <c r="D201" s="74"/>
      <c r="E201" s="74"/>
      <c r="F201" s="74">
        <v>3500</v>
      </c>
      <c r="G201" s="74">
        <v>1450</v>
      </c>
      <c r="H201" s="65"/>
    </row>
    <row r="202" spans="1:8" ht="12.75">
      <c r="A202" s="64"/>
      <c r="B202" s="60"/>
      <c r="C202" s="65" t="s">
        <v>102</v>
      </c>
      <c r="D202" s="74"/>
      <c r="E202" s="74"/>
      <c r="F202" s="74">
        <v>945</v>
      </c>
      <c r="G202" s="74">
        <v>392</v>
      </c>
      <c r="H202" s="65"/>
    </row>
    <row r="203" spans="1:8" ht="12.75">
      <c r="A203" s="64"/>
      <c r="B203" s="60"/>
      <c r="C203" s="65" t="s">
        <v>229</v>
      </c>
      <c r="D203" s="74"/>
      <c r="E203" s="74"/>
      <c r="F203" s="74">
        <v>21820</v>
      </c>
      <c r="G203" s="74">
        <v>9476</v>
      </c>
      <c r="H203" s="65"/>
    </row>
    <row r="204" spans="1:8" ht="12.75">
      <c r="A204" s="64"/>
      <c r="B204" s="60"/>
      <c r="C204" s="65" t="s">
        <v>174</v>
      </c>
      <c r="D204" s="74"/>
      <c r="E204" s="74"/>
      <c r="F204" s="74"/>
      <c r="G204" s="74"/>
      <c r="H204" s="65"/>
    </row>
    <row r="205" spans="1:8" ht="12.75">
      <c r="A205" s="61"/>
      <c r="B205" s="60"/>
      <c r="C205" s="77" t="s">
        <v>175</v>
      </c>
      <c r="D205" s="78">
        <f>SUM(D199:D204)</f>
        <v>11780</v>
      </c>
      <c r="E205" s="78">
        <f>SUM(E199:E204)</f>
        <v>4588</v>
      </c>
      <c r="F205" s="78">
        <f>SUM(F199:F204)</f>
        <v>26265</v>
      </c>
      <c r="G205" s="78">
        <f>SUM(G199:G204)</f>
        <v>11318</v>
      </c>
      <c r="H205" s="65"/>
    </row>
    <row r="206" spans="1:8" ht="12.75">
      <c r="A206" s="61">
        <v>18</v>
      </c>
      <c r="B206" s="62"/>
      <c r="C206" s="66" t="s">
        <v>251</v>
      </c>
      <c r="D206" s="74"/>
      <c r="E206" s="74"/>
      <c r="F206" s="74"/>
      <c r="G206" s="74"/>
      <c r="H206" s="65"/>
    </row>
    <row r="207" spans="1:8" ht="12.75">
      <c r="A207" s="64"/>
      <c r="B207" s="63"/>
      <c r="C207" s="65" t="s">
        <v>224</v>
      </c>
      <c r="D207" s="74">
        <v>10332</v>
      </c>
      <c r="E207" s="74">
        <v>10332</v>
      </c>
      <c r="F207" s="74"/>
      <c r="G207" s="74"/>
      <c r="H207" s="65"/>
    </row>
    <row r="208" spans="1:8" ht="12.75">
      <c r="A208" s="61"/>
      <c r="B208" s="60"/>
      <c r="C208" s="65" t="s">
        <v>222</v>
      </c>
      <c r="D208" s="74">
        <v>1200</v>
      </c>
      <c r="E208" s="74">
        <v>800</v>
      </c>
      <c r="F208" s="74"/>
      <c r="G208" s="74"/>
      <c r="H208" s="65"/>
    </row>
    <row r="209" spans="1:8" ht="12.75">
      <c r="A209" s="64"/>
      <c r="B209" s="60"/>
      <c r="C209" s="65" t="s">
        <v>118</v>
      </c>
      <c r="D209" s="74"/>
      <c r="E209" s="74"/>
      <c r="F209" s="74"/>
      <c r="G209" s="74"/>
      <c r="H209" s="65"/>
    </row>
    <row r="210" spans="1:8" ht="12.75">
      <c r="A210" s="64"/>
      <c r="B210" s="60"/>
      <c r="C210" s="65" t="s">
        <v>102</v>
      </c>
      <c r="D210" s="74"/>
      <c r="E210" s="74"/>
      <c r="F210" s="74"/>
      <c r="G210" s="74"/>
      <c r="H210" s="65"/>
    </row>
    <row r="211" spans="1:8" ht="12.75">
      <c r="A211" s="64"/>
      <c r="B211" s="60"/>
      <c r="C211" s="65" t="s">
        <v>229</v>
      </c>
      <c r="D211" s="74"/>
      <c r="E211" s="74"/>
      <c r="F211" s="74">
        <v>3000</v>
      </c>
      <c r="G211" s="74">
        <v>1400</v>
      </c>
      <c r="H211" s="65"/>
    </row>
    <row r="212" spans="1:8" ht="12.75">
      <c r="A212" s="64"/>
      <c r="B212" s="60"/>
      <c r="C212" s="65" t="s">
        <v>223</v>
      </c>
      <c r="D212" s="74"/>
      <c r="E212" s="74"/>
      <c r="F212" s="74">
        <v>10332</v>
      </c>
      <c r="G212" s="74">
        <v>10332</v>
      </c>
      <c r="H212" s="65"/>
    </row>
    <row r="213" spans="1:8" ht="12.75">
      <c r="A213" s="61"/>
      <c r="B213" s="60"/>
      <c r="C213" s="77" t="s">
        <v>252</v>
      </c>
      <c r="D213" s="78">
        <f>SUM(D207:D212)</f>
        <v>11532</v>
      </c>
      <c r="E213" s="78">
        <f>SUM(E207:E212)</f>
        <v>11132</v>
      </c>
      <c r="F213" s="78">
        <f>SUM(F207:F212)</f>
        <v>13332</v>
      </c>
      <c r="G213" s="78">
        <f>SUM(G207:G212)</f>
        <v>11732</v>
      </c>
      <c r="H213" s="78">
        <f>SUM(H207:H212)</f>
        <v>0</v>
      </c>
    </row>
    <row r="214" spans="1:8" ht="12.75">
      <c r="A214" s="61">
        <v>19</v>
      </c>
      <c r="B214" s="62"/>
      <c r="C214" s="66" t="s">
        <v>253</v>
      </c>
      <c r="D214" s="74"/>
      <c r="E214" s="74"/>
      <c r="F214" s="74"/>
      <c r="G214" s="74"/>
      <c r="H214" s="65"/>
    </row>
    <row r="215" spans="1:8" ht="14.25" customHeight="1">
      <c r="A215" s="61"/>
      <c r="B215" s="62"/>
      <c r="C215" s="65" t="s">
        <v>224</v>
      </c>
      <c r="D215" s="74">
        <v>3217</v>
      </c>
      <c r="E215" s="74">
        <v>2990</v>
      </c>
      <c r="F215" s="74"/>
      <c r="G215" s="74"/>
      <c r="H215" s="65"/>
    </row>
    <row r="216" spans="1:8" ht="14.25" customHeight="1">
      <c r="A216" s="61"/>
      <c r="B216" s="62"/>
      <c r="C216" s="65" t="s">
        <v>222</v>
      </c>
      <c r="D216" s="74">
        <v>480</v>
      </c>
      <c r="E216" s="74">
        <v>120</v>
      </c>
      <c r="F216" s="74"/>
      <c r="G216" s="74"/>
      <c r="H216" s="65"/>
    </row>
    <row r="217" spans="1:8" ht="14.25" customHeight="1">
      <c r="A217" s="61"/>
      <c r="B217" s="62"/>
      <c r="C217" s="65" t="s">
        <v>118</v>
      </c>
      <c r="D217" s="74"/>
      <c r="E217" s="74"/>
      <c r="F217" s="74"/>
      <c r="G217" s="74"/>
      <c r="H217" s="65"/>
    </row>
    <row r="218" spans="1:8" ht="14.25" customHeight="1">
      <c r="A218" s="61"/>
      <c r="B218" s="62"/>
      <c r="C218" s="65" t="s">
        <v>102</v>
      </c>
      <c r="D218" s="74"/>
      <c r="E218" s="74"/>
      <c r="F218" s="74"/>
      <c r="G218" s="74"/>
      <c r="H218" s="65"/>
    </row>
    <row r="219" spans="1:8" ht="14.25" customHeight="1">
      <c r="A219" s="61"/>
      <c r="B219" s="62"/>
      <c r="C219" s="65" t="s">
        <v>229</v>
      </c>
      <c r="D219" s="74"/>
      <c r="E219" s="74"/>
      <c r="F219" s="74">
        <v>1560</v>
      </c>
      <c r="G219" s="74">
        <v>390</v>
      </c>
      <c r="H219" s="65"/>
    </row>
    <row r="220" spans="1:8" ht="14.25" customHeight="1">
      <c r="A220" s="61"/>
      <c r="B220" s="62"/>
      <c r="C220" s="65" t="s">
        <v>223</v>
      </c>
      <c r="D220" s="74"/>
      <c r="E220" s="74"/>
      <c r="F220" s="74">
        <v>2915</v>
      </c>
      <c r="G220" s="74">
        <v>2915</v>
      </c>
      <c r="H220" s="65"/>
    </row>
    <row r="221" spans="1:8" ht="14.25" customHeight="1">
      <c r="A221" s="61"/>
      <c r="B221" s="62"/>
      <c r="C221" s="77" t="s">
        <v>230</v>
      </c>
      <c r="D221" s="78">
        <f>SUM(D215:D220)</f>
        <v>3697</v>
      </c>
      <c r="E221" s="78">
        <f>SUM(E215:E220)</f>
        <v>3110</v>
      </c>
      <c r="F221" s="78">
        <f>SUM(F215:F220)</f>
        <v>4475</v>
      </c>
      <c r="G221" s="78">
        <f>SUM(G215:G220)</f>
        <v>3305</v>
      </c>
      <c r="H221" s="65"/>
    </row>
    <row r="222" spans="1:8" ht="12.75">
      <c r="A222" s="61">
        <v>20</v>
      </c>
      <c r="B222" s="62"/>
      <c r="C222" s="66" t="s">
        <v>176</v>
      </c>
      <c r="D222" s="74"/>
      <c r="E222" s="74"/>
      <c r="F222" s="74"/>
      <c r="G222" s="74"/>
      <c r="H222" s="65"/>
    </row>
    <row r="223" spans="1:8" ht="12.75">
      <c r="A223" s="64"/>
      <c r="B223" s="63"/>
      <c r="C223" s="65" t="s">
        <v>160</v>
      </c>
      <c r="D223" s="74"/>
      <c r="E223" s="74"/>
      <c r="F223" s="74"/>
      <c r="G223" s="74"/>
      <c r="H223" s="65"/>
    </row>
    <row r="224" spans="1:8" ht="12.75">
      <c r="A224" s="64"/>
      <c r="B224" s="60"/>
      <c r="C224" s="65" t="s">
        <v>224</v>
      </c>
      <c r="D224" s="74">
        <v>313</v>
      </c>
      <c r="E224" s="74">
        <v>313</v>
      </c>
      <c r="F224" s="74"/>
      <c r="G224" s="74"/>
      <c r="H224" s="65"/>
    </row>
    <row r="225" spans="1:8" ht="12.75">
      <c r="A225" s="64"/>
      <c r="B225" s="60"/>
      <c r="C225" s="65" t="s">
        <v>16</v>
      </c>
      <c r="D225" s="74"/>
      <c r="E225" s="74"/>
      <c r="F225" s="74">
        <v>313</v>
      </c>
      <c r="G225" s="74">
        <v>313</v>
      </c>
      <c r="H225" s="65"/>
    </row>
    <row r="226" spans="1:8" ht="12.75">
      <c r="A226" s="64"/>
      <c r="B226" s="60"/>
      <c r="C226" s="77" t="s">
        <v>177</v>
      </c>
      <c r="D226" s="78">
        <v>313</v>
      </c>
      <c r="E226" s="78">
        <f>+E224</f>
        <v>313</v>
      </c>
      <c r="F226" s="78">
        <v>313</v>
      </c>
      <c r="G226" s="78">
        <v>313</v>
      </c>
      <c r="H226" s="65"/>
    </row>
    <row r="227" spans="1:8" ht="12.75">
      <c r="A227" s="61">
        <v>21</v>
      </c>
      <c r="B227" s="63"/>
      <c r="C227" s="66" t="s">
        <v>180</v>
      </c>
      <c r="D227" s="74"/>
      <c r="E227" s="74"/>
      <c r="F227" s="74"/>
      <c r="G227" s="74"/>
      <c r="H227" s="65"/>
    </row>
    <row r="228" spans="1:8" ht="12.75">
      <c r="A228" s="61"/>
      <c r="B228" s="63"/>
      <c r="C228" s="66" t="s">
        <v>181</v>
      </c>
      <c r="D228" s="74"/>
      <c r="E228" s="74"/>
      <c r="F228" s="74"/>
      <c r="G228" s="74"/>
      <c r="H228" s="65"/>
    </row>
    <row r="229" spans="1:8" ht="12.75">
      <c r="A229" s="64"/>
      <c r="B229" s="60"/>
      <c r="C229" s="65" t="s">
        <v>97</v>
      </c>
      <c r="D229" s="74">
        <v>191</v>
      </c>
      <c r="E229" s="74">
        <v>191</v>
      </c>
      <c r="F229" s="74"/>
      <c r="G229" s="74"/>
      <c r="H229" s="65"/>
    </row>
    <row r="230" spans="1:8" ht="12.75">
      <c r="A230" s="64"/>
      <c r="B230" s="60"/>
      <c r="C230" s="65" t="s">
        <v>119</v>
      </c>
      <c r="D230" s="74"/>
      <c r="E230" s="74"/>
      <c r="F230" s="74">
        <v>7594</v>
      </c>
      <c r="G230" s="74">
        <v>7594</v>
      </c>
      <c r="H230" s="65"/>
    </row>
    <row r="231" spans="1:8" s="39" customFormat="1" ht="12.75">
      <c r="A231" s="61"/>
      <c r="B231" s="62"/>
      <c r="C231" s="77" t="s">
        <v>182</v>
      </c>
      <c r="D231" s="78">
        <f>SUM(D229:D230)</f>
        <v>191</v>
      </c>
      <c r="E231" s="78">
        <f>SUM(E229:E230)</f>
        <v>191</v>
      </c>
      <c r="F231" s="78">
        <f>SUM(F229:F230)</f>
        <v>7594</v>
      </c>
      <c r="G231" s="78">
        <f>SUM(G229:G230)</f>
        <v>7594</v>
      </c>
      <c r="H231" s="66"/>
    </row>
    <row r="232" spans="1:8" s="39" customFormat="1" ht="12.75">
      <c r="A232" s="61">
        <v>22</v>
      </c>
      <c r="B232" s="62"/>
      <c r="C232" s="66" t="s">
        <v>254</v>
      </c>
      <c r="D232" s="78"/>
      <c r="E232" s="78"/>
      <c r="F232" s="78"/>
      <c r="G232" s="78"/>
      <c r="H232" s="66"/>
    </row>
    <row r="233" spans="1:8" ht="12.75">
      <c r="A233" s="64"/>
      <c r="B233" s="60"/>
      <c r="C233" s="65" t="s">
        <v>109</v>
      </c>
      <c r="D233" s="74"/>
      <c r="E233" s="74"/>
      <c r="F233" s="74"/>
      <c r="G233" s="74"/>
      <c r="H233" s="65"/>
    </row>
    <row r="234" spans="1:8" ht="12.75">
      <c r="A234" s="64"/>
      <c r="B234" s="60"/>
      <c r="C234" s="65" t="s">
        <v>139</v>
      </c>
      <c r="D234" s="74"/>
      <c r="E234" s="74"/>
      <c r="F234" s="74"/>
      <c r="G234" s="74"/>
      <c r="H234" s="65"/>
    </row>
    <row r="235" spans="1:8" ht="12.75">
      <c r="A235" s="64"/>
      <c r="B235" s="60"/>
      <c r="C235" s="65" t="s">
        <v>140</v>
      </c>
      <c r="D235" s="74"/>
      <c r="E235" s="74"/>
      <c r="F235" s="74"/>
      <c r="G235" s="74"/>
      <c r="H235" s="65"/>
    </row>
    <row r="236" spans="1:8" ht="12.75">
      <c r="A236" s="64"/>
      <c r="B236" s="60"/>
      <c r="C236" s="65" t="s">
        <v>118</v>
      </c>
      <c r="D236" s="74"/>
      <c r="E236" s="74"/>
      <c r="F236" s="74">
        <v>70</v>
      </c>
      <c r="G236" s="74">
        <v>70</v>
      </c>
      <c r="H236" s="65"/>
    </row>
    <row r="237" spans="1:8" ht="12.75">
      <c r="A237" s="64"/>
      <c r="B237" s="60"/>
      <c r="C237" s="65" t="s">
        <v>179</v>
      </c>
      <c r="D237" s="74"/>
      <c r="E237" s="74"/>
      <c r="F237" s="74">
        <v>19</v>
      </c>
      <c r="G237" s="74">
        <v>19</v>
      </c>
      <c r="H237" s="65"/>
    </row>
    <row r="238" spans="1:8" ht="12.75">
      <c r="A238" s="64"/>
      <c r="B238" s="60"/>
      <c r="C238" s="65" t="s">
        <v>119</v>
      </c>
      <c r="D238" s="74"/>
      <c r="E238" s="74"/>
      <c r="F238" s="74">
        <v>965</v>
      </c>
      <c r="G238" s="74">
        <v>1065</v>
      </c>
      <c r="H238" s="65"/>
    </row>
    <row r="239" spans="1:8" s="39" customFormat="1" ht="25.5">
      <c r="A239" s="61"/>
      <c r="B239" s="62"/>
      <c r="C239" s="82" t="s">
        <v>255</v>
      </c>
      <c r="D239" s="78">
        <v>0</v>
      </c>
      <c r="E239" s="78">
        <v>0</v>
      </c>
      <c r="F239" s="78">
        <f>SUM(F236:F238)</f>
        <v>1054</v>
      </c>
      <c r="G239" s="78">
        <f>SUM(G236:G238)</f>
        <v>1154</v>
      </c>
      <c r="H239" s="78">
        <f>SUM(H236:H238)</f>
        <v>0</v>
      </c>
    </row>
    <row r="240" spans="1:8" s="39" customFormat="1" ht="15" customHeight="1">
      <c r="A240" s="61">
        <v>23</v>
      </c>
      <c r="B240" s="62"/>
      <c r="C240" s="66" t="s">
        <v>183</v>
      </c>
      <c r="D240" s="78"/>
      <c r="E240" s="78"/>
      <c r="F240" s="78"/>
      <c r="G240" s="78"/>
      <c r="H240" s="66"/>
    </row>
    <row r="241" spans="1:8" ht="12.75">
      <c r="A241" s="64"/>
      <c r="B241" s="60"/>
      <c r="C241" s="65" t="s">
        <v>109</v>
      </c>
      <c r="D241" s="74"/>
      <c r="E241" s="74"/>
      <c r="F241" s="74"/>
      <c r="G241" s="74"/>
      <c r="H241" s="65"/>
    </row>
    <row r="242" spans="1:8" ht="12.75">
      <c r="A242" s="64"/>
      <c r="B242" s="60"/>
      <c r="C242" s="65" t="s">
        <v>60</v>
      </c>
      <c r="D242" s="74">
        <v>9823</v>
      </c>
      <c r="E242" s="74">
        <v>9823</v>
      </c>
      <c r="F242" s="74"/>
      <c r="G242" s="74"/>
      <c r="H242" s="65"/>
    </row>
    <row r="243" spans="1:8" ht="12.75">
      <c r="A243" s="64"/>
      <c r="B243" s="60"/>
      <c r="C243" s="66" t="s">
        <v>104</v>
      </c>
      <c r="D243" s="74"/>
      <c r="E243" s="74"/>
      <c r="F243" s="74"/>
      <c r="G243" s="74"/>
      <c r="H243" s="65"/>
    </row>
    <row r="244" spans="1:8" ht="12.75">
      <c r="A244" s="64"/>
      <c r="B244" s="60"/>
      <c r="C244" s="65" t="s">
        <v>261</v>
      </c>
      <c r="D244" s="74">
        <v>0</v>
      </c>
      <c r="E244" s="74">
        <v>1855</v>
      </c>
      <c r="F244" s="74"/>
      <c r="G244" s="74"/>
      <c r="H244" s="65"/>
    </row>
    <row r="245" spans="1:8" ht="12.75">
      <c r="A245" s="64"/>
      <c r="B245" s="60"/>
      <c r="C245" s="65" t="s">
        <v>184</v>
      </c>
      <c r="D245" s="74"/>
      <c r="E245" s="74"/>
      <c r="F245" s="74"/>
      <c r="G245" s="74"/>
      <c r="H245" s="65"/>
    </row>
    <row r="246" spans="1:8" ht="12.75">
      <c r="A246" s="64"/>
      <c r="B246" s="60"/>
      <c r="C246" s="65" t="s">
        <v>185</v>
      </c>
      <c r="D246" s="74"/>
      <c r="E246" s="74"/>
      <c r="F246" s="74">
        <v>6507</v>
      </c>
      <c r="G246" s="74">
        <v>6507</v>
      </c>
      <c r="H246" s="65"/>
    </row>
    <row r="247" spans="1:8" ht="12.75">
      <c r="A247" s="64"/>
      <c r="B247" s="60"/>
      <c r="C247" s="65" t="s">
        <v>106</v>
      </c>
      <c r="D247" s="74"/>
      <c r="E247" s="74"/>
      <c r="F247" s="74">
        <v>3500</v>
      </c>
      <c r="G247" s="74">
        <v>5355</v>
      </c>
      <c r="H247" s="65"/>
    </row>
    <row r="248" spans="1:8" s="39" customFormat="1" ht="12.75">
      <c r="A248" s="61"/>
      <c r="B248" s="62"/>
      <c r="C248" s="77" t="s">
        <v>186</v>
      </c>
      <c r="D248" s="78">
        <f>SUM(D240:D247)</f>
        <v>9823</v>
      </c>
      <c r="E248" s="78">
        <f>SUM(E240:E247)</f>
        <v>11678</v>
      </c>
      <c r="F248" s="78">
        <f>SUM(F240:F247)</f>
        <v>10007</v>
      </c>
      <c r="G248" s="78">
        <f>SUM(G240:G247)</f>
        <v>11862</v>
      </c>
      <c r="H248" s="66"/>
    </row>
    <row r="249" spans="1:8" s="39" customFormat="1" ht="15" customHeight="1">
      <c r="A249" s="61">
        <v>24</v>
      </c>
      <c r="B249" s="62"/>
      <c r="C249" s="66" t="s">
        <v>187</v>
      </c>
      <c r="D249" s="78"/>
      <c r="E249" s="78"/>
      <c r="F249" s="78"/>
      <c r="G249" s="78"/>
      <c r="H249" s="66"/>
    </row>
    <row r="250" spans="1:8" ht="12.75">
      <c r="A250" s="64"/>
      <c r="B250" s="60"/>
      <c r="C250" s="65" t="s">
        <v>109</v>
      </c>
      <c r="D250" s="74"/>
      <c r="E250" s="74"/>
      <c r="F250" s="74"/>
      <c r="G250" s="74"/>
      <c r="H250" s="65"/>
    </row>
    <row r="251" spans="1:8" ht="12.75">
      <c r="A251" s="64"/>
      <c r="B251" s="60"/>
      <c r="C251" s="65" t="s">
        <v>60</v>
      </c>
      <c r="D251" s="74">
        <v>27110</v>
      </c>
      <c r="E251" s="74">
        <v>27110</v>
      </c>
      <c r="F251" s="74"/>
      <c r="G251" s="74"/>
      <c r="H251" s="65"/>
    </row>
    <row r="252" spans="1:8" ht="12.75">
      <c r="A252" s="64"/>
      <c r="B252" s="60"/>
      <c r="C252" s="66" t="s">
        <v>104</v>
      </c>
      <c r="D252" s="74"/>
      <c r="E252" s="74"/>
      <c r="F252" s="74"/>
      <c r="G252" s="74"/>
      <c r="H252" s="65"/>
    </row>
    <row r="253" spans="1:8" ht="12.75">
      <c r="A253" s="64"/>
      <c r="B253" s="60"/>
      <c r="C253" s="65" t="s">
        <v>261</v>
      </c>
      <c r="D253" s="74">
        <v>0</v>
      </c>
      <c r="E253" s="74">
        <v>17117</v>
      </c>
      <c r="F253" s="74"/>
      <c r="G253" s="74"/>
      <c r="H253" s="65"/>
    </row>
    <row r="254" spans="1:8" ht="12.75">
      <c r="A254" s="64"/>
      <c r="B254" s="60"/>
      <c r="C254" s="65" t="s">
        <v>184</v>
      </c>
      <c r="D254" s="74"/>
      <c r="E254" s="74"/>
      <c r="F254" s="74"/>
      <c r="G254" s="74"/>
      <c r="H254" s="65"/>
    </row>
    <row r="255" spans="1:8" ht="12.75">
      <c r="A255" s="64"/>
      <c r="B255" s="60"/>
      <c r="C255" s="65" t="s">
        <v>188</v>
      </c>
      <c r="D255" s="74">
        <v>0</v>
      </c>
      <c r="E255" s="74"/>
      <c r="F255" s="74"/>
      <c r="G255" s="74"/>
      <c r="H255" s="65"/>
    </row>
    <row r="256" spans="1:8" ht="12.75">
      <c r="A256" s="64"/>
      <c r="B256" s="60"/>
      <c r="C256" s="65" t="s">
        <v>185</v>
      </c>
      <c r="D256" s="74"/>
      <c r="E256" s="74"/>
      <c r="F256" s="74">
        <v>17996</v>
      </c>
      <c r="G256" s="74">
        <v>37412</v>
      </c>
      <c r="H256" s="65"/>
    </row>
    <row r="257" spans="1:8" ht="12.75">
      <c r="A257" s="64"/>
      <c r="B257" s="60"/>
      <c r="C257" s="65" t="s">
        <v>106</v>
      </c>
      <c r="D257" s="74"/>
      <c r="E257" s="74"/>
      <c r="F257" s="74">
        <v>0</v>
      </c>
      <c r="G257" s="74">
        <v>0</v>
      </c>
      <c r="H257" s="65"/>
    </row>
    <row r="258" spans="1:8" s="39" customFormat="1" ht="12.75">
      <c r="A258" s="61"/>
      <c r="B258" s="62"/>
      <c r="C258" s="77" t="s">
        <v>189</v>
      </c>
      <c r="D258" s="78">
        <f>SUM(D251:D257)</f>
        <v>27110</v>
      </c>
      <c r="E258" s="78">
        <f>SUM(E251:E257)</f>
        <v>44227</v>
      </c>
      <c r="F258" s="78">
        <f>SUM(F251:F257)</f>
        <v>17996</v>
      </c>
      <c r="G258" s="78">
        <f>SUM(G251:G257)</f>
        <v>37412</v>
      </c>
      <c r="H258" s="66"/>
    </row>
    <row r="259" spans="1:8" s="39" customFormat="1" ht="12.75">
      <c r="A259" s="61">
        <v>25</v>
      </c>
      <c r="B259" s="62"/>
      <c r="C259" s="66" t="s">
        <v>190</v>
      </c>
      <c r="D259" s="78"/>
      <c r="E259" s="78"/>
      <c r="F259" s="78"/>
      <c r="G259" s="78"/>
      <c r="H259" s="66"/>
    </row>
    <row r="260" spans="1:8" ht="12.75">
      <c r="A260" s="64"/>
      <c r="B260" s="60"/>
      <c r="C260" s="65" t="s">
        <v>109</v>
      </c>
      <c r="D260" s="74"/>
      <c r="E260" s="74"/>
      <c r="F260" s="74"/>
      <c r="G260" s="74"/>
      <c r="H260" s="65"/>
    </row>
    <row r="261" spans="1:8" ht="12.75">
      <c r="A261" s="64"/>
      <c r="B261" s="60"/>
      <c r="C261" s="65" t="s">
        <v>140</v>
      </c>
      <c r="D261" s="74"/>
      <c r="E261" s="74"/>
      <c r="F261" s="74"/>
      <c r="G261" s="74"/>
      <c r="H261" s="65"/>
    </row>
    <row r="262" spans="1:8" ht="12.75">
      <c r="A262" s="64"/>
      <c r="B262" s="60"/>
      <c r="C262" s="65" t="s">
        <v>191</v>
      </c>
      <c r="D262" s="74"/>
      <c r="E262" s="74"/>
      <c r="F262" s="74">
        <v>0</v>
      </c>
      <c r="G262" s="74">
        <v>0</v>
      </c>
      <c r="H262" s="65"/>
    </row>
    <row r="263" spans="1:8" s="39" customFormat="1" ht="12.75">
      <c r="A263" s="61"/>
      <c r="B263" s="62"/>
      <c r="C263" s="77" t="s">
        <v>192</v>
      </c>
      <c r="D263" s="78">
        <v>0</v>
      </c>
      <c r="E263" s="78">
        <v>0</v>
      </c>
      <c r="F263" s="78">
        <v>0</v>
      </c>
      <c r="G263" s="78">
        <v>0</v>
      </c>
      <c r="H263" s="66"/>
    </row>
    <row r="264" spans="1:8" s="39" customFormat="1" ht="12.75">
      <c r="A264" s="61">
        <v>26</v>
      </c>
      <c r="B264" s="62"/>
      <c r="C264" s="66" t="s">
        <v>193</v>
      </c>
      <c r="D264" s="78"/>
      <c r="E264" s="78"/>
      <c r="F264" s="78"/>
      <c r="G264" s="78"/>
      <c r="H264" s="66"/>
    </row>
    <row r="265" spans="1:8" ht="12.75">
      <c r="A265" s="64"/>
      <c r="B265" s="60"/>
      <c r="C265" s="65" t="s">
        <v>109</v>
      </c>
      <c r="D265" s="74"/>
      <c r="E265" s="74"/>
      <c r="F265" s="74"/>
      <c r="G265" s="74"/>
      <c r="H265" s="65"/>
    </row>
    <row r="266" spans="1:8" ht="12.75">
      <c r="A266" s="64"/>
      <c r="B266" s="60"/>
      <c r="C266" s="65" t="s">
        <v>60</v>
      </c>
      <c r="D266" s="74">
        <v>2277</v>
      </c>
      <c r="E266" s="74">
        <v>2277</v>
      </c>
      <c r="F266" s="74"/>
      <c r="G266" s="74"/>
      <c r="H266" s="65"/>
    </row>
    <row r="267" spans="1:8" ht="12.75">
      <c r="A267" s="64"/>
      <c r="B267" s="60"/>
      <c r="C267" s="65" t="s">
        <v>140</v>
      </c>
      <c r="D267" s="74"/>
      <c r="E267" s="74"/>
      <c r="F267" s="74"/>
      <c r="G267" s="74"/>
      <c r="H267" s="65"/>
    </row>
    <row r="268" spans="1:8" ht="12.75">
      <c r="A268" s="64"/>
      <c r="B268" s="60"/>
      <c r="C268" s="65" t="s">
        <v>171</v>
      </c>
      <c r="D268" s="74"/>
      <c r="E268" s="74"/>
      <c r="F268" s="74">
        <v>1708</v>
      </c>
      <c r="G268" s="74">
        <v>1708</v>
      </c>
      <c r="H268" s="65"/>
    </row>
    <row r="269" spans="1:8" s="39" customFormat="1" ht="12.75">
      <c r="A269" s="61"/>
      <c r="B269" s="62"/>
      <c r="C269" s="77" t="s">
        <v>195</v>
      </c>
      <c r="D269" s="78">
        <f>SUM(D266:D268)</f>
        <v>2277</v>
      </c>
      <c r="E269" s="78">
        <f>SUM(E266:E268)</f>
        <v>2277</v>
      </c>
      <c r="F269" s="78">
        <f>SUM(F266:F268)</f>
        <v>1708</v>
      </c>
      <c r="G269" s="78">
        <f>SUM(G266:G268)</f>
        <v>1708</v>
      </c>
      <c r="H269" s="66"/>
    </row>
    <row r="270" spans="1:8" s="39" customFormat="1" ht="12.75">
      <c r="A270" s="61">
        <v>27</v>
      </c>
      <c r="B270" s="62"/>
      <c r="C270" s="66" t="s">
        <v>231</v>
      </c>
      <c r="D270" s="78"/>
      <c r="E270" s="78"/>
      <c r="F270" s="78"/>
      <c r="G270" s="78"/>
      <c r="H270" s="66"/>
    </row>
    <row r="271" spans="1:8" ht="12.75">
      <c r="A271" s="64"/>
      <c r="B271" s="60"/>
      <c r="C271" s="65" t="s">
        <v>109</v>
      </c>
      <c r="D271" s="74"/>
      <c r="E271" s="74"/>
      <c r="F271" s="74"/>
      <c r="G271" s="74"/>
      <c r="H271" s="65"/>
    </row>
    <row r="272" spans="1:8" ht="12.75">
      <c r="A272" s="64"/>
      <c r="B272" s="60"/>
      <c r="C272" s="65" t="s">
        <v>60</v>
      </c>
      <c r="D272" s="74">
        <v>12684</v>
      </c>
      <c r="E272" s="74">
        <v>12684</v>
      </c>
      <c r="F272" s="74"/>
      <c r="G272" s="74"/>
      <c r="H272" s="65"/>
    </row>
    <row r="273" spans="1:8" ht="12.75">
      <c r="A273" s="64"/>
      <c r="B273" s="60"/>
      <c r="C273" s="65" t="s">
        <v>194</v>
      </c>
      <c r="D273" s="74"/>
      <c r="E273" s="74"/>
      <c r="F273" s="74"/>
      <c r="G273" s="74"/>
      <c r="H273" s="65"/>
    </row>
    <row r="274" spans="1:8" ht="12.75">
      <c r="A274" s="64"/>
      <c r="B274" s="60"/>
      <c r="C274" s="65" t="s">
        <v>119</v>
      </c>
      <c r="D274" s="74"/>
      <c r="E274" s="74"/>
      <c r="F274" s="74">
        <v>1435</v>
      </c>
      <c r="G274" s="74">
        <v>1435</v>
      </c>
      <c r="H274" s="65"/>
    </row>
    <row r="275" spans="1:8" s="39" customFormat="1" ht="12.75">
      <c r="A275" s="61"/>
      <c r="B275" s="62"/>
      <c r="C275" s="66" t="s">
        <v>165</v>
      </c>
      <c r="D275" s="78"/>
      <c r="E275" s="78"/>
      <c r="F275" s="78"/>
      <c r="G275" s="78"/>
      <c r="H275" s="66"/>
    </row>
    <row r="276" spans="1:8" ht="12.75">
      <c r="A276" s="64"/>
      <c r="B276" s="60"/>
      <c r="C276" s="65" t="s">
        <v>185</v>
      </c>
      <c r="D276" s="74"/>
      <c r="E276" s="78"/>
      <c r="F276" s="74">
        <v>1745</v>
      </c>
      <c r="G276" s="74">
        <v>1745</v>
      </c>
      <c r="H276" s="65"/>
    </row>
    <row r="277" spans="1:8" s="39" customFormat="1" ht="25.5">
      <c r="A277" s="61"/>
      <c r="B277" s="62"/>
      <c r="C277" s="82" t="s">
        <v>256</v>
      </c>
      <c r="D277" s="78">
        <f>SUM(D272:D276)</f>
        <v>12684</v>
      </c>
      <c r="E277" s="78">
        <f>SUM(E272:E276)</f>
        <v>12684</v>
      </c>
      <c r="F277" s="78">
        <f>SUM(F272:F276)</f>
        <v>3180</v>
      </c>
      <c r="G277" s="78">
        <f>SUM(G272:G276)</f>
        <v>3180</v>
      </c>
      <c r="H277" s="78">
        <f>SUM(H272:H276)</f>
        <v>0</v>
      </c>
    </row>
    <row r="278" spans="1:8" s="39" customFormat="1" ht="12.75">
      <c r="A278" s="61">
        <v>28</v>
      </c>
      <c r="B278" s="62"/>
      <c r="C278" s="66" t="s">
        <v>196</v>
      </c>
      <c r="D278" s="78"/>
      <c r="E278" s="78"/>
      <c r="F278" s="78"/>
      <c r="G278" s="78"/>
      <c r="H278" s="66"/>
    </row>
    <row r="279" spans="1:8" ht="12.75">
      <c r="A279" s="64"/>
      <c r="B279" s="60"/>
      <c r="C279" s="65" t="s">
        <v>109</v>
      </c>
      <c r="D279" s="74"/>
      <c r="E279" s="74"/>
      <c r="F279" s="74"/>
      <c r="G279" s="74"/>
      <c r="H279" s="65"/>
    </row>
    <row r="280" spans="1:8" ht="12.75">
      <c r="A280" s="64"/>
      <c r="B280" s="60"/>
      <c r="C280" s="65" t="s">
        <v>118</v>
      </c>
      <c r="D280" s="74"/>
      <c r="E280" s="74"/>
      <c r="F280" s="74">
        <v>0</v>
      </c>
      <c r="G280" s="74">
        <v>0</v>
      </c>
      <c r="H280" s="65"/>
    </row>
    <row r="281" spans="1:8" ht="12.75">
      <c r="A281" s="64"/>
      <c r="B281" s="60"/>
      <c r="C281" s="65" t="s">
        <v>178</v>
      </c>
      <c r="D281" s="74"/>
      <c r="E281" s="74"/>
      <c r="F281" s="74">
        <v>0</v>
      </c>
      <c r="G281" s="74">
        <v>0</v>
      </c>
      <c r="H281" s="65"/>
    </row>
    <row r="282" spans="1:8" s="39" customFormat="1" ht="12.75">
      <c r="A282" s="61"/>
      <c r="B282" s="62"/>
      <c r="C282" s="65" t="s">
        <v>119</v>
      </c>
      <c r="D282" s="78"/>
      <c r="E282" s="78"/>
      <c r="F282" s="74">
        <v>2898</v>
      </c>
      <c r="G282" s="74">
        <v>2898</v>
      </c>
      <c r="H282" s="66"/>
    </row>
    <row r="283" spans="1:8" ht="12.75">
      <c r="A283" s="64"/>
      <c r="B283" s="60"/>
      <c r="C283" s="77" t="s">
        <v>197</v>
      </c>
      <c r="D283" s="78">
        <v>0</v>
      </c>
      <c r="E283" s="74">
        <v>0</v>
      </c>
      <c r="F283" s="78">
        <v>2898</v>
      </c>
      <c r="G283" s="78">
        <v>2898</v>
      </c>
      <c r="H283" s="65"/>
    </row>
    <row r="284" spans="1:8" ht="25.5">
      <c r="A284" s="61">
        <v>29</v>
      </c>
      <c r="B284" s="60"/>
      <c r="C284" s="79" t="s">
        <v>198</v>
      </c>
      <c r="D284" s="78"/>
      <c r="E284" s="78"/>
      <c r="F284" s="78"/>
      <c r="G284" s="78"/>
      <c r="H284" s="65"/>
    </row>
    <row r="285" spans="1:8" ht="12.75">
      <c r="A285" s="64"/>
      <c r="B285" s="62"/>
      <c r="C285" s="65" t="s">
        <v>96</v>
      </c>
      <c r="D285" s="74"/>
      <c r="E285" s="74"/>
      <c r="F285" s="74"/>
      <c r="G285" s="74"/>
      <c r="H285" s="65"/>
    </row>
    <row r="286" spans="1:8" ht="12.75">
      <c r="A286" s="64"/>
      <c r="B286" s="62"/>
      <c r="C286" s="65" t="s">
        <v>224</v>
      </c>
      <c r="D286" s="74">
        <v>8949</v>
      </c>
      <c r="E286" s="74">
        <v>8949</v>
      </c>
      <c r="F286" s="74"/>
      <c r="G286" s="74"/>
      <c r="H286" s="65"/>
    </row>
    <row r="287" spans="1:8" ht="12.75">
      <c r="A287" s="64"/>
      <c r="B287" s="60"/>
      <c r="C287" s="65" t="s">
        <v>118</v>
      </c>
      <c r="D287" s="74"/>
      <c r="E287" s="74"/>
      <c r="F287" s="74">
        <v>9276</v>
      </c>
      <c r="G287" s="74">
        <v>9276</v>
      </c>
      <c r="H287" s="65"/>
    </row>
    <row r="288" spans="1:8" ht="12.75">
      <c r="A288" s="64"/>
      <c r="B288" s="60"/>
      <c r="C288" s="65" t="s">
        <v>102</v>
      </c>
      <c r="D288" s="74"/>
      <c r="E288" s="74"/>
      <c r="F288" s="74">
        <v>1252</v>
      </c>
      <c r="G288" s="74">
        <v>1252</v>
      </c>
      <c r="H288" s="65"/>
    </row>
    <row r="289" spans="1:8" ht="12.75">
      <c r="A289" s="67"/>
      <c r="B289" s="60"/>
      <c r="C289" s="65" t="s">
        <v>119</v>
      </c>
      <c r="D289" s="74"/>
      <c r="E289" s="74"/>
      <c r="F289" s="74">
        <v>508</v>
      </c>
      <c r="G289" s="74">
        <v>508</v>
      </c>
      <c r="H289" s="65"/>
    </row>
    <row r="290" spans="1:8" ht="25.5">
      <c r="A290" s="61"/>
      <c r="B290" s="62"/>
      <c r="C290" s="82" t="s">
        <v>200</v>
      </c>
      <c r="D290" s="78">
        <f>SUM(D286:D289)</f>
        <v>8949</v>
      </c>
      <c r="E290" s="78">
        <f>SUM(E286:E289)</f>
        <v>8949</v>
      </c>
      <c r="F290" s="78">
        <f>SUM(F286:F289)</f>
        <v>11036</v>
      </c>
      <c r="G290" s="78">
        <f>SUM(G286:G289)</f>
        <v>11036</v>
      </c>
      <c r="H290" s="78">
        <f>SUM(H286:H289)</f>
        <v>0</v>
      </c>
    </row>
    <row r="291" spans="1:8" ht="12.75">
      <c r="A291" s="61">
        <v>30</v>
      </c>
      <c r="B291" s="62"/>
      <c r="C291" s="81" t="s">
        <v>201</v>
      </c>
      <c r="D291" s="78"/>
      <c r="E291" s="78"/>
      <c r="F291" s="78"/>
      <c r="G291" s="78"/>
      <c r="H291" s="65"/>
    </row>
    <row r="292" spans="1:8" ht="12.75">
      <c r="A292" s="61"/>
      <c r="B292" s="62"/>
      <c r="C292" s="66" t="s">
        <v>96</v>
      </c>
      <c r="D292" s="78"/>
      <c r="E292" s="78"/>
      <c r="F292" s="78"/>
      <c r="G292" s="78"/>
      <c r="H292" s="65"/>
    </row>
    <row r="293" spans="1:8" ht="12.75">
      <c r="A293" s="61"/>
      <c r="B293" s="62"/>
      <c r="C293" s="65" t="s">
        <v>199</v>
      </c>
      <c r="D293" s="78"/>
      <c r="E293" s="78"/>
      <c r="F293" s="78"/>
      <c r="G293" s="78"/>
      <c r="H293" s="65"/>
    </row>
    <row r="294" spans="1:8" ht="12.75">
      <c r="A294" s="61"/>
      <c r="B294" s="62"/>
      <c r="C294" s="65" t="s">
        <v>97</v>
      </c>
      <c r="D294" s="74">
        <v>0</v>
      </c>
      <c r="E294" s="74">
        <f>+D331</f>
        <v>2477</v>
      </c>
      <c r="F294" s="78"/>
      <c r="G294" s="78"/>
      <c r="H294" s="65"/>
    </row>
    <row r="295" spans="1:8" ht="12.75">
      <c r="A295" s="61"/>
      <c r="B295" s="62"/>
      <c r="C295" s="65" t="s">
        <v>118</v>
      </c>
      <c r="D295" s="78"/>
      <c r="E295" s="78"/>
      <c r="F295" s="74">
        <v>1015.0000000000001</v>
      </c>
      <c r="G295" s="74">
        <f>+F295+F332</f>
        <v>3625</v>
      </c>
      <c r="H295" s="65"/>
    </row>
    <row r="296" spans="1:8" ht="12.75">
      <c r="A296" s="61"/>
      <c r="B296" s="62"/>
      <c r="C296" s="65" t="s">
        <v>102</v>
      </c>
      <c r="D296" s="78"/>
      <c r="E296" s="78"/>
      <c r="F296" s="74">
        <v>328</v>
      </c>
      <c r="G296" s="74">
        <f>+F296+F333</f>
        <v>1172</v>
      </c>
      <c r="H296" s="65"/>
    </row>
    <row r="297" spans="1:8" ht="12.75">
      <c r="A297" s="61"/>
      <c r="B297" s="62"/>
      <c r="C297" s="65" t="s">
        <v>171</v>
      </c>
      <c r="D297" s="78"/>
      <c r="E297" s="78"/>
      <c r="F297" s="74">
        <v>2176</v>
      </c>
      <c r="G297" s="74">
        <f>+F297+F334</f>
        <v>7773</v>
      </c>
      <c r="H297" s="65"/>
    </row>
    <row r="298" spans="1:8" ht="12.75">
      <c r="A298" s="61"/>
      <c r="B298" s="62"/>
      <c r="C298" s="77" t="s">
        <v>202</v>
      </c>
      <c r="D298" s="78">
        <f>SUM(D294:D297)</f>
        <v>0</v>
      </c>
      <c r="E298" s="78">
        <f>SUM(E294:E297)</f>
        <v>2477</v>
      </c>
      <c r="F298" s="78">
        <f>SUM(F295:F297)</f>
        <v>3519</v>
      </c>
      <c r="G298" s="78">
        <f>SUM(G295:G297)</f>
        <v>12570</v>
      </c>
      <c r="H298" s="78">
        <f>SUM(H295:H297)</f>
        <v>0</v>
      </c>
    </row>
    <row r="299" spans="1:8" ht="25.5">
      <c r="A299" s="61">
        <v>31</v>
      </c>
      <c r="B299" s="62"/>
      <c r="C299" s="79" t="s">
        <v>232</v>
      </c>
      <c r="D299" s="78"/>
      <c r="E299" s="78"/>
      <c r="F299" s="78"/>
      <c r="G299" s="78"/>
      <c r="H299" s="65"/>
    </row>
    <row r="300" spans="1:8" ht="12.75">
      <c r="A300" s="61"/>
      <c r="B300" s="62"/>
      <c r="C300" s="66" t="s">
        <v>96</v>
      </c>
      <c r="D300" s="78"/>
      <c r="E300" s="78"/>
      <c r="F300" s="78"/>
      <c r="G300" s="78"/>
      <c r="H300" s="65"/>
    </row>
    <row r="301" spans="1:8" ht="12.75">
      <c r="A301" s="61"/>
      <c r="B301" s="62"/>
      <c r="C301" s="66" t="s">
        <v>266</v>
      </c>
      <c r="D301" s="78">
        <v>0</v>
      </c>
      <c r="E301" s="78">
        <v>62</v>
      </c>
      <c r="F301" s="78"/>
      <c r="G301" s="78"/>
      <c r="H301" s="65"/>
    </row>
    <row r="302" spans="1:8" ht="12.75">
      <c r="A302" s="61"/>
      <c r="B302" s="62"/>
      <c r="C302" s="65" t="s">
        <v>102</v>
      </c>
      <c r="D302" s="78"/>
      <c r="E302" s="78"/>
      <c r="F302" s="74">
        <v>3</v>
      </c>
      <c r="G302" s="74">
        <v>3</v>
      </c>
      <c r="H302" s="65"/>
    </row>
    <row r="303" spans="1:8" ht="12.75">
      <c r="A303" s="61"/>
      <c r="B303" s="62"/>
      <c r="C303" s="65" t="s">
        <v>171</v>
      </c>
      <c r="D303" s="78"/>
      <c r="E303" s="78"/>
      <c r="F303" s="74">
        <v>4851</v>
      </c>
      <c r="G303" s="74">
        <v>4913</v>
      </c>
      <c r="H303" s="65"/>
    </row>
    <row r="304" spans="1:8" ht="25.5">
      <c r="A304" s="61"/>
      <c r="B304" s="62"/>
      <c r="C304" s="82" t="s">
        <v>233</v>
      </c>
      <c r="D304" s="78">
        <f>SUM(D301:D303)</f>
        <v>0</v>
      </c>
      <c r="E304" s="78">
        <f>SUM(E301:E303)</f>
        <v>62</v>
      </c>
      <c r="F304" s="78">
        <f>SUM(F301:F303)</f>
        <v>4854</v>
      </c>
      <c r="G304" s="78">
        <f>SUM(G301:G303)</f>
        <v>4916</v>
      </c>
      <c r="H304" s="65"/>
    </row>
    <row r="305" spans="1:8" ht="25.5">
      <c r="A305" s="61">
        <v>32</v>
      </c>
      <c r="B305" s="62"/>
      <c r="C305" s="79" t="s">
        <v>234</v>
      </c>
      <c r="D305" s="78"/>
      <c r="E305" s="78"/>
      <c r="F305" s="78"/>
      <c r="G305" s="78"/>
      <c r="H305" s="65"/>
    </row>
    <row r="306" spans="1:8" ht="12.75">
      <c r="A306" s="61"/>
      <c r="B306" s="62"/>
      <c r="C306" s="66" t="s">
        <v>96</v>
      </c>
      <c r="D306" s="78"/>
      <c r="E306" s="78"/>
      <c r="F306" s="78"/>
      <c r="G306" s="78"/>
      <c r="H306" s="65"/>
    </row>
    <row r="307" spans="1:8" ht="12.75">
      <c r="A307" s="61"/>
      <c r="B307" s="62"/>
      <c r="C307" s="65" t="s">
        <v>102</v>
      </c>
      <c r="D307" s="78"/>
      <c r="E307" s="78"/>
      <c r="F307" s="74">
        <v>14</v>
      </c>
      <c r="G307" s="74">
        <v>14</v>
      </c>
      <c r="H307" s="65"/>
    </row>
    <row r="308" spans="1:8" ht="12.75">
      <c r="A308" s="61"/>
      <c r="B308" s="62"/>
      <c r="C308" s="65" t="s">
        <v>171</v>
      </c>
      <c r="D308" s="78"/>
      <c r="E308" s="78"/>
      <c r="F308" s="74">
        <v>12948</v>
      </c>
      <c r="G308" s="74">
        <v>12948</v>
      </c>
      <c r="H308" s="65"/>
    </row>
    <row r="309" spans="1:8" ht="25.5">
      <c r="A309" s="61"/>
      <c r="B309" s="62"/>
      <c r="C309" s="82" t="s">
        <v>235</v>
      </c>
      <c r="D309" s="78">
        <v>0</v>
      </c>
      <c r="E309" s="78">
        <v>0</v>
      </c>
      <c r="F309" s="78">
        <v>12962</v>
      </c>
      <c r="G309" s="78">
        <v>12962</v>
      </c>
      <c r="H309" s="65"/>
    </row>
    <row r="310" spans="1:8" ht="12.75">
      <c r="A310" s="61">
        <v>33</v>
      </c>
      <c r="B310" s="62"/>
      <c r="C310" s="81" t="s">
        <v>203</v>
      </c>
      <c r="D310" s="78"/>
      <c r="E310" s="78"/>
      <c r="F310" s="78"/>
      <c r="G310" s="78"/>
      <c r="H310" s="65"/>
    </row>
    <row r="311" spans="1:8" ht="12.75">
      <c r="A311" s="61"/>
      <c r="B311" s="62"/>
      <c r="C311" s="66" t="s">
        <v>96</v>
      </c>
      <c r="D311" s="78"/>
      <c r="E311" s="78"/>
      <c r="F311" s="78"/>
      <c r="G311" s="78"/>
      <c r="H311" s="65"/>
    </row>
    <row r="312" spans="1:8" ht="12.75">
      <c r="A312" s="61"/>
      <c r="B312" s="62"/>
      <c r="C312" s="65" t="s">
        <v>60</v>
      </c>
      <c r="D312" s="74">
        <v>22196</v>
      </c>
      <c r="E312" s="74">
        <v>22196</v>
      </c>
      <c r="F312" s="78"/>
      <c r="G312" s="78"/>
      <c r="H312" s="65"/>
    </row>
    <row r="313" spans="1:8" ht="12.75">
      <c r="A313" s="61"/>
      <c r="B313" s="62"/>
      <c r="C313" s="65" t="s">
        <v>171</v>
      </c>
      <c r="D313" s="78"/>
      <c r="E313" s="78"/>
      <c r="F313" s="74">
        <v>42144</v>
      </c>
      <c r="G313" s="74">
        <v>42144</v>
      </c>
      <c r="H313" s="65"/>
    </row>
    <row r="314" spans="1:8" s="41" customFormat="1" ht="12.75">
      <c r="A314" s="61"/>
      <c r="B314" s="61"/>
      <c r="C314" s="77" t="s">
        <v>204</v>
      </c>
      <c r="D314" s="83">
        <f>+D312</f>
        <v>22196</v>
      </c>
      <c r="E314" s="83">
        <f>+E312</f>
        <v>22196</v>
      </c>
      <c r="F314" s="83">
        <v>42144</v>
      </c>
      <c r="G314" s="83">
        <v>42144</v>
      </c>
      <c r="H314" s="77"/>
    </row>
    <row r="315" spans="1:8" s="39" customFormat="1" ht="12.75">
      <c r="A315" s="61">
        <v>34</v>
      </c>
      <c r="B315" s="62"/>
      <c r="C315" s="66" t="s">
        <v>205</v>
      </c>
      <c r="D315" s="78"/>
      <c r="E315" s="78"/>
      <c r="F315" s="78"/>
      <c r="G315" s="78"/>
      <c r="H315" s="66"/>
    </row>
    <row r="316" spans="1:8" s="39" customFormat="1" ht="12.75">
      <c r="A316" s="61"/>
      <c r="B316" s="62"/>
      <c r="C316" s="65" t="s">
        <v>109</v>
      </c>
      <c r="D316" s="78"/>
      <c r="E316" s="78"/>
      <c r="F316" s="78"/>
      <c r="G316" s="78"/>
      <c r="H316" s="66"/>
    </row>
    <row r="317" spans="1:8" s="39" customFormat="1" ht="12.75">
      <c r="A317" s="61"/>
      <c r="B317" s="62"/>
      <c r="C317" s="65" t="s">
        <v>206</v>
      </c>
      <c r="D317" s="78"/>
      <c r="E317" s="78"/>
      <c r="F317" s="74">
        <v>224443</v>
      </c>
      <c r="G317" s="74">
        <v>225688</v>
      </c>
      <c r="H317" s="66"/>
    </row>
    <row r="318" spans="1:8" s="39" customFormat="1" ht="12.75">
      <c r="A318" s="61"/>
      <c r="B318" s="62"/>
      <c r="C318" s="66" t="s">
        <v>207</v>
      </c>
      <c r="D318" s="78">
        <v>0</v>
      </c>
      <c r="E318" s="78"/>
      <c r="F318" s="78">
        <v>224443</v>
      </c>
      <c r="G318" s="78">
        <f>+G317</f>
        <v>225688</v>
      </c>
      <c r="H318" s="66"/>
    </row>
    <row r="319" spans="1:8" s="39" customFormat="1" ht="12.75">
      <c r="A319" s="68"/>
      <c r="B319" s="69"/>
      <c r="C319" s="69" t="s">
        <v>239</v>
      </c>
      <c r="D319" s="70">
        <v>598592</v>
      </c>
      <c r="E319" s="70">
        <f>+E318+E314+E309+E304+E298+E290+E277+E269+E258+E248+E239+E231+E226+E221+E213+E205+E196+E185+E174+E168+E163+E158+E150+E139+E135+E131+E127+E121+E117+E113+E105+E109+E282</f>
        <v>605394</v>
      </c>
      <c r="F319" s="70">
        <f>+F318+F314+F309+F304+F298+F290+F277+F269+F258+F248+F239+F231+F226+F221+F213+F205+F196+F185+F174+F168+F163+F158+F150+F139+F135+F131+F127+F121+F117+F113+F105+F109+F282</f>
        <v>590027</v>
      </c>
      <c r="G319" s="70">
        <f>+G318+G314+G309+G304+G298+G290+G277+G269+G258+G248+G239+G231+G226+G221+G213+G205+G196+G185+G174+G168+G163+G158+G150+G139+G135+G131+G127+G121+G117+G113+G105+G109+G282</f>
        <v>597581</v>
      </c>
      <c r="H319" s="69"/>
    </row>
    <row r="320" spans="1:8" s="39" customFormat="1" ht="12.75">
      <c r="A320" s="61"/>
      <c r="B320" s="62"/>
      <c r="C320" s="66"/>
      <c r="D320" s="78"/>
      <c r="E320" s="78"/>
      <c r="F320" s="78"/>
      <c r="G320" s="78"/>
      <c r="H320" s="66"/>
    </row>
    <row r="321" spans="1:8" ht="12.75">
      <c r="A321" s="101" t="s">
        <v>257</v>
      </c>
      <c r="B321" s="102"/>
      <c r="C321" s="102"/>
      <c r="D321" s="102"/>
      <c r="E321" s="102"/>
      <c r="F321" s="102"/>
      <c r="G321" s="103"/>
      <c r="H321" s="65"/>
    </row>
    <row r="322" spans="1:8" ht="12.75">
      <c r="A322" s="61">
        <v>1</v>
      </c>
      <c r="B322" s="60"/>
      <c r="C322" s="66" t="s">
        <v>190</v>
      </c>
      <c r="D322" s="78"/>
      <c r="E322" s="78"/>
      <c r="F322" s="78"/>
      <c r="G322" s="78"/>
      <c r="H322" s="65"/>
    </row>
    <row r="323" spans="1:8" ht="12.75">
      <c r="A323" s="61"/>
      <c r="B323" s="60"/>
      <c r="C323" s="65" t="s">
        <v>109</v>
      </c>
      <c r="D323" s="74"/>
      <c r="E323" s="74"/>
      <c r="F323" s="74"/>
      <c r="G323" s="74"/>
      <c r="H323" s="65"/>
    </row>
    <row r="324" spans="1:8" ht="12.75">
      <c r="A324" s="61"/>
      <c r="B324" s="60"/>
      <c r="C324" s="65" t="s">
        <v>140</v>
      </c>
      <c r="D324" s="74"/>
      <c r="E324" s="74"/>
      <c r="F324" s="74"/>
      <c r="G324" s="74"/>
      <c r="H324" s="65"/>
    </row>
    <row r="325" spans="1:8" ht="12.75">
      <c r="A325" s="61"/>
      <c r="B325" s="60"/>
      <c r="C325" s="65" t="s">
        <v>238</v>
      </c>
      <c r="D325" s="74">
        <v>0</v>
      </c>
      <c r="E325" s="74"/>
      <c r="F325" s="74"/>
      <c r="G325" s="74"/>
      <c r="H325" s="65"/>
    </row>
    <row r="326" spans="1:8" ht="12.75">
      <c r="A326" s="61"/>
      <c r="B326" s="60"/>
      <c r="C326" s="65" t="s">
        <v>191</v>
      </c>
      <c r="D326" s="74"/>
      <c r="E326" s="74"/>
      <c r="F326" s="74">
        <v>1991</v>
      </c>
      <c r="G326" s="74">
        <v>2096</v>
      </c>
      <c r="H326" s="65"/>
    </row>
    <row r="327" spans="1:8" ht="12.75">
      <c r="A327" s="61"/>
      <c r="B327" s="60"/>
      <c r="C327" s="77" t="s">
        <v>192</v>
      </c>
      <c r="D327" s="78">
        <v>0</v>
      </c>
      <c r="E327" s="78"/>
      <c r="F327" s="78">
        <f>+F326</f>
        <v>1991</v>
      </c>
      <c r="G327" s="78">
        <f>+G326</f>
        <v>2096</v>
      </c>
      <c r="H327" s="65"/>
    </row>
    <row r="328" spans="1:8" ht="12.75">
      <c r="A328" s="61">
        <v>2</v>
      </c>
      <c r="B328" s="60"/>
      <c r="C328" s="81" t="s">
        <v>201</v>
      </c>
      <c r="D328" s="78"/>
      <c r="E328" s="78"/>
      <c r="F328" s="78"/>
      <c r="G328" s="78"/>
      <c r="H328" s="65"/>
    </row>
    <row r="329" spans="1:8" ht="12.75">
      <c r="A329" s="61"/>
      <c r="B329" s="60"/>
      <c r="C329" s="66" t="s">
        <v>96</v>
      </c>
      <c r="D329" s="78"/>
      <c r="E329" s="78"/>
      <c r="F329" s="78"/>
      <c r="G329" s="78"/>
      <c r="H329" s="65"/>
    </row>
    <row r="330" spans="1:8" ht="12.75">
      <c r="A330" s="64"/>
      <c r="B330" s="60"/>
      <c r="C330" s="65" t="s">
        <v>199</v>
      </c>
      <c r="D330" s="78"/>
      <c r="E330" s="78"/>
      <c r="F330" s="78"/>
      <c r="G330" s="78"/>
      <c r="H330" s="65"/>
    </row>
    <row r="331" spans="1:8" ht="12.75">
      <c r="A331" s="64"/>
      <c r="B331" s="60"/>
      <c r="C331" s="65" t="s">
        <v>238</v>
      </c>
      <c r="D331" s="74">
        <v>2477</v>
      </c>
      <c r="E331" s="78">
        <v>0</v>
      </c>
      <c r="F331" s="78"/>
      <c r="G331" s="78"/>
      <c r="H331" s="65"/>
    </row>
    <row r="332" spans="1:8" ht="12.75">
      <c r="A332" s="64"/>
      <c r="B332" s="60"/>
      <c r="C332" s="65" t="s">
        <v>118</v>
      </c>
      <c r="D332" s="78"/>
      <c r="E332" s="78"/>
      <c r="F332" s="74">
        <v>2610</v>
      </c>
      <c r="G332" s="78">
        <v>0</v>
      </c>
      <c r="H332" s="65"/>
    </row>
    <row r="333" spans="1:8" ht="12.75">
      <c r="A333" s="64"/>
      <c r="B333" s="60"/>
      <c r="C333" s="65" t="s">
        <v>102</v>
      </c>
      <c r="D333" s="78"/>
      <c r="E333" s="78"/>
      <c r="F333" s="74">
        <v>844</v>
      </c>
      <c r="G333" s="78">
        <v>0</v>
      </c>
      <c r="H333" s="65"/>
    </row>
    <row r="334" spans="1:8" ht="12.75">
      <c r="A334" s="64"/>
      <c r="B334" s="60"/>
      <c r="C334" s="65" t="s">
        <v>171</v>
      </c>
      <c r="D334" s="78"/>
      <c r="E334" s="78"/>
      <c r="F334" s="74">
        <v>5597</v>
      </c>
      <c r="G334" s="78">
        <v>0</v>
      </c>
      <c r="H334" s="65"/>
    </row>
    <row r="335" spans="1:8" ht="12.75">
      <c r="A335" s="64"/>
      <c r="B335" s="60"/>
      <c r="C335" s="77" t="s">
        <v>202</v>
      </c>
      <c r="D335" s="78">
        <v>2477</v>
      </c>
      <c r="E335" s="78">
        <v>0</v>
      </c>
      <c r="F335" s="78">
        <v>9051</v>
      </c>
      <c r="G335" s="78">
        <v>0</v>
      </c>
      <c r="H335" s="65"/>
    </row>
    <row r="336" spans="1:8" ht="25.5">
      <c r="A336" s="61">
        <v>3</v>
      </c>
      <c r="B336" s="60"/>
      <c r="C336" s="79" t="s">
        <v>225</v>
      </c>
      <c r="D336" s="78"/>
      <c r="E336" s="78"/>
      <c r="F336" s="78"/>
      <c r="G336" s="78"/>
      <c r="H336" s="65"/>
    </row>
    <row r="337" spans="1:8" ht="22.5">
      <c r="A337" s="64"/>
      <c r="B337" s="60"/>
      <c r="C337" s="92" t="s">
        <v>264</v>
      </c>
      <c r="D337" s="78"/>
      <c r="E337" s="78"/>
      <c r="F337" s="74">
        <v>0</v>
      </c>
      <c r="G337" s="74">
        <v>5717</v>
      </c>
      <c r="H337" s="65"/>
    </row>
    <row r="338" spans="1:8" ht="25.5">
      <c r="A338" s="64"/>
      <c r="B338" s="60"/>
      <c r="C338" s="82" t="s">
        <v>225</v>
      </c>
      <c r="D338" s="78"/>
      <c r="E338" s="78"/>
      <c r="F338" s="78">
        <f>+F337</f>
        <v>0</v>
      </c>
      <c r="G338" s="78">
        <f>+G337</f>
        <v>5717</v>
      </c>
      <c r="H338" s="65"/>
    </row>
    <row r="339" spans="1:8" ht="12.75">
      <c r="A339" s="90"/>
      <c r="B339" s="91"/>
      <c r="C339" s="69" t="s">
        <v>246</v>
      </c>
      <c r="D339" s="70">
        <f>+D338+D335+D327</f>
        <v>2477</v>
      </c>
      <c r="E339" s="70">
        <f>+E338+E335+E327</f>
        <v>0</v>
      </c>
      <c r="F339" s="70">
        <f>+F338+F335+F327</f>
        <v>11042</v>
      </c>
      <c r="G339" s="78">
        <f>+G338+G335+G327</f>
        <v>7813</v>
      </c>
      <c r="H339" s="70">
        <f>+H338+H335+H327</f>
        <v>0</v>
      </c>
    </row>
    <row r="340" spans="1:11" ht="12.75">
      <c r="A340" s="88"/>
      <c r="B340" s="89"/>
      <c r="C340" s="86" t="s">
        <v>247</v>
      </c>
      <c r="D340" s="87">
        <f>+D339+D319</f>
        <v>601069</v>
      </c>
      <c r="E340" s="87">
        <f>+E339+E319</f>
        <v>605394</v>
      </c>
      <c r="F340" s="87">
        <f>+F339+F319</f>
        <v>601069</v>
      </c>
      <c r="G340" s="87">
        <f>+G339+G319</f>
        <v>605394</v>
      </c>
      <c r="H340" s="87">
        <f>+H339+H319</f>
        <v>0</v>
      </c>
      <c r="I340" s="93"/>
      <c r="J340" s="93"/>
      <c r="K340" s="93"/>
    </row>
    <row r="341" spans="1:8" s="39" customFormat="1" ht="25.5">
      <c r="A341" s="61"/>
      <c r="B341" s="62"/>
      <c r="C341" s="82" t="s">
        <v>240</v>
      </c>
      <c r="D341" s="78">
        <f>+D340+D82+D58</f>
        <v>836285</v>
      </c>
      <c r="E341" s="78">
        <f>+E340+E82+E58</f>
        <v>846581</v>
      </c>
      <c r="F341" s="78">
        <f>+F340+F82+F58</f>
        <v>836285</v>
      </c>
      <c r="G341" s="78">
        <f>+G340+G82+G58</f>
        <v>846581</v>
      </c>
      <c r="H341" s="78">
        <f>+H339+H319</f>
        <v>0</v>
      </c>
    </row>
    <row r="348" ht="12.75">
      <c r="C348" s="85"/>
    </row>
  </sheetData>
  <sheetProtection/>
  <mergeCells count="7">
    <mergeCell ref="A84:G84"/>
    <mergeCell ref="A321:G321"/>
    <mergeCell ref="A60:G60"/>
    <mergeCell ref="A1:G1"/>
    <mergeCell ref="A2:A3"/>
    <mergeCell ref="B2:B3"/>
    <mergeCell ref="C2:C3"/>
  </mergeCells>
  <printOptions gridLines="1"/>
  <pageMargins left="0.7480314960629921" right="0.7874015748031497" top="1.535433070866142" bottom="0.984251968503937" header="0.5118110236220472" footer="0.5118110236220472"/>
  <pageSetup horizontalDpi="600" verticalDpi="600" orientation="portrait" paperSize="9" scale="97" r:id="rId1"/>
  <headerFooter alignWithMargins="0">
    <oddHeader>&amp;C&amp;"Times New Roman,Normál" 2014. évi költségvetése költségvetési szervenként és kiemelt előirányzatok szerinti részletezéssel, működési és felhalmozási költségvetési tagolásban&amp;R&amp;"Times New Roman,Normál"
6. melléklet
ezer Ft</oddHeader>
    <oddFooter>&amp;C&amp;P/&amp;N</oddFooter>
  </headerFooter>
  <rowBreaks count="1" manualBreakCount="1">
    <brk id="34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64.625" style="45" customWidth="1"/>
    <col min="2" max="2" width="16.25390625" style="56" customWidth="1"/>
    <col min="3" max="3" width="14.375" style="56" customWidth="1"/>
    <col min="4" max="16384" width="9.125" style="45" customWidth="1"/>
  </cols>
  <sheetData>
    <row r="1" spans="1:3" ht="30">
      <c r="A1" s="43" t="s">
        <v>87</v>
      </c>
      <c r="B1" s="99" t="s">
        <v>208</v>
      </c>
      <c r="C1" s="44" t="s">
        <v>209</v>
      </c>
    </row>
    <row r="2" spans="1:3" s="48" customFormat="1" ht="15.75">
      <c r="A2" s="46" t="s">
        <v>210</v>
      </c>
      <c r="B2" s="47"/>
      <c r="C2" s="47">
        <f>SUM(B3:B13)</f>
        <v>15634</v>
      </c>
    </row>
    <row r="3" spans="1:3" ht="30">
      <c r="A3" s="49" t="s">
        <v>272</v>
      </c>
      <c r="B3" s="51">
        <v>1281</v>
      </c>
      <c r="C3" s="51"/>
    </row>
    <row r="4" spans="1:3" ht="30">
      <c r="A4" s="49" t="s">
        <v>215</v>
      </c>
      <c r="B4" s="51">
        <f>1500*1.27</f>
        <v>1905</v>
      </c>
      <c r="C4" s="51"/>
    </row>
    <row r="5" spans="1:3" ht="15">
      <c r="A5" s="50" t="s">
        <v>276</v>
      </c>
      <c r="B5" s="51">
        <v>72</v>
      </c>
      <c r="C5" s="51"/>
    </row>
    <row r="6" spans="1:3" ht="15">
      <c r="A6" s="50" t="s">
        <v>216</v>
      </c>
      <c r="B6" s="51">
        <v>5000</v>
      </c>
      <c r="C6" s="51"/>
    </row>
    <row r="7" spans="1:3" ht="15">
      <c r="A7" s="50" t="s">
        <v>217</v>
      </c>
      <c r="B7" s="51">
        <v>1054</v>
      </c>
      <c r="C7" s="51"/>
    </row>
    <row r="8" spans="1:3" ht="15">
      <c r="A8" s="50" t="s">
        <v>218</v>
      </c>
      <c r="B8" s="51">
        <v>5355</v>
      </c>
      <c r="C8" s="51"/>
    </row>
    <row r="9" spans="1:3" ht="15">
      <c r="A9" s="50" t="s">
        <v>267</v>
      </c>
      <c r="B9" s="51">
        <v>50</v>
      </c>
      <c r="C9" s="51"/>
    </row>
    <row r="10" spans="1:3" ht="15">
      <c r="A10" s="50" t="s">
        <v>268</v>
      </c>
      <c r="B10" s="51">
        <v>254</v>
      </c>
      <c r="C10" s="51"/>
    </row>
    <row r="11" spans="1:3" ht="15">
      <c r="A11" s="50" t="s">
        <v>269</v>
      </c>
      <c r="B11" s="51">
        <v>380</v>
      </c>
      <c r="C11" s="51"/>
    </row>
    <row r="12" spans="1:3" ht="15">
      <c r="A12" s="50" t="s">
        <v>270</v>
      </c>
      <c r="B12" s="51">
        <v>220</v>
      </c>
      <c r="C12" s="51"/>
    </row>
    <row r="13" spans="1:3" ht="15">
      <c r="A13" s="50" t="s">
        <v>271</v>
      </c>
      <c r="B13" s="51">
        <v>63</v>
      </c>
      <c r="C13" s="51"/>
    </row>
    <row r="14" spans="1:3" ht="15">
      <c r="A14" s="52" t="s">
        <v>211</v>
      </c>
      <c r="B14" s="51"/>
      <c r="C14" s="53">
        <f>+'1 mell_önk és int'!C16</f>
        <v>50964</v>
      </c>
    </row>
    <row r="15" spans="1:3" ht="15">
      <c r="A15" s="45" t="s">
        <v>212</v>
      </c>
      <c r="B15" s="51">
        <v>6507</v>
      </c>
      <c r="C15" s="51"/>
    </row>
    <row r="16" spans="1:3" ht="15">
      <c r="A16" s="50" t="s">
        <v>213</v>
      </c>
      <c r="B16" s="51">
        <v>37412</v>
      </c>
      <c r="C16" s="51"/>
    </row>
    <row r="17" spans="1:3" ht="15">
      <c r="A17" s="57" t="s">
        <v>219</v>
      </c>
      <c r="B17" s="51">
        <v>1745</v>
      </c>
      <c r="C17" s="51"/>
    </row>
    <row r="18" spans="1:3" ht="15">
      <c r="A18" s="50" t="s">
        <v>220</v>
      </c>
      <c r="B18" s="51">
        <v>5300</v>
      </c>
      <c r="C18" s="51"/>
    </row>
    <row r="19" spans="1:3" ht="15">
      <c r="A19" s="108" t="s">
        <v>214</v>
      </c>
      <c r="B19" s="109"/>
      <c r="C19" s="54">
        <f>SUM(C2:C18)</f>
        <v>66598</v>
      </c>
    </row>
    <row r="25" ht="15">
      <c r="A25" s="55"/>
    </row>
  </sheetData>
  <sheetProtection/>
  <mergeCells count="1">
    <mergeCell ref="A19:B19"/>
  </mergeCells>
  <printOptions/>
  <pageMargins left="1.1023622047244095" right="0.7086614173228347" top="2.3228346456692917" bottom="0.7480314960629921" header="0.31496062992125984" footer="0.31496062992125984"/>
  <pageSetup horizontalDpi="300" verticalDpi="300" orientation="portrait" paperSize="9" scale="78" r:id="rId1"/>
  <headerFooter>
    <oddHeader>&amp;C&amp;"Times New Roman,Normál"Az Önkormányzat és intézményei 2014. évi felhalmozási kiadásainak részletezése célok szerint&amp;R7.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Krisztina</dc:creator>
  <cp:keywords/>
  <dc:description/>
  <cp:lastModifiedBy>PTR</cp:lastModifiedBy>
  <cp:lastPrinted>2014-07-11T08:00:59Z</cp:lastPrinted>
  <dcterms:created xsi:type="dcterms:W3CDTF">2014-01-27T22:51:05Z</dcterms:created>
  <dcterms:modified xsi:type="dcterms:W3CDTF">2014-08-01T08:02:29Z</dcterms:modified>
  <cp:category/>
  <cp:version/>
  <cp:contentType/>
  <cp:contentStatus/>
</cp:coreProperties>
</file>