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91"/>
  </bookViews>
  <sheets>
    <sheet name="1_melléklet" sheetId="1" r:id="rId1"/>
    <sheet name="2_ab_melléklet" sheetId="2" r:id="rId2"/>
    <sheet name="3_sz_melléklet" sheetId="3" r:id="rId3"/>
    <sheet name="4_sz_melléklet" sheetId="4" r:id="rId4"/>
    <sheet name="5. melléklet" sheetId="5" r:id="rId5"/>
  </sheets>
  <definedNames>
    <definedName name="_xlnm.Print_Area" localSheetId="1">'2_ab_melléklet'!$A$1:$J$55</definedName>
    <definedName name="_xlnm.Print_Area" localSheetId="2">'3_sz_melléklet'!$A$1:$G$32</definedName>
    <definedName name="_xlnm.Print_Area" localSheetId="3">'4_sz_melléklet'!$A$1:$F$44</definedName>
    <definedName name="_xlnm.Print_Area" localSheetId="4">'5. melléklet'!$A$1:$K$28</definedName>
    <definedName name="Print_Area_0" localSheetId="1">'2_ab_melléklet'!$A$1:$J$55</definedName>
    <definedName name="Print_Area_0" localSheetId="2">'3_sz_melléklet'!$A$1:$G$32</definedName>
    <definedName name="Print_Area_0" localSheetId="3">'4_sz_melléklet'!$A$1:$F$44</definedName>
    <definedName name="Print_Area_0" localSheetId="4">'5. melléklet'!$A$1:$K$28</definedName>
    <definedName name="Print_Area_0_0" localSheetId="1">'3_sz_melléklet'!$A$1:$J$59</definedName>
    <definedName name="Print_Area_0_0" localSheetId="2">'5. melléklet'!$A$1:$G$32</definedName>
    <definedName name="Print_Area_0_0" localSheetId="4">'5. melléklet'!$A$1:$K$28</definedName>
    <definedName name="Print_Area_0_0_0" localSheetId="1">'3_sz_melléklet'!$A$1:$J$49</definedName>
    <definedName name="Print_Area_0_0_0" localSheetId="2">'5. melléklet'!$A$1:$H$32</definedName>
    <definedName name="Print_Area_0_0_0" localSheetId="4">'5. melléklet'!$A$1:$K$28</definedName>
    <definedName name="Print_Area_0_0_0_0" localSheetId="1">'3_sz_melléklet'!$A$1:$J$49</definedName>
    <definedName name="Print_Area_0_0_0_0" localSheetId="2">'5. melléklet'!$A$1:$H$32</definedName>
    <definedName name="Print_Area_0_0_0_0" localSheetId="4">'5. melléklet'!$A$1:$K$28</definedName>
  </definedNames>
  <calcPr calcId="125725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4" i="5"/>
  <c r="I24"/>
  <c r="H24"/>
  <c r="F24"/>
  <c r="E24"/>
  <c r="N16"/>
  <c r="J13"/>
  <c r="J24" s="1"/>
  <c r="G13"/>
  <c r="G24" s="1"/>
  <c r="C13"/>
  <c r="C24" s="1"/>
  <c r="E33" i="4"/>
  <c r="D33"/>
  <c r="C33"/>
  <c r="F33" s="1"/>
  <c r="F32"/>
  <c r="F31"/>
  <c r="E29"/>
  <c r="E35" s="1"/>
  <c r="D29"/>
  <c r="D35" s="1"/>
  <c r="C29"/>
  <c r="C35" s="1"/>
  <c r="F28"/>
  <c r="F27"/>
  <c r="F29" s="1"/>
  <c r="F18"/>
  <c r="E17"/>
  <c r="D17"/>
  <c r="F17" s="1"/>
  <c r="C17"/>
  <c r="F16"/>
  <c r="E14"/>
  <c r="E19" s="1"/>
  <c r="D14"/>
  <c r="C14"/>
  <c r="C19" s="1"/>
  <c r="F13"/>
  <c r="F12"/>
  <c r="F13" i="3"/>
  <c r="E13"/>
  <c r="D13"/>
  <c r="C13"/>
  <c r="G12"/>
  <c r="G13" s="1"/>
  <c r="F22" s="1"/>
  <c r="I50" i="2"/>
  <c r="H50"/>
  <c r="G50"/>
  <c r="F50"/>
  <c r="F51" s="1"/>
  <c r="E50"/>
  <c r="D50"/>
  <c r="C50"/>
  <c r="C51" s="1"/>
  <c r="J49"/>
  <c r="J48"/>
  <c r="J47"/>
  <c r="J46"/>
  <c r="J45"/>
  <c r="J44"/>
  <c r="J43"/>
  <c r="J42"/>
  <c r="J41"/>
  <c r="J40"/>
  <c r="J39"/>
  <c r="J38"/>
  <c r="J37"/>
  <c r="J36"/>
  <c r="J35"/>
  <c r="J50" s="1"/>
  <c r="I25"/>
  <c r="H25"/>
  <c r="G25"/>
  <c r="F25"/>
  <c r="E25"/>
  <c r="D25"/>
  <c r="C25"/>
  <c r="J24"/>
  <c r="J23"/>
  <c r="J22"/>
  <c r="J21"/>
  <c r="J20"/>
  <c r="J19"/>
  <c r="J18"/>
  <c r="J17"/>
  <c r="J16"/>
  <c r="J15"/>
  <c r="J14"/>
  <c r="J13"/>
  <c r="J12"/>
  <c r="J11"/>
  <c r="J10"/>
  <c r="J25" s="1"/>
  <c r="J9"/>
  <c r="F23" i="3" l="1"/>
  <c r="G22"/>
  <c r="G23" s="1"/>
  <c r="F35" i="4"/>
  <c r="F14"/>
  <c r="F19" s="1"/>
  <c r="D19"/>
</calcChain>
</file>

<file path=xl/sharedStrings.xml><?xml version="1.0" encoding="utf-8"?>
<sst xmlns="http://schemas.openxmlformats.org/spreadsheetml/2006/main" count="214" uniqueCount="136">
  <si>
    <t>1.  számú melléklet</t>
  </si>
  <si>
    <t>Valkó Nagyközség Önkormányzatának Címrendje</t>
  </si>
  <si>
    <t>a költségvetési rendelet 1. § (3) pontjához</t>
  </si>
  <si>
    <t>Cím száma</t>
  </si>
  <si>
    <t>Cím neve</t>
  </si>
  <si>
    <t>Alcím száma</t>
  </si>
  <si>
    <t>Alcím neve</t>
  </si>
  <si>
    <t>Valkó Nagyközség Önkormányzata</t>
  </si>
  <si>
    <t>Állami kötött támogatások és átengedett adók</t>
  </si>
  <si>
    <t>Szennyvíz gyűjtése</t>
  </si>
  <si>
    <t>Települési nem veszélyes hulladék kezelés</t>
  </si>
  <si>
    <t>Utak, hidak kezelése</t>
  </si>
  <si>
    <t>Nem lakóingatlan bérbeadás</t>
  </si>
  <si>
    <t>Zöldterület kezelés</t>
  </si>
  <si>
    <t>Országgyűlési választás</t>
  </si>
  <si>
    <t>Helyi önkormányzati választás</t>
  </si>
  <si>
    <t>Európa Parlamenti választás</t>
  </si>
  <si>
    <t>Vízügy területi igazgatás</t>
  </si>
  <si>
    <t>Közvilágítás</t>
  </si>
  <si>
    <t>Város és községgazdálkodás</t>
  </si>
  <si>
    <t>Háziorvosi szolgálat</t>
  </si>
  <si>
    <t>Család és nővédelem</t>
  </si>
  <si>
    <t>Család és gyermekjóléti szolgálat</t>
  </si>
  <si>
    <t>Átmeneti szociális segély</t>
  </si>
  <si>
    <t>Települési támogatás lakásfenntartásra</t>
  </si>
  <si>
    <t>Települési Támogatás gyógyszerekre</t>
  </si>
  <si>
    <t>Temetési segély</t>
  </si>
  <si>
    <t>Köztemetés</t>
  </si>
  <si>
    <t>Egyéb közfoglalkoztatás</t>
  </si>
  <si>
    <t>Téli közfoglalkoztatás</t>
  </si>
  <si>
    <t>Kulturális tevékenység</t>
  </si>
  <si>
    <t>Sport feladatok</t>
  </si>
  <si>
    <t>Valkói Polgármesteri  Hivatal</t>
  </si>
  <si>
    <t>Önkormányzati igazgatási tevékenység</t>
  </si>
  <si>
    <t>Rendszeres Gyermekvédelmi</t>
  </si>
  <si>
    <t>Óvodáztatási támogatás</t>
  </si>
  <si>
    <t>Valkói Napköziotthonos Óvoda</t>
  </si>
  <si>
    <t>Munkahelyi étkezés</t>
  </si>
  <si>
    <t>Óvodai nevelés</t>
  </si>
  <si>
    <t>Óvodai étkezés</t>
  </si>
  <si>
    <t>Iskolai étkezés</t>
  </si>
  <si>
    <t>2/a melléklet</t>
  </si>
  <si>
    <t>Valkó Nagyközség Önkormányzat</t>
  </si>
  <si>
    <t>2018. évi költségvetése</t>
  </si>
  <si>
    <t>Kiadások</t>
  </si>
  <si>
    <t>eFt</t>
  </si>
  <si>
    <t>COFOG:</t>
  </si>
  <si>
    <t>Személyi juttatás</t>
  </si>
  <si>
    <t>Járulék</t>
  </si>
  <si>
    <t>Dologi kiadás</t>
  </si>
  <si>
    <t>Ellátottak juttatásai</t>
  </si>
  <si>
    <t>Támogatások, átadott pénzeszközök</t>
  </si>
  <si>
    <t>Tartalékok</t>
  </si>
  <si>
    <t>Felhalmozási kiadások</t>
  </si>
  <si>
    <t>Összesen</t>
  </si>
  <si>
    <t>011130</t>
  </si>
  <si>
    <t>Önkormányzatok igazgatási tevékenysége</t>
  </si>
  <si>
    <t>045160</t>
  </si>
  <si>
    <t>Utak hidak kezelése</t>
  </si>
  <si>
    <t>013350</t>
  </si>
  <si>
    <t>066010</t>
  </si>
  <si>
    <t>064010</t>
  </si>
  <si>
    <t>066020</t>
  </si>
  <si>
    <t>- ebből: saját intézm.műk.támog.</t>
  </si>
  <si>
    <t>072111</t>
  </si>
  <si>
    <t>074031</t>
  </si>
  <si>
    <t>102042</t>
  </si>
  <si>
    <t>Gyermekjóléti szolgálat</t>
  </si>
  <si>
    <t>107060</t>
  </si>
  <si>
    <t>Települési támogatások</t>
  </si>
  <si>
    <t>104037</t>
  </si>
  <si>
    <t>Szünidei gyermekétkeztetés</t>
  </si>
  <si>
    <t>041233</t>
  </si>
  <si>
    <t>Bérp.jutt.hosszú idejű közfogl.</t>
  </si>
  <si>
    <t>082091</t>
  </si>
  <si>
    <t>082042</t>
  </si>
  <si>
    <t>Könyvtári állomány fejlesztése</t>
  </si>
  <si>
    <t>081045</t>
  </si>
  <si>
    <t>Sportfeladatok</t>
  </si>
  <si>
    <t>Intézmény összesen:</t>
  </si>
  <si>
    <t>Valkó, 2018. február 14.</t>
  </si>
  <si>
    <t>2/b melléklet</t>
  </si>
  <si>
    <t>Bevételek</t>
  </si>
  <si>
    <t>Adó bevételek</t>
  </si>
  <si>
    <t>Bérleti díj</t>
  </si>
  <si>
    <t>Szolgáltatás ellenértéke, tovább száml.szolg.</t>
  </si>
  <si>
    <t>Működési ktsgv.-i támogatás</t>
  </si>
  <si>
    <t>Alapoktól kapott támogatások</t>
  </si>
  <si>
    <t>Egyéb bevételek</t>
  </si>
  <si>
    <t>Felhalmozási bevételek</t>
  </si>
  <si>
    <t>018010</t>
  </si>
  <si>
    <t>Óvodára</t>
  </si>
  <si>
    <t>gyermekétkeztetésre</t>
  </si>
  <si>
    <t>szünidei gyermekétkeztetés</t>
  </si>
  <si>
    <t>Szociális elátásokra</t>
  </si>
  <si>
    <t>Bevétel összesen:</t>
  </si>
  <si>
    <t>ebből: Állami  átengedett és normatív bevételek</t>
  </si>
  <si>
    <t>polgármester</t>
  </si>
  <si>
    <t>Valkói Polgármesteri Hivatal</t>
  </si>
  <si>
    <t>Önkormányzati igazgatás</t>
  </si>
  <si>
    <t>Kiadások</t>
  </si>
  <si>
    <t>091110</t>
  </si>
  <si>
    <t>091140</t>
  </si>
  <si>
    <t>Óvoda működés</t>
  </si>
  <si>
    <t>Óvoda összesen:</t>
  </si>
  <si>
    <t>096015</t>
  </si>
  <si>
    <t>Étkeztetés</t>
  </si>
  <si>
    <t>Étkeztetés összesen:</t>
  </si>
  <si>
    <t>Térítési díj bevétel</t>
  </si>
  <si>
    <t>Működési támogatás</t>
  </si>
  <si>
    <t>Egyéb bevétel</t>
  </si>
  <si>
    <t>Étkeztetés gyermek</t>
  </si>
  <si>
    <t>Étkeztetés felnőtt</t>
  </si>
  <si>
    <t>Valkó,  2018. február 14</t>
  </si>
  <si>
    <t>5. sz melléklet</t>
  </si>
  <si>
    <t>2018. évi költségvetés</t>
  </si>
  <si>
    <t>Létszámadatok:</t>
  </si>
  <si>
    <t>Engedélyezett létszám:</t>
  </si>
  <si>
    <t>Választott tisztség-viselő</t>
  </si>
  <si>
    <t>Köztisztviselők</t>
  </si>
  <si>
    <t>Közalkalmazottak</t>
  </si>
  <si>
    <t>Munka törvénykönyve alá tartozók</t>
  </si>
  <si>
    <t>Megbízás</t>
  </si>
  <si>
    <t>teljes munkaidős</t>
  </si>
  <si>
    <t>rész munkaidős</t>
  </si>
  <si>
    <t>PH</t>
  </si>
  <si>
    <t>Köztisztviselő</t>
  </si>
  <si>
    <t>Óvoda</t>
  </si>
  <si>
    <t>óvodapedagógus</t>
  </si>
  <si>
    <t>Óvodapedagógus munkáját segítő</t>
  </si>
  <si>
    <t>Konyhai dolgozó</t>
  </si>
  <si>
    <t>Önkormányzat</t>
  </si>
  <si>
    <t>Polgármester</t>
  </si>
  <si>
    <t>Védőnő</t>
  </si>
  <si>
    <t>Könyvtáros</t>
  </si>
  <si>
    <t>összesen</t>
  </si>
</sst>
</file>

<file path=xl/styles.xml><?xml version="1.0" encoding="utf-8"?>
<styleSheet xmlns="http://schemas.openxmlformats.org/spreadsheetml/2006/main">
  <numFmts count="1">
    <numFmt numFmtId="164" formatCode="#,##0.000"/>
  </numFmts>
  <fonts count="13"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rgb="FF333333"/>
      <name val="Calibri"/>
      <family val="2"/>
      <charset val="238"/>
    </font>
    <font>
      <sz val="11"/>
      <color rgb="FFFFFFCC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CC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Border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 applyAlignment="1"/>
    <xf numFmtId="3" fontId="3" fillId="0" borderId="8" xfId="0" applyNumberFormat="1" applyFont="1" applyBorder="1" applyAlignment="1">
      <alignment horizontal="center"/>
    </xf>
    <xf numFmtId="49" fontId="3" fillId="0" borderId="0" xfId="0" applyNumberFormat="1" applyFont="1"/>
    <xf numFmtId="3" fontId="3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3" fontId="3" fillId="0" borderId="1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3" fontId="3" fillId="0" borderId="6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10" fillId="2" borderId="0" xfId="0" applyFont="1" applyFill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0" xfId="0" applyFont="1"/>
    <xf numFmtId="0" fontId="11" fillId="0" borderId="7" xfId="0" applyFont="1" applyBorder="1"/>
    <xf numFmtId="2" fontId="11" fillId="0" borderId="7" xfId="0" applyNumberFormat="1" applyFont="1" applyBorder="1"/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0" xfId="0" applyFont="1" applyFill="1"/>
    <xf numFmtId="0" fontId="0" fillId="0" borderId="7" xfId="0" applyFont="1" applyBorder="1"/>
    <xf numFmtId="2" fontId="0" fillId="0" borderId="7" xfId="0" applyNumberFormat="1" applyFont="1" applyBorder="1"/>
    <xf numFmtId="0" fontId="0" fillId="0" borderId="7" xfId="0" applyFont="1" applyBorder="1" applyAlignment="1">
      <alignment horizontal="center" vertical="center"/>
    </xf>
    <xf numFmtId="2" fontId="0" fillId="0" borderId="12" xfId="0" applyNumberFormat="1" applyBorder="1"/>
    <xf numFmtId="0" fontId="11" fillId="0" borderId="14" xfId="0" applyFont="1" applyBorder="1"/>
    <xf numFmtId="2" fontId="11" fillId="0" borderId="14" xfId="0" applyNumberFormat="1" applyFont="1" applyBorder="1"/>
    <xf numFmtId="0" fontId="0" fillId="0" borderId="1" xfId="0" applyFont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6" xfId="0" applyFont="1" applyBorder="1"/>
    <xf numFmtId="2" fontId="0" fillId="0" borderId="6" xfId="0" applyNumberFormat="1" applyBorder="1"/>
    <xf numFmtId="0" fontId="0" fillId="0" borderId="6" xfId="0" applyBorder="1" applyAlignment="1">
      <alignment horizontal="center" vertical="center"/>
    </xf>
    <xf numFmtId="2" fontId="0" fillId="0" borderId="7" xfId="0" applyNumberFormat="1" applyBorder="1"/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0" fillId="0" borderId="14" xfId="0" applyFont="1" applyBorder="1"/>
    <xf numFmtId="2" fontId="0" fillId="0" borderId="14" xfId="0" applyNumberFormat="1" applyBorder="1"/>
    <xf numFmtId="0" fontId="0" fillId="0" borderId="14" xfId="0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D6" sqref="D6"/>
    </sheetView>
  </sheetViews>
  <sheetFormatPr defaultRowHeight="15"/>
  <cols>
    <col min="1" max="1" width="10.140625" customWidth="1"/>
    <col min="2" max="2" width="23.5703125" customWidth="1"/>
    <col min="3" max="3" width="8.28515625" customWidth="1"/>
    <col min="4" max="4" width="48.5703125" customWidth="1"/>
  </cols>
  <sheetData>
    <row r="1" spans="1:4" ht="15.75">
      <c r="D1" s="7" t="s">
        <v>0</v>
      </c>
    </row>
    <row r="2" spans="1:4" ht="15.75">
      <c r="A2" s="124" t="s">
        <v>1</v>
      </c>
      <c r="B2" s="124"/>
      <c r="C2" s="124"/>
      <c r="D2" s="124"/>
    </row>
    <row r="3" spans="1:4" ht="15.75">
      <c r="A3" s="124" t="s">
        <v>2</v>
      </c>
      <c r="B3" s="124"/>
      <c r="C3" s="124"/>
      <c r="D3" s="124"/>
    </row>
    <row r="5" spans="1:4" ht="31.5">
      <c r="A5" s="8" t="s">
        <v>3</v>
      </c>
      <c r="B5" s="9" t="s">
        <v>4</v>
      </c>
      <c r="C5" s="10" t="s">
        <v>5</v>
      </c>
      <c r="D5" s="9" t="s">
        <v>6</v>
      </c>
    </row>
    <row r="6" spans="1:4" ht="78.75" customHeight="1">
      <c r="A6" s="118">
        <v>1</v>
      </c>
      <c r="B6" s="121" t="s">
        <v>7</v>
      </c>
      <c r="C6" s="11">
        <v>1</v>
      </c>
      <c r="D6" s="11" t="s">
        <v>8</v>
      </c>
    </row>
    <row r="7" spans="1:4" ht="15.75">
      <c r="A7" s="119"/>
      <c r="B7" s="122"/>
      <c r="C7" s="11">
        <v>2</v>
      </c>
      <c r="D7" s="11" t="s">
        <v>9</v>
      </c>
    </row>
    <row r="8" spans="1:4" ht="15.75">
      <c r="A8" s="119"/>
      <c r="B8" s="122"/>
      <c r="C8" s="11">
        <v>3</v>
      </c>
      <c r="D8" s="11" t="s">
        <v>10</v>
      </c>
    </row>
    <row r="9" spans="1:4" ht="15.75">
      <c r="A9" s="119"/>
      <c r="B9" s="122"/>
      <c r="C9" s="11">
        <v>4</v>
      </c>
      <c r="D9" s="11" t="s">
        <v>11</v>
      </c>
    </row>
    <row r="10" spans="1:4" ht="15.75">
      <c r="A10" s="119"/>
      <c r="B10" s="122"/>
      <c r="C10" s="11">
        <v>5</v>
      </c>
      <c r="D10" s="11" t="s">
        <v>12</v>
      </c>
    </row>
    <row r="11" spans="1:4" ht="15.75">
      <c r="A11" s="119"/>
      <c r="B11" s="122"/>
      <c r="C11" s="11">
        <v>6</v>
      </c>
      <c r="D11" s="11" t="s">
        <v>13</v>
      </c>
    </row>
    <row r="12" spans="1:4" ht="15.75">
      <c r="A12" s="119"/>
      <c r="B12" s="122"/>
      <c r="C12" s="11">
        <v>7</v>
      </c>
      <c r="D12" s="11" t="s">
        <v>14</v>
      </c>
    </row>
    <row r="13" spans="1:4" ht="15.75">
      <c r="A13" s="119"/>
      <c r="B13" s="122"/>
      <c r="C13" s="11">
        <v>8</v>
      </c>
      <c r="D13" s="11" t="s">
        <v>15</v>
      </c>
    </row>
    <row r="14" spans="1:4" ht="15.75">
      <c r="A14" s="119"/>
      <c r="B14" s="122"/>
      <c r="C14" s="11">
        <v>9</v>
      </c>
      <c r="D14" s="11" t="s">
        <v>16</v>
      </c>
    </row>
    <row r="15" spans="1:4" ht="15.75">
      <c r="A15" s="119"/>
      <c r="B15" s="122"/>
      <c r="C15" s="11">
        <v>10</v>
      </c>
      <c r="D15" s="11" t="s">
        <v>17</v>
      </c>
    </row>
    <row r="16" spans="1:4" ht="15.75">
      <c r="A16" s="119"/>
      <c r="B16" s="122"/>
      <c r="C16" s="11">
        <v>11</v>
      </c>
      <c r="D16" s="11" t="s">
        <v>18</v>
      </c>
    </row>
    <row r="17" spans="1:4" ht="15.75">
      <c r="A17" s="119"/>
      <c r="B17" s="122"/>
      <c r="C17" s="11">
        <v>12</v>
      </c>
      <c r="D17" s="11" t="s">
        <v>19</v>
      </c>
    </row>
    <row r="18" spans="1:4" ht="15.75">
      <c r="A18" s="119"/>
      <c r="B18" s="122"/>
      <c r="C18" s="11">
        <v>13</v>
      </c>
      <c r="D18" s="11" t="s">
        <v>20</v>
      </c>
    </row>
    <row r="19" spans="1:4" ht="15.75">
      <c r="A19" s="119"/>
      <c r="B19" s="122"/>
      <c r="C19" s="11">
        <v>14</v>
      </c>
      <c r="D19" s="11" t="s">
        <v>21</v>
      </c>
    </row>
    <row r="20" spans="1:4" ht="15.75">
      <c r="A20" s="119"/>
      <c r="B20" s="122"/>
      <c r="C20" s="11">
        <v>15</v>
      </c>
      <c r="D20" s="11" t="s">
        <v>22</v>
      </c>
    </row>
    <row r="21" spans="1:4" ht="15.75">
      <c r="A21" s="119"/>
      <c r="B21" s="122"/>
      <c r="C21" s="11">
        <v>16</v>
      </c>
      <c r="D21" s="11" t="s">
        <v>23</v>
      </c>
    </row>
    <row r="22" spans="1:4" ht="15.75">
      <c r="A22" s="119"/>
      <c r="B22" s="122"/>
      <c r="C22" s="11">
        <v>17</v>
      </c>
      <c r="D22" s="11" t="s">
        <v>24</v>
      </c>
    </row>
    <row r="23" spans="1:4" ht="15.75">
      <c r="A23" s="119"/>
      <c r="B23" s="122"/>
      <c r="C23" s="11">
        <v>18</v>
      </c>
      <c r="D23" s="11" t="s">
        <v>25</v>
      </c>
    </row>
    <row r="24" spans="1:4" ht="15.75">
      <c r="A24" s="119"/>
      <c r="B24" s="122"/>
      <c r="C24" s="11">
        <v>19</v>
      </c>
      <c r="D24" s="11" t="s">
        <v>26</v>
      </c>
    </row>
    <row r="25" spans="1:4" ht="15.75">
      <c r="A25" s="119"/>
      <c r="B25" s="122"/>
      <c r="C25" s="11">
        <v>20</v>
      </c>
      <c r="D25" s="11" t="s">
        <v>27</v>
      </c>
    </row>
    <row r="26" spans="1:4" ht="15.75">
      <c r="A26" s="119"/>
      <c r="B26" s="122"/>
      <c r="C26" s="11">
        <v>21</v>
      </c>
      <c r="D26" s="11" t="s">
        <v>28</v>
      </c>
    </row>
    <row r="27" spans="1:4" ht="15.75">
      <c r="A27" s="119"/>
      <c r="B27" s="122"/>
      <c r="C27" s="11">
        <v>22</v>
      </c>
      <c r="D27" s="11" t="s">
        <v>29</v>
      </c>
    </row>
    <row r="28" spans="1:4" ht="15.75">
      <c r="A28" s="119"/>
      <c r="B28" s="122"/>
      <c r="C28" s="11">
        <v>23</v>
      </c>
      <c r="D28" s="11" t="s">
        <v>30</v>
      </c>
    </row>
    <row r="29" spans="1:4" ht="15.75">
      <c r="A29" s="120"/>
      <c r="B29" s="123"/>
      <c r="C29" s="11">
        <v>24</v>
      </c>
      <c r="D29" s="11" t="s">
        <v>31</v>
      </c>
    </row>
    <row r="30" spans="1:4" ht="15.75">
      <c r="A30" s="118">
        <v>2</v>
      </c>
      <c r="B30" s="121" t="s">
        <v>32</v>
      </c>
      <c r="C30" s="11">
        <v>1</v>
      </c>
      <c r="D30" s="11" t="s">
        <v>33</v>
      </c>
    </row>
    <row r="31" spans="1:4" ht="15.75">
      <c r="A31" s="119"/>
      <c r="B31" s="122"/>
      <c r="C31" s="11">
        <v>2</v>
      </c>
      <c r="D31" s="11" t="s">
        <v>34</v>
      </c>
    </row>
    <row r="32" spans="1:4" ht="15.75">
      <c r="A32" s="120"/>
      <c r="B32" s="123"/>
      <c r="C32" s="11">
        <v>3</v>
      </c>
      <c r="D32" s="11" t="s">
        <v>35</v>
      </c>
    </row>
    <row r="33" spans="1:4" ht="15.75">
      <c r="A33" s="118">
        <v>3</v>
      </c>
      <c r="B33" s="121" t="s">
        <v>36</v>
      </c>
      <c r="C33" s="11">
        <v>1</v>
      </c>
      <c r="D33" s="11" t="s">
        <v>37</v>
      </c>
    </row>
    <row r="34" spans="1:4" ht="15.75">
      <c r="A34" s="119"/>
      <c r="B34" s="122"/>
      <c r="C34" s="11">
        <v>2</v>
      </c>
      <c r="D34" s="11" t="s">
        <v>38</v>
      </c>
    </row>
    <row r="35" spans="1:4" ht="15.75">
      <c r="A35" s="119"/>
      <c r="B35" s="122"/>
      <c r="C35" s="11">
        <v>3</v>
      </c>
      <c r="D35" s="11" t="s">
        <v>39</v>
      </c>
    </row>
    <row r="36" spans="1:4" ht="15.75">
      <c r="A36" s="120"/>
      <c r="B36" s="123"/>
      <c r="C36" s="11">
        <v>4</v>
      </c>
      <c r="D36" s="11" t="s">
        <v>40</v>
      </c>
    </row>
  </sheetData>
  <mergeCells count="8">
    <mergeCell ref="A2:D2"/>
    <mergeCell ref="A3:D3"/>
    <mergeCell ref="A6:A29"/>
    <mergeCell ref="B6:B29"/>
    <mergeCell ref="A30:A32"/>
    <mergeCell ref="B30:B32"/>
    <mergeCell ref="A33:A36"/>
    <mergeCell ref="B33:B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workbookViewId="0"/>
  </sheetViews>
  <sheetFormatPr defaultRowHeight="15"/>
  <sheetData>
    <row r="1" spans="1:14">
      <c r="I1" s="15" t="s">
        <v>41</v>
      </c>
    </row>
    <row r="2" spans="1:14" ht="15.7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</row>
    <row r="3" spans="1:14" ht="15.75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</row>
    <row r="4" spans="1:14" ht="15.75">
      <c r="A4" s="18"/>
      <c r="B4" s="19"/>
      <c r="C4" s="20"/>
      <c r="D4" s="20"/>
      <c r="E4" s="20"/>
      <c r="F4" s="20"/>
      <c r="G4" s="20"/>
      <c r="H4" s="20"/>
      <c r="I4" s="20"/>
      <c r="J4" s="20"/>
    </row>
    <row r="5" spans="1:14" ht="15.75">
      <c r="A5" s="21" t="s">
        <v>44</v>
      </c>
      <c r="B5" s="19"/>
    </row>
    <row r="6" spans="1:14">
      <c r="A6" s="22"/>
      <c r="B6" s="23"/>
    </row>
    <row r="7" spans="1:14">
      <c r="A7" s="24"/>
      <c r="B7" s="25"/>
      <c r="C7" s="26"/>
      <c r="D7" s="26"/>
      <c r="E7" s="27"/>
      <c r="F7" s="27"/>
      <c r="G7" s="27"/>
      <c r="H7" s="27"/>
      <c r="I7" s="27"/>
      <c r="J7" s="28" t="s">
        <v>45</v>
      </c>
    </row>
    <row r="8" spans="1:14" ht="63.75">
      <c r="A8" s="29" t="s">
        <v>46</v>
      </c>
      <c r="B8" s="29"/>
      <c r="C8" s="30" t="s">
        <v>47</v>
      </c>
      <c r="D8" s="30" t="s">
        <v>48</v>
      </c>
      <c r="E8" s="31" t="s">
        <v>49</v>
      </c>
      <c r="F8" s="32" t="s">
        <v>50</v>
      </c>
      <c r="G8" s="32" t="s">
        <v>51</v>
      </c>
      <c r="H8" s="32" t="s">
        <v>52</v>
      </c>
      <c r="I8" s="32" t="s">
        <v>53</v>
      </c>
      <c r="J8" s="33" t="s">
        <v>54</v>
      </c>
    </row>
    <row r="9" spans="1:14">
      <c r="A9" s="34" t="s">
        <v>55</v>
      </c>
      <c r="B9" s="35" t="s">
        <v>56</v>
      </c>
      <c r="C9" s="36">
        <v>7568</v>
      </c>
      <c r="D9" s="36">
        <v>1492</v>
      </c>
      <c r="E9" s="36"/>
      <c r="F9" s="36"/>
      <c r="G9" s="36"/>
      <c r="H9" s="36"/>
      <c r="I9" s="36"/>
      <c r="J9" s="37">
        <f t="shared" ref="J9:J24" si="0">SUM(C9:I9)</f>
        <v>9060</v>
      </c>
    </row>
    <row r="10" spans="1:14">
      <c r="A10" s="34" t="s">
        <v>57</v>
      </c>
      <c r="B10" s="35" t="s">
        <v>58</v>
      </c>
      <c r="C10" s="36"/>
      <c r="D10" s="36"/>
      <c r="E10" s="36">
        <v>1080</v>
      </c>
      <c r="F10" s="36"/>
      <c r="G10" s="36"/>
      <c r="H10" s="36"/>
      <c r="I10" s="36"/>
      <c r="J10" s="37">
        <f t="shared" si="0"/>
        <v>1080</v>
      </c>
    </row>
    <row r="11" spans="1:14">
      <c r="A11" s="34" t="s">
        <v>59</v>
      </c>
      <c r="B11" s="35" t="s">
        <v>12</v>
      </c>
      <c r="C11" s="36"/>
      <c r="D11" s="36"/>
      <c r="E11" s="36">
        <v>3239</v>
      </c>
      <c r="F11" s="36"/>
      <c r="G11" s="36"/>
      <c r="H11" s="36"/>
      <c r="I11" s="36">
        <v>952</v>
      </c>
      <c r="J11" s="37">
        <f t="shared" si="0"/>
        <v>4191</v>
      </c>
    </row>
    <row r="12" spans="1:14">
      <c r="A12" s="34" t="s">
        <v>60</v>
      </c>
      <c r="B12" s="35" t="s">
        <v>13</v>
      </c>
      <c r="C12" s="36"/>
      <c r="D12" s="36"/>
      <c r="E12" s="36">
        <v>2708</v>
      </c>
      <c r="F12" s="36"/>
      <c r="G12" s="36"/>
      <c r="H12" s="36"/>
      <c r="I12" s="36"/>
      <c r="J12" s="37">
        <f t="shared" si="0"/>
        <v>2708</v>
      </c>
      <c r="K12" s="38"/>
      <c r="L12" s="38"/>
      <c r="N12" s="38"/>
    </row>
    <row r="13" spans="1:14">
      <c r="A13" s="34" t="s">
        <v>61</v>
      </c>
      <c r="B13" s="35" t="s">
        <v>18</v>
      </c>
      <c r="C13" s="36"/>
      <c r="D13" s="36"/>
      <c r="E13" s="36">
        <v>4267</v>
      </c>
      <c r="F13" s="36"/>
      <c r="G13" s="36"/>
      <c r="H13" s="36"/>
      <c r="I13" s="36"/>
      <c r="J13" s="37">
        <f t="shared" si="0"/>
        <v>4267</v>
      </c>
      <c r="K13" s="38"/>
      <c r="L13" s="38"/>
      <c r="N13" s="38"/>
    </row>
    <row r="14" spans="1:14">
      <c r="A14" s="34" t="s">
        <v>62</v>
      </c>
      <c r="B14" s="35" t="s">
        <v>19</v>
      </c>
      <c r="C14" s="36">
        <v>1646</v>
      </c>
      <c r="D14" s="36">
        <v>296</v>
      </c>
      <c r="E14" s="36">
        <v>14397</v>
      </c>
      <c r="F14" s="36"/>
      <c r="G14" s="36">
        <v>131072</v>
      </c>
      <c r="H14" s="36">
        <v>28656</v>
      </c>
      <c r="I14" s="36"/>
      <c r="J14" s="37">
        <f t="shared" si="0"/>
        <v>176067</v>
      </c>
      <c r="K14" s="38"/>
      <c r="L14" s="38"/>
      <c r="N14" s="38"/>
    </row>
    <row r="15" spans="1:14">
      <c r="A15" s="39"/>
      <c r="B15" s="40" t="s">
        <v>63</v>
      </c>
      <c r="C15" s="36"/>
      <c r="D15" s="36"/>
      <c r="E15" s="36"/>
      <c r="F15" s="36"/>
      <c r="G15" s="41">
        <v>126877</v>
      </c>
      <c r="H15" s="36"/>
      <c r="I15" s="36"/>
      <c r="J15" s="37">
        <f t="shared" si="0"/>
        <v>126877</v>
      </c>
      <c r="K15" s="38"/>
      <c r="L15" s="38"/>
      <c r="N15" s="38"/>
    </row>
    <row r="16" spans="1:14">
      <c r="A16" s="34" t="s">
        <v>64</v>
      </c>
      <c r="B16" s="35" t="s">
        <v>20</v>
      </c>
      <c r="C16" s="36">
        <v>2340</v>
      </c>
      <c r="D16" s="36">
        <v>418</v>
      </c>
      <c r="E16" s="36">
        <v>10773</v>
      </c>
      <c r="F16" s="36"/>
      <c r="G16" s="36">
        <v>130</v>
      </c>
      <c r="H16" s="36"/>
      <c r="I16" s="36"/>
      <c r="J16" s="37">
        <f t="shared" si="0"/>
        <v>13661</v>
      </c>
      <c r="K16" s="38"/>
      <c r="L16" s="38"/>
      <c r="N16" s="38"/>
    </row>
    <row r="17" spans="1:14">
      <c r="A17" s="34" t="s">
        <v>65</v>
      </c>
      <c r="B17" s="35" t="s">
        <v>21</v>
      </c>
      <c r="C17" s="36"/>
      <c r="D17" s="36"/>
      <c r="E17" s="36">
        <v>3472</v>
      </c>
      <c r="F17" s="36"/>
      <c r="G17" s="36"/>
      <c r="H17" s="36"/>
      <c r="I17" s="36"/>
      <c r="J17" s="37">
        <f t="shared" si="0"/>
        <v>3472</v>
      </c>
      <c r="K17" s="38"/>
      <c r="L17" s="38"/>
      <c r="N17" s="38"/>
    </row>
    <row r="18" spans="1:14">
      <c r="A18" s="34" t="s">
        <v>66</v>
      </c>
      <c r="B18" s="35" t="s">
        <v>67</v>
      </c>
      <c r="C18" s="36">
        <v>2281</v>
      </c>
      <c r="D18" s="36">
        <v>411</v>
      </c>
      <c r="E18" s="36">
        <v>1361</v>
      </c>
      <c r="F18" s="36"/>
      <c r="G18" s="36"/>
      <c r="H18" s="36"/>
      <c r="I18" s="36"/>
      <c r="J18" s="37">
        <f t="shared" si="0"/>
        <v>4053</v>
      </c>
      <c r="K18" s="38"/>
      <c r="L18" s="38"/>
      <c r="N18" s="38"/>
    </row>
    <row r="19" spans="1:14">
      <c r="A19" s="34" t="s">
        <v>68</v>
      </c>
      <c r="B19" s="35" t="s">
        <v>69</v>
      </c>
      <c r="C19" s="36"/>
      <c r="D19" s="36"/>
      <c r="E19" s="36"/>
      <c r="F19" s="36">
        <v>15238</v>
      </c>
      <c r="G19" s="36"/>
      <c r="H19" s="36"/>
      <c r="I19" s="36"/>
      <c r="J19" s="37">
        <f t="shared" si="0"/>
        <v>15238</v>
      </c>
      <c r="K19" s="38"/>
      <c r="L19" s="38"/>
      <c r="N19" s="38"/>
    </row>
    <row r="20" spans="1:14">
      <c r="A20" s="34" t="s">
        <v>70</v>
      </c>
      <c r="B20" s="35" t="s">
        <v>71</v>
      </c>
      <c r="C20" s="36"/>
      <c r="D20" s="36"/>
      <c r="E20" s="36">
        <v>2223</v>
      </c>
      <c r="F20" s="36"/>
      <c r="G20" s="36"/>
      <c r="H20" s="36"/>
      <c r="I20" s="36"/>
      <c r="J20" s="37">
        <f t="shared" si="0"/>
        <v>2223</v>
      </c>
      <c r="K20" s="38"/>
      <c r="L20" s="38"/>
      <c r="N20" s="38"/>
    </row>
    <row r="21" spans="1:14">
      <c r="A21" s="34" t="s">
        <v>72</v>
      </c>
      <c r="B21" s="35" t="s">
        <v>73</v>
      </c>
      <c r="C21" s="36">
        <v>19588</v>
      </c>
      <c r="D21" s="36">
        <v>2644</v>
      </c>
      <c r="E21" s="36">
        <v>1500</v>
      </c>
      <c r="F21" s="36"/>
      <c r="G21" s="36"/>
      <c r="H21" s="36"/>
      <c r="I21" s="36"/>
      <c r="J21" s="37">
        <f t="shared" si="0"/>
        <v>23732</v>
      </c>
      <c r="K21" s="38"/>
      <c r="L21" s="38"/>
      <c r="N21" s="38"/>
    </row>
    <row r="22" spans="1:14">
      <c r="A22" s="34" t="s">
        <v>74</v>
      </c>
      <c r="B22" s="35" t="s">
        <v>30</v>
      </c>
      <c r="C22" s="36"/>
      <c r="D22" s="36"/>
      <c r="E22" s="36">
        <v>3771</v>
      </c>
      <c r="F22" s="36"/>
      <c r="G22" s="36"/>
      <c r="H22" s="36"/>
      <c r="I22" s="36"/>
      <c r="J22" s="37">
        <f t="shared" si="0"/>
        <v>3771</v>
      </c>
      <c r="K22" s="38"/>
      <c r="L22" s="38"/>
      <c r="N22" s="38"/>
    </row>
    <row r="23" spans="1:14">
      <c r="A23" s="34" t="s">
        <v>75</v>
      </c>
      <c r="B23" s="35" t="s">
        <v>76</v>
      </c>
      <c r="C23" s="36"/>
      <c r="D23" s="36"/>
      <c r="E23" s="36">
        <v>286</v>
      </c>
      <c r="F23" s="36"/>
      <c r="G23" s="36"/>
      <c r="H23" s="36"/>
      <c r="I23" s="36"/>
      <c r="J23" s="37">
        <f t="shared" si="0"/>
        <v>286</v>
      </c>
      <c r="K23" s="38"/>
      <c r="L23" s="38"/>
      <c r="N23" s="38"/>
    </row>
    <row r="24" spans="1:14">
      <c r="A24" s="34" t="s">
        <v>77</v>
      </c>
      <c r="B24" s="35" t="s">
        <v>78</v>
      </c>
      <c r="C24" s="36"/>
      <c r="D24" s="36"/>
      <c r="E24" s="36"/>
      <c r="F24" s="36"/>
      <c r="G24" s="36">
        <v>5000</v>
      </c>
      <c r="H24" s="36"/>
      <c r="I24" s="36"/>
      <c r="J24" s="37">
        <f t="shared" si="0"/>
        <v>5000</v>
      </c>
      <c r="L24" s="38"/>
      <c r="N24" s="38"/>
    </row>
    <row r="25" spans="1:14">
      <c r="A25" s="42" t="s">
        <v>79</v>
      </c>
      <c r="B25" s="43"/>
      <c r="C25" s="37">
        <f>SUM(C9:C24)</f>
        <v>33423</v>
      </c>
      <c r="D25" s="37">
        <f>SUM(D9:D24)</f>
        <v>5261</v>
      </c>
      <c r="E25" s="37">
        <f>SUM(E9:E24)</f>
        <v>49077</v>
      </c>
      <c r="F25" s="37">
        <f>SUM(F9:F24)</f>
        <v>15238</v>
      </c>
      <c r="G25" s="37">
        <f>SUM(G9:G24)-G15</f>
        <v>136202</v>
      </c>
      <c r="H25" s="37">
        <f>SUM(H9:H24)</f>
        <v>28656</v>
      </c>
      <c r="I25" s="37">
        <f>SUM(I9:I24)</f>
        <v>952</v>
      </c>
      <c r="J25" s="37">
        <f>SUM(J9:J24)-J15</f>
        <v>268809</v>
      </c>
      <c r="L25" s="38"/>
      <c r="N25" s="38"/>
    </row>
    <row r="26" spans="1:14">
      <c r="A26" s="24"/>
      <c r="B26" s="25"/>
      <c r="C26" s="26"/>
      <c r="D26" s="26"/>
      <c r="E26" s="27"/>
      <c r="F26" s="27"/>
      <c r="G26" s="27"/>
      <c r="H26" s="27"/>
      <c r="I26" s="27"/>
      <c r="J26" s="26"/>
      <c r="K26" s="38"/>
      <c r="L26" s="38"/>
      <c r="N26" s="38"/>
    </row>
    <row r="27" spans="1:14">
      <c r="A27" s="44" t="s">
        <v>80</v>
      </c>
      <c r="B27" s="25"/>
      <c r="C27" s="26"/>
      <c r="D27" s="26"/>
      <c r="E27" s="27"/>
      <c r="F27" s="27"/>
      <c r="G27" s="27"/>
      <c r="H27" s="27"/>
      <c r="I27" s="27"/>
      <c r="J27" s="26"/>
      <c r="K27" s="38"/>
      <c r="L27" s="38"/>
      <c r="N27" s="38"/>
    </row>
    <row r="28" spans="1:14">
      <c r="A28" s="24"/>
      <c r="B28" s="25"/>
      <c r="L28" s="38"/>
      <c r="N28" s="38"/>
    </row>
    <row r="29" spans="1:14">
      <c r="I29" s="15" t="s">
        <v>81</v>
      </c>
      <c r="K29" s="38"/>
      <c r="L29" s="38"/>
      <c r="N29" s="26"/>
    </row>
    <row r="30" spans="1:14" ht="15.7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4" ht="15.75">
      <c r="A31" s="16"/>
      <c r="B31" s="16"/>
      <c r="C31" s="16"/>
      <c r="D31" s="16"/>
      <c r="E31" s="16"/>
      <c r="F31" s="16"/>
      <c r="G31" s="16"/>
      <c r="H31" s="16"/>
      <c r="I31" s="16"/>
      <c r="J31" s="16"/>
      <c r="M31" s="26"/>
    </row>
    <row r="32" spans="1:14" ht="15.75">
      <c r="A32" s="46"/>
      <c r="B32" s="47"/>
      <c r="C32" s="48"/>
      <c r="D32" s="48"/>
      <c r="E32" s="49"/>
      <c r="F32" s="49"/>
      <c r="G32" s="49"/>
      <c r="H32" s="49"/>
      <c r="I32" s="49"/>
      <c r="J32" s="48"/>
    </row>
    <row r="33" spans="1:10" ht="15.75">
      <c r="A33" s="21" t="s">
        <v>82</v>
      </c>
      <c r="B33" s="19"/>
      <c r="C33" s="48"/>
      <c r="D33" s="48"/>
      <c r="E33" s="49"/>
      <c r="F33" s="49"/>
      <c r="G33" s="49"/>
      <c r="H33" s="49"/>
      <c r="I33" s="49"/>
      <c r="J33" s="28" t="s">
        <v>45</v>
      </c>
    </row>
    <row r="34" spans="1:10" ht="76.5">
      <c r="A34" s="50" t="s">
        <v>46</v>
      </c>
      <c r="B34" s="50"/>
      <c r="C34" s="30" t="s">
        <v>83</v>
      </c>
      <c r="D34" s="30" t="s">
        <v>84</v>
      </c>
      <c r="E34" s="30" t="s">
        <v>85</v>
      </c>
      <c r="F34" s="32" t="s">
        <v>86</v>
      </c>
      <c r="G34" s="32" t="s">
        <v>87</v>
      </c>
      <c r="H34" s="32" t="s">
        <v>88</v>
      </c>
      <c r="I34" s="32" t="s">
        <v>89</v>
      </c>
      <c r="J34" s="33" t="s">
        <v>54</v>
      </c>
    </row>
    <row r="35" spans="1:10">
      <c r="A35" s="34" t="s">
        <v>55</v>
      </c>
      <c r="B35" s="35" t="s">
        <v>56</v>
      </c>
      <c r="C35" s="51"/>
      <c r="D35" s="51"/>
      <c r="E35" s="51"/>
      <c r="F35" s="51">
        <v>31510</v>
      </c>
      <c r="G35" s="51"/>
      <c r="H35" s="51"/>
      <c r="I35" s="51"/>
      <c r="J35" s="37">
        <f t="shared" ref="J35:J49" si="1">SUM(C35:I35)</f>
        <v>31510</v>
      </c>
    </row>
    <row r="36" spans="1:10">
      <c r="A36" s="34" t="s">
        <v>57</v>
      </c>
      <c r="B36" s="35" t="s">
        <v>58</v>
      </c>
      <c r="C36" s="51"/>
      <c r="D36" s="51"/>
      <c r="E36" s="51"/>
      <c r="F36" s="51">
        <v>2724</v>
      </c>
      <c r="G36" s="51"/>
      <c r="H36" s="51"/>
      <c r="I36" s="51"/>
      <c r="J36" s="37">
        <f t="shared" si="1"/>
        <v>2724</v>
      </c>
    </row>
    <row r="37" spans="1:10">
      <c r="A37" s="34">
        <v>680002</v>
      </c>
      <c r="B37" s="35" t="s">
        <v>12</v>
      </c>
      <c r="C37" s="51"/>
      <c r="D37" s="51">
        <v>4148</v>
      </c>
      <c r="E37" s="51">
        <v>1550</v>
      </c>
      <c r="F37" s="51"/>
      <c r="G37" s="51"/>
      <c r="H37" s="51">
        <v>1741</v>
      </c>
      <c r="I37" s="51">
        <v>750</v>
      </c>
      <c r="J37" s="37">
        <f t="shared" si="1"/>
        <v>8189</v>
      </c>
    </row>
    <row r="38" spans="1:10">
      <c r="A38" s="34" t="s">
        <v>60</v>
      </c>
      <c r="B38" s="35" t="s">
        <v>13</v>
      </c>
      <c r="C38" s="51"/>
      <c r="D38" s="51"/>
      <c r="E38" s="51"/>
      <c r="F38" s="51">
        <v>4612</v>
      </c>
      <c r="G38" s="51"/>
      <c r="H38" s="51"/>
      <c r="I38" s="51"/>
      <c r="J38" s="37">
        <f t="shared" si="1"/>
        <v>4612</v>
      </c>
    </row>
    <row r="39" spans="1:10">
      <c r="A39" s="34" t="s">
        <v>61</v>
      </c>
      <c r="B39" s="35" t="s">
        <v>18</v>
      </c>
      <c r="C39" s="51"/>
      <c r="D39" s="51"/>
      <c r="E39" s="51"/>
      <c r="F39" s="51">
        <v>6592</v>
      </c>
      <c r="G39" s="51"/>
      <c r="H39" s="51"/>
      <c r="I39" s="51"/>
      <c r="J39" s="37">
        <f t="shared" si="1"/>
        <v>6592</v>
      </c>
    </row>
    <row r="40" spans="1:10">
      <c r="A40" s="34" t="s">
        <v>90</v>
      </c>
      <c r="B40" s="52" t="s">
        <v>19</v>
      </c>
      <c r="C40" s="51">
        <v>24100</v>
      </c>
      <c r="D40" s="51"/>
      <c r="E40" s="51"/>
      <c r="F40" s="51">
        <v>18096</v>
      </c>
      <c r="G40" s="51"/>
      <c r="H40" s="51"/>
      <c r="I40" s="51"/>
      <c r="J40" s="37">
        <f t="shared" si="1"/>
        <v>42196</v>
      </c>
    </row>
    <row r="41" spans="1:10">
      <c r="A41" s="34"/>
      <c r="B41" s="35" t="s">
        <v>91</v>
      </c>
      <c r="C41" s="51"/>
      <c r="D41" s="51"/>
      <c r="E41" s="51"/>
      <c r="F41" s="51">
        <v>51510</v>
      </c>
      <c r="G41" s="51"/>
      <c r="H41" s="51"/>
      <c r="I41" s="51"/>
      <c r="J41" s="37">
        <f t="shared" si="1"/>
        <v>51510</v>
      </c>
    </row>
    <row r="42" spans="1:10">
      <c r="A42" s="34"/>
      <c r="B42" s="35" t="s">
        <v>92</v>
      </c>
      <c r="C42" s="51"/>
      <c r="D42" s="51"/>
      <c r="E42" s="51"/>
      <c r="F42" s="51">
        <v>51989</v>
      </c>
      <c r="G42" s="51"/>
      <c r="H42" s="51"/>
      <c r="I42" s="51"/>
      <c r="J42" s="37">
        <f t="shared" si="1"/>
        <v>51989</v>
      </c>
    </row>
    <row r="43" spans="1:10">
      <c r="A43" s="34"/>
      <c r="B43" s="35" t="s">
        <v>93</v>
      </c>
      <c r="C43" s="51"/>
      <c r="D43" s="51"/>
      <c r="E43" s="51"/>
      <c r="F43" s="51">
        <v>2222</v>
      </c>
      <c r="G43" s="51"/>
      <c r="H43" s="51"/>
      <c r="I43" s="51"/>
      <c r="J43" s="37">
        <f t="shared" si="1"/>
        <v>2222</v>
      </c>
    </row>
    <row r="44" spans="1:10">
      <c r="A44" s="34"/>
      <c r="B44" s="53" t="s">
        <v>94</v>
      </c>
      <c r="C44" s="51"/>
      <c r="D44" s="51"/>
      <c r="E44" s="51"/>
      <c r="F44" s="51">
        <v>15238</v>
      </c>
      <c r="G44" s="51"/>
      <c r="H44" s="51"/>
      <c r="I44" s="51"/>
      <c r="J44" s="37">
        <f t="shared" si="1"/>
        <v>15238</v>
      </c>
    </row>
    <row r="45" spans="1:10">
      <c r="A45" s="34"/>
      <c r="B45" s="53" t="s">
        <v>67</v>
      </c>
      <c r="C45" s="51"/>
      <c r="D45" s="51"/>
      <c r="E45" s="51"/>
      <c r="F45" s="51">
        <v>3400</v>
      </c>
      <c r="G45" s="51"/>
      <c r="H45" s="51"/>
      <c r="I45" s="51"/>
      <c r="J45" s="37">
        <f t="shared" si="1"/>
        <v>3400</v>
      </c>
    </row>
    <row r="46" spans="1:10">
      <c r="A46" s="34" t="s">
        <v>64</v>
      </c>
      <c r="B46" s="35" t="s">
        <v>20</v>
      </c>
      <c r="C46" s="51"/>
      <c r="D46" s="51"/>
      <c r="E46" s="51"/>
      <c r="F46" s="51"/>
      <c r="G46" s="51">
        <v>19285</v>
      </c>
      <c r="H46" s="51"/>
      <c r="I46" s="51"/>
      <c r="J46" s="37">
        <f t="shared" si="1"/>
        <v>19285</v>
      </c>
    </row>
    <row r="47" spans="1:10">
      <c r="A47" s="34" t="s">
        <v>65</v>
      </c>
      <c r="B47" s="35" t="s">
        <v>21</v>
      </c>
      <c r="C47" s="51"/>
      <c r="D47" s="51"/>
      <c r="E47" s="51"/>
      <c r="F47" s="51"/>
      <c r="G47" s="51">
        <v>4712</v>
      </c>
      <c r="H47" s="51"/>
      <c r="I47" s="51"/>
      <c r="J47" s="37">
        <f t="shared" si="1"/>
        <v>4712</v>
      </c>
    </row>
    <row r="48" spans="1:10">
      <c r="A48" s="34" t="s">
        <v>72</v>
      </c>
      <c r="B48" s="35" t="s">
        <v>73</v>
      </c>
      <c r="C48" s="51"/>
      <c r="D48" s="51"/>
      <c r="E48" s="51"/>
      <c r="F48" s="51"/>
      <c r="G48" s="51">
        <v>21676</v>
      </c>
      <c r="H48" s="51"/>
      <c r="I48" s="51"/>
      <c r="J48" s="37">
        <f t="shared" si="1"/>
        <v>21676</v>
      </c>
    </row>
    <row r="49" spans="1:13">
      <c r="A49" s="34" t="s">
        <v>74</v>
      </c>
      <c r="B49" s="35" t="s">
        <v>30</v>
      </c>
      <c r="C49" s="51"/>
      <c r="D49" s="51"/>
      <c r="E49" s="51"/>
      <c r="F49" s="51">
        <v>2954</v>
      </c>
      <c r="G49" s="51"/>
      <c r="H49" s="51"/>
      <c r="I49" s="51"/>
      <c r="J49" s="37">
        <f t="shared" si="1"/>
        <v>2954</v>
      </c>
    </row>
    <row r="50" spans="1:13">
      <c r="A50" s="42" t="s">
        <v>95</v>
      </c>
      <c r="B50" s="43"/>
      <c r="C50" s="37">
        <f>SUM(C36:C49)</f>
        <v>24100</v>
      </c>
      <c r="D50" s="37">
        <f>SUM(D36:D49)</f>
        <v>4148</v>
      </c>
      <c r="E50" s="37">
        <f>SUM(E36:E49)</f>
        <v>1550</v>
      </c>
      <c r="F50" s="37">
        <f>SUM(F35:F49)</f>
        <v>190847</v>
      </c>
      <c r="G50" s="37">
        <f>SUM(G36:G49)-1</f>
        <v>45672</v>
      </c>
      <c r="H50" s="37">
        <f>SUM(H36:H49)</f>
        <v>1741</v>
      </c>
      <c r="I50" s="37">
        <f>SUM(I36:I49)</f>
        <v>750</v>
      </c>
      <c r="J50" s="37">
        <f>SUM(J35:J49)</f>
        <v>268809</v>
      </c>
    </row>
    <row r="51" spans="1:13">
      <c r="A51" s="52" t="s">
        <v>96</v>
      </c>
      <c r="B51" s="54"/>
      <c r="C51" s="38">
        <f>C50</f>
        <v>24100</v>
      </c>
      <c r="F51" s="15">
        <f>F50</f>
        <v>190847</v>
      </c>
    </row>
    <row r="52" spans="1:13">
      <c r="B52" s="13"/>
      <c r="C52" s="6"/>
      <c r="D52" s="6"/>
      <c r="E52" s="14"/>
      <c r="K52" s="54"/>
      <c r="L52" s="54"/>
      <c r="M52" s="54"/>
    </row>
    <row r="53" spans="1:13">
      <c r="K53" s="54"/>
      <c r="L53" s="54"/>
      <c r="M53" s="54"/>
    </row>
    <row r="55" spans="1:13">
      <c r="A55" s="44" t="s">
        <v>80</v>
      </c>
    </row>
    <row r="56" spans="1:13">
      <c r="K56" s="55"/>
      <c r="L56" s="56"/>
    </row>
    <row r="57" spans="1:13">
      <c r="F57" s="57"/>
      <c r="G57" s="57"/>
      <c r="H57" s="58"/>
      <c r="I57" s="58"/>
      <c r="J57" s="58"/>
    </row>
    <row r="58" spans="1:13">
      <c r="A58" s="59"/>
      <c r="F58" s="57"/>
      <c r="G58" s="57"/>
      <c r="H58" s="60" t="s">
        <v>97</v>
      </c>
      <c r="I58" s="60"/>
      <c r="J58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0"/>
  <sheetViews>
    <sheetView workbookViewId="0"/>
  </sheetViews>
  <sheetFormatPr defaultRowHeight="15"/>
  <sheetData>
    <row r="2" spans="1:7" ht="15.75">
      <c r="A2" s="16" t="s">
        <v>98</v>
      </c>
      <c r="B2" s="16"/>
      <c r="C2" s="16"/>
      <c r="D2" s="16"/>
      <c r="E2" s="16"/>
      <c r="F2" s="16"/>
      <c r="G2" s="16"/>
    </row>
    <row r="3" spans="1:7" ht="15.75">
      <c r="A3" s="16" t="s">
        <v>43</v>
      </c>
      <c r="B3" s="16"/>
      <c r="C3" s="16"/>
      <c r="D3" s="16"/>
      <c r="E3" s="16"/>
      <c r="F3" s="16"/>
      <c r="G3" s="16"/>
    </row>
    <row r="4" spans="1:7" ht="15.75">
      <c r="A4" s="20"/>
      <c r="B4" s="20"/>
      <c r="C4" s="20"/>
      <c r="D4" s="20"/>
      <c r="E4" s="20"/>
      <c r="F4" s="20"/>
      <c r="G4" s="20"/>
    </row>
    <row r="5" spans="1:7" ht="15.75">
      <c r="A5" s="20"/>
      <c r="B5" s="20"/>
      <c r="C5" s="20"/>
      <c r="D5" s="20"/>
      <c r="E5" s="20"/>
      <c r="F5" s="20"/>
      <c r="G5" s="20"/>
    </row>
    <row r="8" spans="1:7" ht="15.75">
      <c r="A8" s="19" t="s">
        <v>44</v>
      </c>
      <c r="B8" s="19"/>
    </row>
    <row r="9" spans="1:7">
      <c r="A9" s="61"/>
      <c r="B9" s="61"/>
    </row>
    <row r="10" spans="1:7">
      <c r="A10" s="62"/>
      <c r="B10" s="62"/>
      <c r="C10" s="26"/>
      <c r="D10" s="26"/>
      <c r="E10" s="27"/>
      <c r="F10" s="27"/>
      <c r="G10" s="28" t="s">
        <v>45</v>
      </c>
    </row>
    <row r="11" spans="1:7" ht="25.5">
      <c r="A11" s="29" t="s">
        <v>46</v>
      </c>
      <c r="B11" s="63"/>
      <c r="C11" s="30" t="s">
        <v>47</v>
      </c>
      <c r="D11" s="30" t="s">
        <v>48</v>
      </c>
      <c r="E11" s="31" t="s">
        <v>49</v>
      </c>
      <c r="F11" s="32" t="s">
        <v>50</v>
      </c>
      <c r="G11" s="33" t="s">
        <v>54</v>
      </c>
    </row>
    <row r="12" spans="1:7">
      <c r="A12" s="34" t="s">
        <v>55</v>
      </c>
      <c r="B12" s="35" t="s">
        <v>99</v>
      </c>
      <c r="C12" s="36">
        <v>22728</v>
      </c>
      <c r="D12" s="36">
        <v>4357</v>
      </c>
      <c r="E12" s="36">
        <v>8580</v>
      </c>
      <c r="F12" s="36"/>
      <c r="G12" s="64">
        <f>C12+D12+E12</f>
        <v>35665</v>
      </c>
    </row>
    <row r="13" spans="1:7">
      <c r="A13" s="43" t="s">
        <v>79</v>
      </c>
      <c r="B13" s="43"/>
      <c r="C13" s="37">
        <f>SUM(C12:C12)</f>
        <v>22728</v>
      </c>
      <c r="D13" s="37">
        <f>SUM(D12:D12)</f>
        <v>4357</v>
      </c>
      <c r="E13" s="37">
        <f>SUM(E12:E12)</f>
        <v>8580</v>
      </c>
      <c r="F13" s="37">
        <f>SUM(F12:F12)</f>
        <v>0</v>
      </c>
      <c r="G13" s="37">
        <f>SUM(G12:G12)</f>
        <v>35665</v>
      </c>
    </row>
    <row r="14" spans="1:7">
      <c r="A14" s="62"/>
      <c r="B14" s="62"/>
      <c r="C14" s="26"/>
      <c r="D14" s="26"/>
      <c r="E14" s="27"/>
      <c r="F14" s="27"/>
      <c r="G14" s="26"/>
    </row>
    <row r="15" spans="1:7">
      <c r="A15" s="62"/>
      <c r="B15" s="62"/>
      <c r="C15" s="26"/>
      <c r="D15" s="26"/>
      <c r="E15" s="27"/>
      <c r="F15" s="27"/>
      <c r="G15" s="26"/>
    </row>
    <row r="16" spans="1:7">
      <c r="A16" s="62"/>
      <c r="B16" s="62"/>
      <c r="C16" s="26"/>
      <c r="D16" s="26"/>
      <c r="E16" s="27"/>
      <c r="F16" s="27"/>
      <c r="G16" s="26"/>
    </row>
    <row r="19" spans="1:10" ht="15.75">
      <c r="A19" s="19" t="s">
        <v>82</v>
      </c>
      <c r="B19" s="19"/>
      <c r="C19" s="48"/>
      <c r="D19" s="48"/>
      <c r="E19" s="49"/>
      <c r="F19" s="49"/>
      <c r="G19" s="48"/>
    </row>
    <row r="20" spans="1:10" ht="15.75">
      <c r="A20" s="19"/>
      <c r="B20" s="19"/>
      <c r="C20" s="48"/>
      <c r="D20" s="48"/>
      <c r="E20" s="49"/>
      <c r="F20" s="49"/>
      <c r="G20" s="28" t="s">
        <v>45</v>
      </c>
      <c r="H20" s="45"/>
      <c r="I20" s="45"/>
      <c r="J20" s="26"/>
    </row>
    <row r="21" spans="1:10" ht="51">
      <c r="A21" s="29" t="s">
        <v>46</v>
      </c>
      <c r="B21" s="63"/>
      <c r="C21" s="30"/>
      <c r="D21" s="30"/>
      <c r="E21" s="31"/>
      <c r="F21" s="32" t="s">
        <v>86</v>
      </c>
      <c r="G21" s="33" t="s">
        <v>54</v>
      </c>
    </row>
    <row r="22" spans="1:10">
      <c r="A22" s="34" t="s">
        <v>55</v>
      </c>
      <c r="B22" s="35" t="s">
        <v>99</v>
      </c>
      <c r="C22" s="65"/>
      <c r="D22" s="65"/>
      <c r="E22" s="66"/>
      <c r="F22" s="66">
        <f>G13-D23-E23</f>
        <v>35665</v>
      </c>
      <c r="G22" s="67">
        <f>SUM(C22:F22)</f>
        <v>35665</v>
      </c>
    </row>
    <row r="23" spans="1:10">
      <c r="A23" s="43" t="s">
        <v>95</v>
      </c>
      <c r="B23" s="43"/>
      <c r="C23" s="37"/>
      <c r="D23" s="37"/>
      <c r="E23" s="37"/>
      <c r="F23" s="37">
        <f>SUM(F22:F22)</f>
        <v>35665</v>
      </c>
      <c r="G23" s="37">
        <f>SUM(G22:G22)</f>
        <v>35665</v>
      </c>
    </row>
    <row r="26" spans="1:10">
      <c r="B26" s="12"/>
      <c r="C26" s="6"/>
      <c r="D26" s="6"/>
      <c r="E26" s="14"/>
    </row>
    <row r="30" spans="1:10">
      <c r="A30" s="4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F40"/>
  <sheetViews>
    <sheetView workbookViewId="0"/>
  </sheetViews>
  <sheetFormatPr defaultRowHeight="15"/>
  <sheetData>
    <row r="2" spans="1:6" ht="15.75">
      <c r="A2" s="16" t="s">
        <v>36</v>
      </c>
      <c r="B2" s="16"/>
      <c r="C2" s="16"/>
      <c r="D2" s="16"/>
      <c r="E2" s="16"/>
      <c r="F2" s="16"/>
    </row>
    <row r="3" spans="1:6" ht="15.75">
      <c r="A3" s="16" t="s">
        <v>43</v>
      </c>
      <c r="B3" s="16"/>
      <c r="C3" s="16"/>
      <c r="D3" s="16"/>
      <c r="E3" s="16"/>
      <c r="F3" s="16"/>
    </row>
    <row r="4" spans="1:6" ht="15.75">
      <c r="A4" s="18"/>
      <c r="B4" s="20"/>
      <c r="C4" s="20"/>
      <c r="D4" s="20"/>
      <c r="E4" s="20"/>
      <c r="F4" s="20"/>
    </row>
    <row r="5" spans="1:6" ht="15.75">
      <c r="A5" s="18"/>
      <c r="B5" s="20"/>
      <c r="C5" s="20"/>
      <c r="D5" s="20"/>
      <c r="E5" s="20"/>
      <c r="F5" s="20"/>
    </row>
    <row r="8" spans="1:6" ht="15.75">
      <c r="A8" s="21" t="s">
        <v>100</v>
      </c>
      <c r="B8" s="19"/>
    </row>
    <row r="9" spans="1:6">
      <c r="A9" s="22"/>
      <c r="B9" s="61"/>
    </row>
    <row r="10" spans="1:6">
      <c r="A10" s="24"/>
      <c r="B10" s="62"/>
      <c r="C10" s="26"/>
      <c r="D10" s="26"/>
      <c r="E10" s="27"/>
      <c r="F10" s="28" t="s">
        <v>45</v>
      </c>
    </row>
    <row r="11" spans="1:6" ht="25.5">
      <c r="A11" s="68" t="s">
        <v>46</v>
      </c>
      <c r="B11" s="69"/>
      <c r="C11" s="70" t="s">
        <v>47</v>
      </c>
      <c r="D11" s="71" t="s">
        <v>48</v>
      </c>
      <c r="E11" s="70" t="s">
        <v>49</v>
      </c>
      <c r="F11" s="72" t="s">
        <v>54</v>
      </c>
    </row>
    <row r="12" spans="1:6">
      <c r="A12" s="34" t="s">
        <v>101</v>
      </c>
      <c r="B12" s="35" t="s">
        <v>38</v>
      </c>
      <c r="C12" s="36">
        <v>51325</v>
      </c>
      <c r="D12" s="36">
        <v>9574</v>
      </c>
      <c r="E12" s="36">
        <v>635</v>
      </c>
      <c r="F12" s="73">
        <f>C12+D12+E12</f>
        <v>61534</v>
      </c>
    </row>
    <row r="13" spans="1:6">
      <c r="A13" s="34" t="s">
        <v>102</v>
      </c>
      <c r="B13" s="35" t="s">
        <v>103</v>
      </c>
      <c r="C13" s="36"/>
      <c r="D13" s="36"/>
      <c r="E13" s="36">
        <v>2106</v>
      </c>
      <c r="F13" s="73">
        <f>C13+D13+E13</f>
        <v>2106</v>
      </c>
    </row>
    <row r="14" spans="1:6">
      <c r="A14" s="74"/>
      <c r="B14" s="43" t="s">
        <v>104</v>
      </c>
      <c r="C14" s="73">
        <f>SUM(C12:C13)</f>
        <v>51325</v>
      </c>
      <c r="D14" s="73">
        <f>SUM(D12:D13)</f>
        <v>9574</v>
      </c>
      <c r="E14" s="73">
        <f>SUM(E12:E13)</f>
        <v>2741</v>
      </c>
      <c r="F14" s="73">
        <f>C14+D14+E14</f>
        <v>63640</v>
      </c>
    </row>
    <row r="15" spans="1:6">
      <c r="A15" s="34"/>
      <c r="B15" s="35"/>
      <c r="C15" s="36"/>
      <c r="D15" s="36"/>
      <c r="E15" s="36"/>
      <c r="F15" s="64"/>
    </row>
    <row r="16" spans="1:6">
      <c r="A16" s="34" t="s">
        <v>105</v>
      </c>
      <c r="B16" s="35" t="s">
        <v>106</v>
      </c>
      <c r="C16" s="36">
        <v>9390</v>
      </c>
      <c r="D16" s="36">
        <v>1974</v>
      </c>
      <c r="E16" s="36">
        <v>18621</v>
      </c>
      <c r="F16" s="37">
        <f>SUM(C16:E16)</f>
        <v>29985</v>
      </c>
    </row>
    <row r="17" spans="1:6">
      <c r="A17" s="74"/>
      <c r="B17" s="43" t="s">
        <v>107</v>
      </c>
      <c r="C17" s="73">
        <f>SUM(C16:C16)</f>
        <v>9390</v>
      </c>
      <c r="D17" s="73">
        <f>SUM(D16:D16)</f>
        <v>1974</v>
      </c>
      <c r="E17" s="73">
        <f>SUM(E16:E16)</f>
        <v>18621</v>
      </c>
      <c r="F17" s="37">
        <f>SUM(C17:E17)</f>
        <v>29985</v>
      </c>
    </row>
    <row r="18" spans="1:6">
      <c r="A18" s="34"/>
      <c r="B18" s="35"/>
      <c r="C18" s="36"/>
      <c r="D18" s="36"/>
      <c r="E18" s="36"/>
      <c r="F18" s="64">
        <f>SUM(C18:E18)</f>
        <v>0</v>
      </c>
    </row>
    <row r="19" spans="1:6">
      <c r="A19" s="42" t="s">
        <v>79</v>
      </c>
      <c r="B19" s="43"/>
      <c r="C19" s="37">
        <f>C17+C14</f>
        <v>60715</v>
      </c>
      <c r="D19" s="37">
        <f>D17+D14</f>
        <v>11548</v>
      </c>
      <c r="E19" s="37">
        <f>E17+E14+1</f>
        <v>21363</v>
      </c>
      <c r="F19" s="37">
        <f>F17+F14</f>
        <v>93625</v>
      </c>
    </row>
    <row r="20" spans="1:6">
      <c r="A20" s="24"/>
      <c r="B20" s="25"/>
      <c r="C20" s="26"/>
      <c r="D20" s="26"/>
      <c r="E20" s="27"/>
      <c r="F20" s="26"/>
    </row>
    <row r="21" spans="1:6">
      <c r="A21" s="24"/>
      <c r="B21" s="25"/>
      <c r="C21" s="26"/>
      <c r="D21" s="26"/>
      <c r="E21" s="27"/>
      <c r="F21" s="26"/>
    </row>
    <row r="22" spans="1:6">
      <c r="B22" s="47"/>
    </row>
    <row r="23" spans="1:6" ht="15.75">
      <c r="A23" s="21" t="s">
        <v>82</v>
      </c>
      <c r="B23" s="19"/>
      <c r="C23" s="48"/>
      <c r="D23" s="48"/>
      <c r="E23" s="49"/>
      <c r="F23" s="48"/>
    </row>
    <row r="24" spans="1:6" ht="15.75">
      <c r="A24" s="21"/>
      <c r="B24" s="19"/>
      <c r="C24" s="48"/>
      <c r="D24" s="48"/>
      <c r="E24" s="49"/>
      <c r="F24" s="48"/>
    </row>
    <row r="25" spans="1:6">
      <c r="A25" s="75"/>
      <c r="B25" s="76"/>
      <c r="C25" s="26"/>
      <c r="D25" s="26"/>
      <c r="E25" s="27"/>
      <c r="F25" s="28" t="s">
        <v>45</v>
      </c>
    </row>
    <row r="26" spans="1:6" ht="51">
      <c r="A26" s="34" t="s">
        <v>46</v>
      </c>
      <c r="B26" s="35"/>
      <c r="C26" s="77" t="s">
        <v>108</v>
      </c>
      <c r="D26" s="77" t="s">
        <v>109</v>
      </c>
      <c r="E26" s="78" t="s">
        <v>110</v>
      </c>
      <c r="F26" s="79" t="s">
        <v>54</v>
      </c>
    </row>
    <row r="27" spans="1:6">
      <c r="A27" s="34" t="s">
        <v>101</v>
      </c>
      <c r="B27" s="35" t="s">
        <v>38</v>
      </c>
      <c r="C27" s="64"/>
      <c r="E27" s="36"/>
      <c r="F27" s="64">
        <f>SUM(C27:E27)</f>
        <v>0</v>
      </c>
    </row>
    <row r="28" spans="1:6">
      <c r="A28" s="34" t="s">
        <v>102</v>
      </c>
      <c r="B28" s="35" t="s">
        <v>103</v>
      </c>
      <c r="C28" s="64">
        <v>0</v>
      </c>
      <c r="D28" s="64">
        <v>91212</v>
      </c>
      <c r="E28" s="64">
        <v>0</v>
      </c>
      <c r="F28" s="64">
        <f>SUM(C28:E28)</f>
        <v>91212</v>
      </c>
    </row>
    <row r="29" spans="1:6">
      <c r="A29" s="74"/>
      <c r="B29" s="43" t="s">
        <v>104</v>
      </c>
      <c r="C29" s="37">
        <f>SUM(C27:C28)</f>
        <v>0</v>
      </c>
      <c r="D29" s="37">
        <f>SUM(D27:D28)</f>
        <v>91212</v>
      </c>
      <c r="E29" s="37">
        <f>SUM(E27:E28)</f>
        <v>0</v>
      </c>
      <c r="F29" s="37">
        <f>SUM(F27:F28)</f>
        <v>91212</v>
      </c>
    </row>
    <row r="30" spans="1:6">
      <c r="A30" s="34"/>
      <c r="B30" s="35"/>
      <c r="C30" s="37"/>
      <c r="D30" s="37"/>
      <c r="E30" s="73"/>
      <c r="F30" s="64"/>
    </row>
    <row r="31" spans="1:6">
      <c r="A31" s="34" t="s">
        <v>105</v>
      </c>
      <c r="B31" s="35" t="s">
        <v>111</v>
      </c>
      <c r="C31" s="64">
        <v>400</v>
      </c>
      <c r="D31" s="64">
        <v>0</v>
      </c>
      <c r="E31" s="64">
        <v>108</v>
      </c>
      <c r="F31" s="37">
        <f>SUM(C31:E31)</f>
        <v>508</v>
      </c>
    </row>
    <row r="32" spans="1:6">
      <c r="A32" s="34"/>
      <c r="B32" s="35" t="s">
        <v>112</v>
      </c>
      <c r="C32" s="64">
        <v>1500</v>
      </c>
      <c r="D32" s="64"/>
      <c r="E32" s="64">
        <v>405</v>
      </c>
      <c r="F32" s="37">
        <f>SUM(C32:E32)</f>
        <v>1905</v>
      </c>
    </row>
    <row r="33" spans="1:6">
      <c r="A33" s="74"/>
      <c r="B33" s="43" t="s">
        <v>107</v>
      </c>
      <c r="C33" s="37">
        <f>C32+C31</f>
        <v>1900</v>
      </c>
      <c r="D33" s="37">
        <f>D32+D31</f>
        <v>0</v>
      </c>
      <c r="E33" s="37">
        <f>E32+E31</f>
        <v>513</v>
      </c>
      <c r="F33" s="37">
        <f>SUM(C33:E33)</f>
        <v>2413</v>
      </c>
    </row>
    <row r="34" spans="1:6">
      <c r="A34" s="34"/>
      <c r="B34" s="35"/>
      <c r="C34" s="64"/>
      <c r="D34" s="64"/>
      <c r="E34" s="36"/>
      <c r="F34" s="64"/>
    </row>
    <row r="35" spans="1:6">
      <c r="A35" s="42" t="s">
        <v>79</v>
      </c>
      <c r="B35" s="43"/>
      <c r="C35" s="37">
        <f>C29+C33</f>
        <v>1900</v>
      </c>
      <c r="D35" s="37">
        <f>D29+D33</f>
        <v>91212</v>
      </c>
      <c r="E35" s="37">
        <f>E29+E33</f>
        <v>513</v>
      </c>
      <c r="F35" s="37">
        <f>F29+F33</f>
        <v>93625</v>
      </c>
    </row>
    <row r="39" spans="1:6">
      <c r="B39" s="80"/>
      <c r="C39" s="81"/>
      <c r="D39" s="81"/>
    </row>
    <row r="40" spans="1:6">
      <c r="A40" s="44" t="s">
        <v>113</v>
      </c>
      <c r="B40" s="8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view="pageBreakPreview" zoomScaleNormal="100" workbookViewId="0">
      <selection activeCell="A4" sqref="A4"/>
    </sheetView>
  </sheetViews>
  <sheetFormatPr defaultRowHeight="15"/>
  <cols>
    <col min="2" max="2" width="44.140625"/>
    <col min="3" max="3" width="6.140625"/>
    <col min="4" max="4" width="9.7109375"/>
    <col min="5" max="10" width="9.7109375" style="83"/>
    <col min="11" max="11" width="5.140625"/>
    <col min="12" max="12" width="8.28515625" style="6"/>
  </cols>
  <sheetData>
    <row r="1" spans="1:14">
      <c r="E1"/>
      <c r="F1"/>
      <c r="G1"/>
      <c r="H1"/>
      <c r="I1"/>
      <c r="J1" s="84" t="s">
        <v>114</v>
      </c>
      <c r="L1"/>
    </row>
    <row r="2" spans="1:14" s="17" customFormat="1" ht="15.75">
      <c r="A2" s="5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s="17" customFormat="1" ht="15.75">
      <c r="A3" s="5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15.75">
      <c r="A4" s="20"/>
      <c r="B4" s="20"/>
      <c r="C4" s="20"/>
      <c r="D4" s="20"/>
      <c r="E4" s="85"/>
      <c r="F4" s="85"/>
      <c r="G4" s="85"/>
      <c r="H4" s="85"/>
      <c r="I4" s="85"/>
      <c r="J4" s="85"/>
      <c r="K4" s="20"/>
      <c r="L4"/>
    </row>
    <row r="5" spans="1:14" ht="15.75">
      <c r="A5" s="20"/>
      <c r="B5" s="20" t="s">
        <v>116</v>
      </c>
      <c r="C5" s="20"/>
      <c r="D5" s="20"/>
      <c r="E5" s="85"/>
      <c r="F5" s="85"/>
      <c r="G5" s="85"/>
      <c r="H5" s="85"/>
      <c r="I5" s="85"/>
      <c r="J5" s="85"/>
      <c r="K5" s="20"/>
      <c r="L5"/>
    </row>
    <row r="6" spans="1:14" ht="15.75">
      <c r="A6" s="20"/>
      <c r="B6" s="20"/>
      <c r="C6" s="20"/>
      <c r="D6" s="20"/>
      <c r="E6" s="85"/>
      <c r="F6" s="85"/>
      <c r="G6" s="85"/>
      <c r="H6" s="85"/>
      <c r="I6" s="85"/>
      <c r="J6" s="85"/>
      <c r="K6" s="20"/>
      <c r="L6"/>
    </row>
    <row r="7" spans="1:14" ht="38.25" customHeight="1">
      <c r="B7" s="4" t="s">
        <v>117</v>
      </c>
      <c r="C7" s="4"/>
      <c r="D7" s="3" t="s">
        <v>118</v>
      </c>
      <c r="E7" s="2" t="s">
        <v>119</v>
      </c>
      <c r="F7" s="2"/>
      <c r="G7" s="2" t="s">
        <v>120</v>
      </c>
      <c r="H7" s="2"/>
      <c r="I7" s="1" t="s">
        <v>121</v>
      </c>
      <c r="J7" s="1"/>
      <c r="K7" s="83"/>
      <c r="L7" s="87" t="s">
        <v>122</v>
      </c>
    </row>
    <row r="8" spans="1:14" ht="54" customHeight="1">
      <c r="B8" s="4"/>
      <c r="C8" s="4"/>
      <c r="D8" s="3"/>
      <c r="E8" s="86" t="s">
        <v>123</v>
      </c>
      <c r="F8" s="86" t="s">
        <v>124</v>
      </c>
      <c r="G8" s="86" t="s">
        <v>123</v>
      </c>
      <c r="H8" s="86" t="s">
        <v>124</v>
      </c>
      <c r="I8" s="86" t="s">
        <v>123</v>
      </c>
      <c r="J8" s="86" t="s">
        <v>124</v>
      </c>
      <c r="L8"/>
    </row>
    <row r="9" spans="1:14" ht="6.75" customHeight="1">
      <c r="B9" s="88"/>
      <c r="C9" s="89"/>
      <c r="D9" s="89"/>
      <c r="E9" s="90"/>
      <c r="F9" s="90"/>
      <c r="G9" s="90"/>
      <c r="H9" s="90"/>
      <c r="I9" s="90"/>
      <c r="J9" s="91"/>
      <c r="L9"/>
    </row>
    <row r="10" spans="1:14" s="92" customFormat="1">
      <c r="B10" s="93" t="s">
        <v>125</v>
      </c>
      <c r="C10" s="94">
        <v>6.83</v>
      </c>
      <c r="D10" s="95">
        <v>0</v>
      </c>
      <c r="E10" s="96">
        <v>7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L10" s="97">
        <v>3</v>
      </c>
    </row>
    <row r="11" spans="1:14">
      <c r="A11" s="92"/>
      <c r="B11" s="98" t="s">
        <v>126</v>
      </c>
      <c r="C11" s="99">
        <v>6.83</v>
      </c>
      <c r="D11" s="95"/>
      <c r="E11" s="100">
        <v>7</v>
      </c>
      <c r="F11" s="100"/>
      <c r="G11" s="100"/>
      <c r="H11" s="100"/>
      <c r="I11" s="100"/>
      <c r="J11" s="100"/>
      <c r="L11" s="97"/>
    </row>
    <row r="12" spans="1:14" ht="6.75" customHeight="1">
      <c r="B12" s="88"/>
      <c r="C12" s="101"/>
      <c r="D12" s="95"/>
      <c r="E12" s="90"/>
      <c r="F12" s="90"/>
      <c r="G12" s="90"/>
      <c r="H12" s="90"/>
      <c r="I12" s="90"/>
      <c r="J12" s="91"/>
      <c r="L12"/>
    </row>
    <row r="13" spans="1:14" s="92" customFormat="1">
      <c r="B13" s="102" t="s">
        <v>127</v>
      </c>
      <c r="C13" s="103">
        <f>SUM(C14:C16)</f>
        <v>17.2</v>
      </c>
      <c r="D13" s="95">
        <v>0</v>
      </c>
      <c r="E13" s="95">
        <v>0</v>
      </c>
      <c r="F13" s="95">
        <v>0</v>
      </c>
      <c r="G13" s="95">
        <f>SUM(G14:G16)</f>
        <v>17</v>
      </c>
      <c r="H13" s="95">
        <v>0</v>
      </c>
      <c r="I13" s="95">
        <v>0</v>
      </c>
      <c r="J13" s="95">
        <f>SUM(J14:J16)</f>
        <v>0.5</v>
      </c>
    </row>
    <row r="14" spans="1:14">
      <c r="B14" s="104" t="s">
        <v>128</v>
      </c>
      <c r="C14" s="105">
        <v>7.7</v>
      </c>
      <c r="D14" s="105"/>
      <c r="E14" s="106"/>
      <c r="F14" s="106"/>
      <c r="G14" s="106">
        <v>9</v>
      </c>
      <c r="H14" s="106"/>
      <c r="I14" s="106"/>
      <c r="J14" s="106"/>
      <c r="L14"/>
    </row>
    <row r="15" spans="1:14">
      <c r="B15" s="104" t="s">
        <v>129</v>
      </c>
      <c r="C15" s="105">
        <v>4</v>
      </c>
      <c r="D15" s="105"/>
      <c r="E15" s="106"/>
      <c r="F15" s="106"/>
      <c r="G15" s="106">
        <v>4</v>
      </c>
      <c r="H15" s="106"/>
      <c r="I15" s="106"/>
      <c r="J15" s="106"/>
      <c r="L15"/>
    </row>
    <row r="16" spans="1:14">
      <c r="B16" s="107" t="s">
        <v>130</v>
      </c>
      <c r="C16" s="108">
        <v>5.5</v>
      </c>
      <c r="D16" s="108"/>
      <c r="E16" s="109"/>
      <c r="F16" s="109"/>
      <c r="G16" s="109">
        <v>4</v>
      </c>
      <c r="H16" s="109"/>
      <c r="I16" s="109"/>
      <c r="J16" s="109">
        <v>0.5</v>
      </c>
      <c r="L16"/>
      <c r="N16">
        <f>C16-G16-J16</f>
        <v>1</v>
      </c>
    </row>
    <row r="17" spans="2:12" ht="6.75" customHeight="1">
      <c r="B17" s="88"/>
      <c r="C17" s="101"/>
      <c r="D17" s="101"/>
      <c r="E17" s="90"/>
      <c r="F17" s="90"/>
      <c r="G17" s="90"/>
      <c r="H17" s="90"/>
      <c r="I17" s="90"/>
      <c r="J17" s="91"/>
      <c r="L17"/>
    </row>
    <row r="18" spans="2:12" ht="14.1" customHeight="1">
      <c r="B18" s="93" t="s">
        <v>131</v>
      </c>
      <c r="C18" s="110">
        <v>4</v>
      </c>
      <c r="D18" s="111">
        <v>1</v>
      </c>
      <c r="E18" s="111">
        <v>0</v>
      </c>
      <c r="F18" s="111">
        <v>0</v>
      </c>
      <c r="G18" s="111">
        <v>1</v>
      </c>
      <c r="H18" s="111">
        <v>0</v>
      </c>
      <c r="I18" s="111">
        <v>0</v>
      </c>
      <c r="J18" s="91">
        <v>0</v>
      </c>
      <c r="L18"/>
    </row>
    <row r="19" spans="2:12" ht="14.1" customHeight="1">
      <c r="B19" s="98" t="s">
        <v>132</v>
      </c>
      <c r="C19" s="110">
        <v>1</v>
      </c>
      <c r="D19" s="112">
        <v>1</v>
      </c>
      <c r="E19" s="111"/>
      <c r="F19" s="111"/>
      <c r="G19" s="111"/>
      <c r="H19" s="111"/>
      <c r="I19" s="111"/>
      <c r="J19" s="91"/>
      <c r="L19"/>
    </row>
    <row r="20" spans="2:12" ht="14.1" customHeight="1">
      <c r="B20" s="98" t="s">
        <v>22</v>
      </c>
      <c r="C20" s="110">
        <v>1</v>
      </c>
      <c r="D20" s="110"/>
      <c r="E20" s="111"/>
      <c r="F20" s="111"/>
      <c r="G20" s="111">
        <v>1</v>
      </c>
      <c r="H20" s="111"/>
      <c r="I20" s="111"/>
      <c r="J20" s="91"/>
      <c r="L20"/>
    </row>
    <row r="21" spans="2:12" ht="14.1" customHeight="1">
      <c r="B21" s="113" t="s">
        <v>133</v>
      </c>
      <c r="C21" s="114">
        <v>1</v>
      </c>
      <c r="D21" s="114"/>
      <c r="E21" s="115"/>
      <c r="F21" s="115"/>
      <c r="G21" s="115"/>
      <c r="H21" s="115"/>
      <c r="I21" s="115"/>
      <c r="J21" s="115"/>
      <c r="L21" s="87">
        <v>1</v>
      </c>
    </row>
    <row r="22" spans="2:12" ht="14.1" customHeight="1">
      <c r="B22" s="107" t="s">
        <v>134</v>
      </c>
      <c r="C22" s="108">
        <v>1</v>
      </c>
      <c r="D22" s="108"/>
      <c r="E22" s="109"/>
      <c r="F22" s="109"/>
      <c r="G22" s="109"/>
      <c r="H22" s="109"/>
      <c r="I22" s="109"/>
      <c r="J22" s="109"/>
      <c r="L22"/>
    </row>
    <row r="23" spans="2:12" ht="7.5" customHeight="1">
      <c r="B23" s="88"/>
      <c r="C23" s="101"/>
      <c r="D23" s="101"/>
      <c r="E23" s="90"/>
      <c r="F23" s="90"/>
      <c r="G23" s="90"/>
      <c r="H23" s="90"/>
      <c r="I23" s="90"/>
      <c r="J23" s="91"/>
      <c r="L23"/>
    </row>
    <row r="24" spans="2:12" s="92" customFormat="1" ht="18" customHeight="1">
      <c r="B24" s="102" t="s">
        <v>135</v>
      </c>
      <c r="C24" s="103">
        <f>C10+C13+C18</f>
        <v>28.03</v>
      </c>
      <c r="D24" s="116">
        <v>1</v>
      </c>
      <c r="E24" s="117">
        <f t="shared" ref="E24:J24" si="0">E10+E13+E18</f>
        <v>7</v>
      </c>
      <c r="F24" s="117">
        <f t="shared" si="0"/>
        <v>0</v>
      </c>
      <c r="G24" s="117">
        <f t="shared" si="0"/>
        <v>18</v>
      </c>
      <c r="H24" s="117">
        <f t="shared" si="0"/>
        <v>0</v>
      </c>
      <c r="I24" s="117">
        <f t="shared" si="0"/>
        <v>0</v>
      </c>
      <c r="J24" s="117">
        <f t="shared" si="0"/>
        <v>0.5</v>
      </c>
      <c r="L24" s="97">
        <f>SUM(L9:L21)</f>
        <v>4</v>
      </c>
    </row>
    <row r="25" spans="2:12" ht="15.75" customHeight="1"/>
    <row r="26" spans="2:12" ht="13.5" customHeight="1"/>
  </sheetData>
  <mergeCells count="7">
    <mergeCell ref="A2:K2"/>
    <mergeCell ref="A3:K3"/>
    <mergeCell ref="B7:C8"/>
    <mergeCell ref="D7:D8"/>
    <mergeCell ref="E7:F7"/>
    <mergeCell ref="G7:H7"/>
    <mergeCell ref="I7:J7"/>
  </mergeCells>
  <pageMargins left="0.39374999999999999" right="0.23611111111111099" top="0.74791666666666701" bottom="0.74791666666666701" header="0.51180555555555496" footer="0.51180555555555496"/>
  <pageSetup paperSize="9" firstPageNumber="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17</vt:i4>
      </vt:variant>
    </vt:vector>
  </HeadingPairs>
  <TitlesOfParts>
    <vt:vector size="22" baseType="lpstr">
      <vt:lpstr>1_melléklet</vt:lpstr>
      <vt:lpstr>2_ab_melléklet</vt:lpstr>
      <vt:lpstr>3_sz_melléklet</vt:lpstr>
      <vt:lpstr>4_sz_melléklet</vt:lpstr>
      <vt:lpstr>5. melléklet</vt:lpstr>
      <vt:lpstr>'2_ab_melléklet'!Nyomtatási_terület</vt:lpstr>
      <vt:lpstr>'3_sz_melléklet'!Nyomtatási_terület</vt:lpstr>
      <vt:lpstr>'4_sz_melléklet'!Nyomtatási_terület</vt:lpstr>
      <vt:lpstr>'5. melléklet'!Nyomtatási_terület</vt:lpstr>
      <vt:lpstr>'2_ab_melléklet'!Print_Area_0</vt:lpstr>
      <vt:lpstr>'3_sz_melléklet'!Print_Area_0</vt:lpstr>
      <vt:lpstr>'4_sz_melléklet'!Print_Area_0</vt:lpstr>
      <vt:lpstr>'5. melléklet'!Print_Area_0</vt:lpstr>
      <vt:lpstr>'2_ab_melléklet'!Print_Area_0_0</vt:lpstr>
      <vt:lpstr>'3_sz_melléklet'!Print_Area_0_0</vt:lpstr>
      <vt:lpstr>'5. melléklet'!Print_Area_0_0</vt:lpstr>
      <vt:lpstr>'2_ab_melléklet'!Print_Area_0_0_0</vt:lpstr>
      <vt:lpstr>'3_sz_melléklet'!Print_Area_0_0_0</vt:lpstr>
      <vt:lpstr>'5. melléklet'!Print_Area_0_0_0</vt:lpstr>
      <vt:lpstr>'2_ab_melléklet'!Print_Area_0_0_0_0</vt:lpstr>
      <vt:lpstr>'3_sz_melléklet'!Print_Area_0_0_0_0</vt:lpstr>
      <vt:lpstr>'5. melléklet'!Print_Area_0_0_0_0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Mária</cp:lastModifiedBy>
  <cp:revision>10</cp:revision>
  <cp:lastPrinted>2018-02-13T10:00:42Z</cp:lastPrinted>
  <dcterms:created xsi:type="dcterms:W3CDTF">2013-10-11T07:58:54Z</dcterms:created>
  <dcterms:modified xsi:type="dcterms:W3CDTF">2018-03-09T10:11:04Z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WXPEE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