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 activeTab="1"/>
  </bookViews>
  <sheets>
    <sheet name="1. mell.Önk.összesítő" sheetId="1" r:id="rId1"/>
    <sheet name="1.c" sheetId="2" r:id="rId2"/>
  </sheets>
  <externalReferences>
    <externalReference r:id="rId3"/>
  </externalReferences>
  <definedNames>
    <definedName name="_xlnm.Print_Area" localSheetId="0">'1. mell.Önk.összesítő'!$A$3:$P$50</definedName>
    <definedName name="_xlnm.Print_Area" localSheetId="1">'1.c'!$A$2:$B$28</definedName>
  </definedNames>
  <calcPr calcId="144525"/>
</workbook>
</file>

<file path=xl/calcChain.xml><?xml version="1.0" encoding="utf-8"?>
<calcChain xmlns="http://schemas.openxmlformats.org/spreadsheetml/2006/main">
  <c r="B27" i="2" l="1"/>
  <c r="B14" i="2"/>
  <c r="B10" i="2"/>
  <c r="B7" i="2"/>
  <c r="B6" i="2"/>
  <c r="B15" i="2" s="1"/>
  <c r="P49" i="1" l="1"/>
  <c r="O49" i="1"/>
  <c r="N49" i="1"/>
  <c r="M49" i="1"/>
  <c r="B49" i="1"/>
  <c r="L49" i="1" s="1"/>
  <c r="P47" i="1"/>
  <c r="O47" i="1"/>
  <c r="N47" i="1"/>
  <c r="M47" i="1"/>
  <c r="L47" i="1"/>
  <c r="P46" i="1"/>
  <c r="O46" i="1"/>
  <c r="N46" i="1"/>
  <c r="M46" i="1"/>
  <c r="L46" i="1"/>
  <c r="P45" i="1"/>
  <c r="O45" i="1"/>
  <c r="N45" i="1"/>
  <c r="M45" i="1"/>
  <c r="L45" i="1"/>
  <c r="B45" i="1"/>
  <c r="P43" i="1"/>
  <c r="O43" i="1"/>
  <c r="N43" i="1"/>
  <c r="M43" i="1"/>
  <c r="L43" i="1"/>
  <c r="P42" i="1"/>
  <c r="O42" i="1"/>
  <c r="N42" i="1"/>
  <c r="M42" i="1"/>
  <c r="B42" i="1"/>
  <c r="L42" i="1" s="1"/>
  <c r="P41" i="1"/>
  <c r="O41" i="1"/>
  <c r="N41" i="1"/>
  <c r="M41" i="1"/>
  <c r="G41" i="1"/>
  <c r="P40" i="1"/>
  <c r="O40" i="1"/>
  <c r="N40" i="1"/>
  <c r="M40" i="1"/>
  <c r="L40" i="1"/>
  <c r="P39" i="1"/>
  <c r="O39" i="1"/>
  <c r="N39" i="1"/>
  <c r="M39" i="1"/>
  <c r="L39" i="1"/>
  <c r="P38" i="1"/>
  <c r="O38" i="1"/>
  <c r="N38" i="1"/>
  <c r="M38" i="1"/>
  <c r="G38" i="1"/>
  <c r="B38" i="1"/>
  <c r="K37" i="1"/>
  <c r="J37" i="1"/>
  <c r="I37" i="1"/>
  <c r="H37" i="1"/>
  <c r="G37" i="1"/>
  <c r="F37" i="1"/>
  <c r="P37" i="1" s="1"/>
  <c r="E37" i="1"/>
  <c r="O37" i="1" s="1"/>
  <c r="D37" i="1"/>
  <c r="N37" i="1" s="1"/>
  <c r="C37" i="1"/>
  <c r="M37" i="1" s="1"/>
  <c r="P36" i="1"/>
  <c r="O36" i="1"/>
  <c r="N36" i="1"/>
  <c r="M36" i="1"/>
  <c r="L36" i="1"/>
  <c r="B36" i="1"/>
  <c r="P35" i="1"/>
  <c r="O35" i="1"/>
  <c r="N35" i="1"/>
  <c r="M35" i="1"/>
  <c r="L35" i="1"/>
  <c r="B35" i="1"/>
  <c r="P34" i="1"/>
  <c r="O34" i="1"/>
  <c r="N34" i="1"/>
  <c r="M34" i="1"/>
  <c r="L34" i="1"/>
  <c r="B34" i="1"/>
  <c r="K33" i="1"/>
  <c r="J33" i="1"/>
  <c r="I33" i="1"/>
  <c r="H33" i="1"/>
  <c r="G33" i="1"/>
  <c r="F33" i="1"/>
  <c r="P33" i="1" s="1"/>
  <c r="E33" i="1"/>
  <c r="O33" i="1" s="1"/>
  <c r="D33" i="1"/>
  <c r="N33" i="1" s="1"/>
  <c r="C33" i="1"/>
  <c r="M33" i="1" s="1"/>
  <c r="B33" i="1"/>
  <c r="L33" i="1" s="1"/>
  <c r="P32" i="1"/>
  <c r="O32" i="1"/>
  <c r="N32" i="1"/>
  <c r="M32" i="1"/>
  <c r="B32" i="1"/>
  <c r="L32" i="1" s="1"/>
  <c r="P31" i="1"/>
  <c r="O31" i="1"/>
  <c r="N31" i="1"/>
  <c r="M31" i="1"/>
  <c r="B31" i="1"/>
  <c r="L31" i="1" s="1"/>
  <c r="P30" i="1"/>
  <c r="O30" i="1"/>
  <c r="N30" i="1"/>
  <c r="M30" i="1"/>
  <c r="B30" i="1"/>
  <c r="L30" i="1" s="1"/>
  <c r="P29" i="1"/>
  <c r="O29" i="1"/>
  <c r="N29" i="1"/>
  <c r="M29" i="1"/>
  <c r="L29" i="1"/>
  <c r="P28" i="1"/>
  <c r="O28" i="1"/>
  <c r="N28" i="1"/>
  <c r="M28" i="1"/>
  <c r="L28" i="1"/>
  <c r="B28" i="1"/>
  <c r="P27" i="1"/>
  <c r="O27" i="1"/>
  <c r="N27" i="1"/>
  <c r="M27" i="1"/>
  <c r="L27" i="1"/>
  <c r="B27" i="1"/>
  <c r="K26" i="1"/>
  <c r="K44" i="1" s="1"/>
  <c r="K48" i="1" s="1"/>
  <c r="K50" i="1" s="1"/>
  <c r="J26" i="1"/>
  <c r="J44" i="1" s="1"/>
  <c r="J48" i="1" s="1"/>
  <c r="J50" i="1" s="1"/>
  <c r="I26" i="1"/>
  <c r="I44" i="1" s="1"/>
  <c r="I48" i="1" s="1"/>
  <c r="I50" i="1" s="1"/>
  <c r="H26" i="1"/>
  <c r="H44" i="1" s="1"/>
  <c r="H48" i="1" s="1"/>
  <c r="H50" i="1" s="1"/>
  <c r="G26" i="1"/>
  <c r="G44" i="1" s="1"/>
  <c r="G48" i="1" s="1"/>
  <c r="G50" i="1" s="1"/>
  <c r="F26" i="1"/>
  <c r="F44" i="1" s="1"/>
  <c r="E26" i="1"/>
  <c r="O26" i="1" s="1"/>
  <c r="D26" i="1"/>
  <c r="D44" i="1" s="1"/>
  <c r="C26" i="1"/>
  <c r="M26" i="1" s="1"/>
  <c r="K21" i="1"/>
  <c r="J21" i="1"/>
  <c r="I21" i="1"/>
  <c r="P20" i="1"/>
  <c r="O20" i="1"/>
  <c r="N20" i="1"/>
  <c r="M20" i="1"/>
  <c r="L20" i="1"/>
  <c r="P19" i="1"/>
  <c r="O19" i="1"/>
  <c r="N19" i="1"/>
  <c r="M19" i="1"/>
  <c r="L19" i="1"/>
  <c r="P18" i="1"/>
  <c r="O18" i="1"/>
  <c r="N18" i="1"/>
  <c r="M18" i="1"/>
  <c r="L18" i="1"/>
  <c r="P17" i="1"/>
  <c r="O17" i="1"/>
  <c r="N17" i="1"/>
  <c r="M17" i="1"/>
  <c r="L17" i="1"/>
  <c r="N16" i="1"/>
  <c r="H16" i="1"/>
  <c r="H21" i="1" s="1"/>
  <c r="G16" i="1"/>
  <c r="G21" i="1" s="1"/>
  <c r="E16" i="1"/>
  <c r="O16" i="1" s="1"/>
  <c r="D16" i="1"/>
  <c r="D21" i="1" s="1"/>
  <c r="N21" i="1" s="1"/>
  <c r="C16" i="1"/>
  <c r="M16" i="1" s="1"/>
  <c r="P15" i="1"/>
  <c r="O15" i="1"/>
  <c r="N15" i="1"/>
  <c r="M15" i="1"/>
  <c r="L15" i="1"/>
  <c r="P14" i="1"/>
  <c r="O14" i="1"/>
  <c r="N14" i="1"/>
  <c r="M14" i="1"/>
  <c r="L14" i="1"/>
  <c r="O13" i="1"/>
  <c r="N13" i="1"/>
  <c r="M13" i="1"/>
  <c r="L13" i="1"/>
  <c r="G13" i="1"/>
  <c r="F13" i="1"/>
  <c r="P13" i="1" s="1"/>
  <c r="O12" i="1"/>
  <c r="N12" i="1"/>
  <c r="M12" i="1"/>
  <c r="F12" i="1"/>
  <c r="P12" i="1" s="1"/>
  <c r="B12" i="1"/>
  <c r="L12" i="1" s="1"/>
  <c r="O11" i="1"/>
  <c r="N11" i="1"/>
  <c r="M11" i="1"/>
  <c r="K11" i="1"/>
  <c r="F11" i="1"/>
  <c r="B11" i="1"/>
  <c r="L11" i="1" s="1"/>
  <c r="O10" i="1"/>
  <c r="N10" i="1"/>
  <c r="M10" i="1"/>
  <c r="F10" i="1"/>
  <c r="P10" i="1" s="1"/>
  <c r="B10" i="1"/>
  <c r="L10" i="1" s="1"/>
  <c r="O9" i="1"/>
  <c r="N9" i="1"/>
  <c r="M9" i="1"/>
  <c r="L9" i="1"/>
  <c r="F9" i="1"/>
  <c r="P9" i="1" s="1"/>
  <c r="P8" i="1"/>
  <c r="O8" i="1"/>
  <c r="N8" i="1"/>
  <c r="M8" i="1"/>
  <c r="L8" i="1"/>
  <c r="O7" i="1"/>
  <c r="N7" i="1"/>
  <c r="M7" i="1"/>
  <c r="F7" i="1"/>
  <c r="B7" i="1"/>
  <c r="B16" i="1" s="1"/>
  <c r="F16" i="1" l="1"/>
  <c r="P7" i="1"/>
  <c r="P11" i="1"/>
  <c r="B26" i="1"/>
  <c r="B21" i="1"/>
  <c r="L21" i="1" s="1"/>
  <c r="L16" i="1"/>
  <c r="F21" i="1"/>
  <c r="P21" i="1" s="1"/>
  <c r="P16" i="1"/>
  <c r="N44" i="1"/>
  <c r="D48" i="1"/>
  <c r="P44" i="1"/>
  <c r="F48" i="1"/>
  <c r="L7" i="1"/>
  <c r="C21" i="1"/>
  <c r="M21" i="1" s="1"/>
  <c r="E21" i="1"/>
  <c r="O21" i="1" s="1"/>
  <c r="L26" i="1"/>
  <c r="N26" i="1"/>
  <c r="P26" i="1"/>
  <c r="L38" i="1"/>
  <c r="C44" i="1"/>
  <c r="E44" i="1"/>
  <c r="B41" i="1"/>
  <c r="L41" i="1" s="1"/>
  <c r="C48" i="1" l="1"/>
  <c r="M44" i="1"/>
  <c r="F50" i="1"/>
  <c r="P50" i="1" s="1"/>
  <c r="P48" i="1"/>
  <c r="D50" i="1"/>
  <c r="N50" i="1" s="1"/>
  <c r="N48" i="1"/>
  <c r="E48" i="1"/>
  <c r="O44" i="1"/>
  <c r="B37" i="1"/>
  <c r="O48" i="1" l="1"/>
  <c r="E50" i="1"/>
  <c r="O50" i="1" s="1"/>
  <c r="L37" i="1"/>
  <c r="B44" i="1"/>
  <c r="M48" i="1"/>
  <c r="C50" i="1"/>
  <c r="M50" i="1" s="1"/>
  <c r="L44" i="1" l="1"/>
  <c r="B48" i="1"/>
  <c r="B50" i="1" l="1"/>
  <c r="L50" i="1" s="1"/>
  <c r="L48" i="1"/>
</calcChain>
</file>

<file path=xl/sharedStrings.xml><?xml version="1.0" encoding="utf-8"?>
<sst xmlns="http://schemas.openxmlformats.org/spreadsheetml/2006/main" count="100" uniqueCount="82">
  <si>
    <t>1/a</t>
  </si>
  <si>
    <t>ÖNKORMÁNYZAT BEVÉTELI ÖSSZESÍTŐ 2014. ÉV</t>
  </si>
  <si>
    <t>Bevételi jogcímek</t>
  </si>
  <si>
    <t>Önkormányzat eredeti előirányzat</t>
  </si>
  <si>
    <t>Önkormányzat módosított</t>
  </si>
  <si>
    <t>Önkormányzat módosított szept</t>
  </si>
  <si>
    <t>Önkormányzat módosított dec</t>
  </si>
  <si>
    <t>Önkormányzat</t>
  </si>
  <si>
    <t>Dadi Nefelejcs Óvoda</t>
  </si>
  <si>
    <t>Dadi Nefelejcs Óvoda módosított szept</t>
  </si>
  <si>
    <t>Dadi Nefelejcs Óvoda módosított dec</t>
  </si>
  <si>
    <t>Bevételek összesen</t>
  </si>
  <si>
    <t>Bevételek összesen módosított</t>
  </si>
  <si>
    <t>Bevételek összesen módosított szept</t>
  </si>
  <si>
    <t xml:space="preserve">Bevételek összesen módosított dec </t>
  </si>
  <si>
    <t>Önkormányzatok működési támogatásai</t>
  </si>
  <si>
    <t>Működési célú támogatások államháztartáson belülről</t>
  </si>
  <si>
    <t>Felhalmozási célú támogatások államháztartáson belülről</t>
  </si>
  <si>
    <t>Közhatalmi bevételek</t>
  </si>
  <si>
    <t>Egyéb működési bevételek</t>
  </si>
  <si>
    <t>Felhalmozási célú bevételek</t>
  </si>
  <si>
    <t>Átvett pénzeszközök összesen</t>
  </si>
  <si>
    <t xml:space="preserve">     ebből működési célú átvett pénzeszköz</t>
  </si>
  <si>
    <t xml:space="preserve">      ebből felhalmozási célú átvett pénzeszköz</t>
  </si>
  <si>
    <t>KÖLTSÉGVETÉSI BEVÉTELEK ÖSSZESEN:</t>
  </si>
  <si>
    <t>Előző évek előirányzatmaradványának, pénzmaradványának és vállalkozási maradványának igénybevétele</t>
  </si>
  <si>
    <t>Irányító szervi támogatás folyósítása</t>
  </si>
  <si>
    <t>Finanszírozási célú pénzügyi műveletek bevételei</t>
  </si>
  <si>
    <t>Nyújtott támogatás miatti Korrekció</t>
  </si>
  <si>
    <t>BEVÉTELEK MINDÖSSZESEN:</t>
  </si>
  <si>
    <t>1/b</t>
  </si>
  <si>
    <t>ÖNKORMÁNYZAT KIADÁS ÖSSZESÍTŐ 2014. ÉV</t>
  </si>
  <si>
    <t>Kiadási jogcímek</t>
  </si>
  <si>
    <t>Dadi Nefelejcs Óvoda módosított</t>
  </si>
  <si>
    <t>Dadi Nefelejcs Óvoda módosított  dec</t>
  </si>
  <si>
    <t>Kiadások összesen</t>
  </si>
  <si>
    <t>Bevételek összesen módosított dec</t>
  </si>
  <si>
    <t>Működési Kiadások</t>
  </si>
  <si>
    <t>Személyi juttatások</t>
  </si>
  <si>
    <t>Munkaadót terhelő járulékok</t>
  </si>
  <si>
    <t xml:space="preserve">Szociális hozzájárulási adó </t>
  </si>
  <si>
    <t>Dologi kiadások</t>
  </si>
  <si>
    <t>Ellátottak pénzbeni juttatásai</t>
  </si>
  <si>
    <t>Egyéb működési célú kiadások</t>
  </si>
  <si>
    <t>Felhalmozási kiadások összesen</t>
  </si>
  <si>
    <t xml:space="preserve">      ebből beruházás</t>
  </si>
  <si>
    <t xml:space="preserve">      ebből felújítás</t>
  </si>
  <si>
    <t xml:space="preserve">     ebből egyéb felhalmozási kaidások</t>
  </si>
  <si>
    <t>Pénzforgalom nélküli kiadások összesen</t>
  </si>
  <si>
    <t>ebből évközi többletigények pótlására szolgáló</t>
  </si>
  <si>
    <t>általános tartalék</t>
  </si>
  <si>
    <t>céltartalék</t>
  </si>
  <si>
    <t>ebből elmaradt bevételek pótlására szolgáló</t>
  </si>
  <si>
    <t>KÖLTSÉGVETÉSI KIADÁSOK ÖSSZESEN:</t>
  </si>
  <si>
    <t>Finanszírozási célú pénzügyi műveletek kiadásai</t>
  </si>
  <si>
    <t xml:space="preserve">       Működési célú </t>
  </si>
  <si>
    <t xml:space="preserve">       Felhalmozási célú </t>
  </si>
  <si>
    <t>KIADÁSOK MINDÖSSZESEN:</t>
  </si>
  <si>
    <t>Nyújtott támogatás miatti korrekció:</t>
  </si>
  <si>
    <t>ÖNKORMÁNYZAT KIADÁSAI MINDÖSSZESEN:</t>
  </si>
  <si>
    <t>e Ft</t>
  </si>
  <si>
    <t>1.c)</t>
  </si>
  <si>
    <t>KÖLTÉSGVETÉSI EGYENLEG 2014.</t>
  </si>
  <si>
    <t>Költségvetési bevételek</t>
  </si>
  <si>
    <t>Költségvetési kiadások</t>
  </si>
  <si>
    <t>Költségvetési többlet</t>
  </si>
  <si>
    <t>Működési többlet</t>
  </si>
  <si>
    <t>Felhalmozási többlet</t>
  </si>
  <si>
    <t>Költségvetési hiány</t>
  </si>
  <si>
    <t>Működési hiány</t>
  </si>
  <si>
    <t>Felhalmozási hiány</t>
  </si>
  <si>
    <t>Költségvetési egyenleg:</t>
  </si>
  <si>
    <t>HIÁNY FINANSZÍROZÁSA 2014.</t>
  </si>
  <si>
    <t>KÖLTSÉGVETÉSI HIÁNY BELSŐ FINANSZÍROZÁSÁRA SZOLGÁLÓ PÉNZFORGALOM NÉLKÜLI BEVÉTELEK</t>
  </si>
  <si>
    <t>Előző évek előirányzat maradványának, pénzmaradványának és vállalkozási maradványának igénybevétele</t>
  </si>
  <si>
    <t>KÖLTSÉGVETÉSI HIÁNY BELSŐ FINANSZÍROZÁSÁT MEGHALADÓ ÖSSZEGÉNEK KÜLSŐ FINANSZÍROZÁSÁRA SZOLGÁLÓ BEVÉTELEK</t>
  </si>
  <si>
    <t>Értékpapírok értékesítésének bevétele</t>
  </si>
  <si>
    <t>Hitelek felvétele és kötvénykibocsátás bevételei</t>
  </si>
  <si>
    <t xml:space="preserve">  1. Működési célú hitel felvétele és kötvénykibocsátás működési célra</t>
  </si>
  <si>
    <t xml:space="preserve">      Likviditási célú hitel (folyószámlahitel) </t>
  </si>
  <si>
    <t xml:space="preserve">  2. Felhalmozási célú hitel felvétele és kötvénykibocsátás felhalmozási célra</t>
  </si>
  <si>
    <t xml:space="preserve">Finanszírozási bevételek összesen: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</si>
</sst>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t_-;\-* #,##0.00\ _F_t_-;_-* \-??\ _F_t_-;_-@_-"/>
    <numFmt numFmtId="165" formatCode="_-* #,##0\ _F_t_-;\-* #,##0\ _F_t_-;_-* \-??\ _F_t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AD9B6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6">
    <xf numFmtId="0" fontId="0" fillId="0" borderId="0"/>
    <xf numFmtId="164" fontId="2" fillId="0" borderId="0" applyFill="0" applyBorder="0" applyAlignment="0" applyProtection="0"/>
    <xf numFmtId="9" fontId="2" fillId="0" borderId="0" applyFill="0" applyBorder="0" applyAlignment="0" applyProtection="0"/>
    <xf numFmtId="0" fontId="1" fillId="0" borderId="0"/>
    <xf numFmtId="0" fontId="2" fillId="0" borderId="0"/>
    <xf numFmtId="0" fontId="5" fillId="0" borderId="0"/>
  </cellStyleXfs>
  <cellXfs count="173">
    <xf numFmtId="0" fontId="0" fillId="0" borderId="0" xfId="0"/>
    <xf numFmtId="0" fontId="2" fillId="0" borderId="0" xfId="3" applyFont="1"/>
    <xf numFmtId="0" fontId="2" fillId="0" borderId="0" xfId="3" applyFont="1" applyFill="1"/>
    <xf numFmtId="0" fontId="2" fillId="0" borderId="10" xfId="3" applyFont="1" applyBorder="1" applyAlignment="1">
      <alignment wrapText="1"/>
    </xf>
    <xf numFmtId="3" fontId="2" fillId="0" borderId="11" xfId="3" applyNumberFormat="1" applyFont="1" applyBorder="1"/>
    <xf numFmtId="3" fontId="2" fillId="0" borderId="12" xfId="3" applyNumberFormat="1" applyFont="1" applyBorder="1"/>
    <xf numFmtId="3" fontId="2" fillId="0" borderId="12" xfId="3" applyNumberFormat="1" applyFont="1" applyFill="1" applyBorder="1"/>
    <xf numFmtId="3" fontId="2" fillId="2" borderId="12" xfId="3" applyNumberFormat="1" applyFont="1" applyFill="1" applyBorder="1"/>
    <xf numFmtId="3" fontId="2" fillId="0" borderId="10" xfId="3" applyNumberFormat="1" applyFont="1" applyFill="1" applyBorder="1"/>
    <xf numFmtId="3" fontId="2" fillId="2" borderId="10" xfId="3" applyNumberFormat="1" applyFont="1" applyFill="1" applyBorder="1"/>
    <xf numFmtId="0" fontId="2" fillId="0" borderId="13" xfId="3" applyFont="1" applyBorder="1" applyAlignment="1">
      <alignment wrapText="1"/>
    </xf>
    <xf numFmtId="3" fontId="2" fillId="0" borderId="14" xfId="3" applyNumberFormat="1" applyFont="1" applyBorder="1"/>
    <xf numFmtId="3" fontId="2" fillId="0" borderId="15" xfId="3" applyNumberFormat="1" applyFont="1" applyBorder="1"/>
    <xf numFmtId="3" fontId="2" fillId="0" borderId="15" xfId="3" applyNumberFormat="1" applyFont="1" applyFill="1" applyBorder="1"/>
    <xf numFmtId="3" fontId="2" fillId="2" borderId="15" xfId="3" applyNumberFormat="1" applyFont="1" applyFill="1" applyBorder="1"/>
    <xf numFmtId="0" fontId="2" fillId="0" borderId="13" xfId="3" applyFont="1" applyFill="1" applyBorder="1" applyAlignment="1">
      <alignment wrapText="1"/>
    </xf>
    <xf numFmtId="3" fontId="2" fillId="0" borderId="14" xfId="3" applyNumberFormat="1" applyFont="1" applyFill="1" applyBorder="1"/>
    <xf numFmtId="0" fontId="4" fillId="0" borderId="13" xfId="3" applyFont="1" applyFill="1" applyBorder="1" applyAlignment="1">
      <alignment wrapText="1"/>
    </xf>
    <xf numFmtId="3" fontId="4" fillId="0" borderId="14" xfId="3" applyNumberFormat="1" applyFont="1" applyFill="1" applyBorder="1"/>
    <xf numFmtId="3" fontId="4" fillId="0" borderId="15" xfId="3" applyNumberFormat="1" applyFont="1" applyFill="1" applyBorder="1"/>
    <xf numFmtId="3" fontId="4" fillId="2" borderId="15" xfId="3" applyNumberFormat="1" applyFont="1" applyFill="1" applyBorder="1"/>
    <xf numFmtId="3" fontId="4" fillId="0" borderId="10" xfId="3" applyNumberFormat="1" applyFont="1" applyFill="1" applyBorder="1"/>
    <xf numFmtId="3" fontId="4" fillId="2" borderId="10" xfId="3" applyNumberFormat="1" applyFont="1" applyFill="1" applyBorder="1"/>
    <xf numFmtId="0" fontId="2" fillId="0" borderId="16" xfId="3" applyFont="1" applyFill="1" applyBorder="1" applyAlignment="1">
      <alignment wrapText="1"/>
    </xf>
    <xf numFmtId="3" fontId="2" fillId="0" borderId="17" xfId="3" applyNumberFormat="1" applyFont="1" applyFill="1" applyBorder="1"/>
    <xf numFmtId="3" fontId="2" fillId="0" borderId="18" xfId="3" applyNumberFormat="1" applyFont="1" applyFill="1" applyBorder="1"/>
    <xf numFmtId="3" fontId="2" fillId="2" borderId="18" xfId="3" applyNumberFormat="1" applyFont="1" applyFill="1" applyBorder="1"/>
    <xf numFmtId="3" fontId="2" fillId="2" borderId="19" xfId="3" applyNumberFormat="1" applyFont="1" applyFill="1" applyBorder="1"/>
    <xf numFmtId="0" fontId="3" fillId="3" borderId="20" xfId="3" applyFont="1" applyFill="1" applyBorder="1" applyAlignment="1">
      <alignment vertical="center" wrapText="1"/>
    </xf>
    <xf numFmtId="3" fontId="3" fillId="3" borderId="21" xfId="3" applyNumberFormat="1" applyFont="1" applyFill="1" applyBorder="1" applyAlignment="1">
      <alignment vertical="center"/>
    </xf>
    <xf numFmtId="3" fontId="3" fillId="3" borderId="22" xfId="3" applyNumberFormat="1" applyFont="1" applyFill="1" applyBorder="1" applyAlignment="1">
      <alignment vertical="center"/>
    </xf>
    <xf numFmtId="3" fontId="3" fillId="3" borderId="23" xfId="3" applyNumberFormat="1" applyFont="1" applyFill="1" applyBorder="1" applyAlignment="1">
      <alignment vertical="center"/>
    </xf>
    <xf numFmtId="3" fontId="3" fillId="3" borderId="24" xfId="3" applyNumberFormat="1" applyFont="1" applyFill="1" applyBorder="1" applyAlignment="1">
      <alignment vertical="center"/>
    </xf>
    <xf numFmtId="0" fontId="2" fillId="0" borderId="0" xfId="3" applyFont="1" applyAlignment="1">
      <alignment vertical="center"/>
    </xf>
    <xf numFmtId="0" fontId="2" fillId="0" borderId="14" xfId="3" applyFont="1" applyBorder="1"/>
    <xf numFmtId="0" fontId="2" fillId="0" borderId="15" xfId="3" applyFont="1" applyBorder="1"/>
    <xf numFmtId="0" fontId="2" fillId="0" borderId="15" xfId="3" applyFont="1" applyFill="1" applyBorder="1"/>
    <xf numFmtId="0" fontId="2" fillId="2" borderId="15" xfId="3" applyFont="1" applyFill="1" applyBorder="1"/>
    <xf numFmtId="0" fontId="3" fillId="0" borderId="16" xfId="3" applyFont="1" applyBorder="1" applyAlignment="1">
      <alignment vertical="center" wrapText="1"/>
    </xf>
    <xf numFmtId="3" fontId="2" fillId="0" borderId="17" xfId="3" applyNumberFormat="1" applyFont="1" applyBorder="1"/>
    <xf numFmtId="3" fontId="2" fillId="0" borderId="18" xfId="3" applyNumberFormat="1" applyFont="1" applyBorder="1"/>
    <xf numFmtId="0" fontId="3" fillId="0" borderId="20" xfId="3" applyFont="1" applyBorder="1" applyAlignment="1">
      <alignment horizontal="right" vertical="center" wrapText="1"/>
    </xf>
    <xf numFmtId="3" fontId="3" fillId="0" borderId="21" xfId="3" applyNumberFormat="1" applyFont="1" applyBorder="1" applyAlignment="1">
      <alignment vertical="center"/>
    </xf>
    <xf numFmtId="3" fontId="3" fillId="0" borderId="22" xfId="3" applyNumberFormat="1" applyFont="1" applyBorder="1" applyAlignment="1">
      <alignment vertical="center"/>
    </xf>
    <xf numFmtId="3" fontId="3" fillId="0" borderId="22" xfId="3" applyNumberFormat="1" applyFont="1" applyFill="1" applyBorder="1" applyAlignment="1">
      <alignment vertical="center"/>
    </xf>
    <xf numFmtId="3" fontId="3" fillId="2" borderId="22" xfId="3" applyNumberFormat="1" applyFont="1" applyFill="1" applyBorder="1" applyAlignment="1">
      <alignment vertical="center"/>
    </xf>
    <xf numFmtId="3" fontId="2" fillId="0" borderId="0" xfId="3" applyNumberFormat="1" applyFont="1"/>
    <xf numFmtId="0" fontId="3" fillId="0" borderId="20" xfId="3" applyFont="1" applyBorder="1" applyAlignment="1">
      <alignment horizontal="center" vertical="center" wrapText="1"/>
    </xf>
    <xf numFmtId="3" fontId="3" fillId="0" borderId="25" xfId="3" applyNumberFormat="1" applyFont="1" applyBorder="1" applyAlignment="1">
      <alignment horizontal="center" vertical="center" wrapText="1"/>
    </xf>
    <xf numFmtId="3" fontId="3" fillId="0" borderId="26" xfId="3" applyNumberFormat="1" applyFont="1" applyBorder="1" applyAlignment="1">
      <alignment horizontal="center" vertical="center" wrapText="1"/>
    </xf>
    <xf numFmtId="3" fontId="3" fillId="0" borderId="26" xfId="3" applyNumberFormat="1" applyFont="1" applyFill="1" applyBorder="1" applyAlignment="1">
      <alignment horizontal="center" vertical="center" wrapText="1"/>
    </xf>
    <xf numFmtId="3" fontId="3" fillId="2" borderId="26" xfId="3" applyNumberFormat="1" applyFont="1" applyFill="1" applyBorder="1" applyAlignment="1">
      <alignment horizontal="center" vertical="center" wrapText="1"/>
    </xf>
    <xf numFmtId="0" fontId="3" fillId="0" borderId="20" xfId="3" applyFont="1" applyBorder="1" applyAlignment="1">
      <alignment horizontal="left" vertical="center" wrapText="1"/>
    </xf>
    <xf numFmtId="3" fontId="3" fillId="0" borderId="21" xfId="3" applyNumberFormat="1" applyFont="1" applyBorder="1" applyAlignment="1">
      <alignment horizontal="center" vertical="center" wrapText="1"/>
    </xf>
    <xf numFmtId="3" fontId="3" fillId="0" borderId="22" xfId="3" applyNumberFormat="1" applyFont="1" applyBorder="1" applyAlignment="1">
      <alignment horizontal="center" vertical="center" wrapText="1"/>
    </xf>
    <xf numFmtId="3" fontId="3" fillId="0" borderId="22" xfId="3" applyNumberFormat="1" applyFont="1" applyFill="1" applyBorder="1" applyAlignment="1">
      <alignment horizontal="center" vertical="center" wrapText="1"/>
    </xf>
    <xf numFmtId="3" fontId="3" fillId="2" borderId="22" xfId="3" applyNumberFormat="1" applyFont="1" applyFill="1" applyBorder="1" applyAlignment="1">
      <alignment horizontal="center" vertical="center" wrapText="1"/>
    </xf>
    <xf numFmtId="0" fontId="2" fillId="0" borderId="27" xfId="3" applyFont="1" applyBorder="1" applyAlignment="1">
      <alignment vertical="center" wrapText="1"/>
    </xf>
    <xf numFmtId="3" fontId="2" fillId="0" borderId="11" xfId="1" applyNumberFormat="1" applyFont="1" applyFill="1" applyBorder="1" applyAlignment="1" applyProtection="1">
      <alignment horizontal="right" vertical="center" wrapText="1"/>
    </xf>
    <xf numFmtId="3" fontId="2" fillId="0" borderId="12" xfId="1" applyNumberFormat="1" applyFont="1" applyFill="1" applyBorder="1" applyAlignment="1" applyProtection="1">
      <alignment horizontal="right" vertical="center" wrapText="1"/>
    </xf>
    <xf numFmtId="3" fontId="2" fillId="2" borderId="12" xfId="1" applyNumberFormat="1" applyFont="1" applyFill="1" applyBorder="1" applyAlignment="1" applyProtection="1">
      <alignment horizontal="right" vertical="center" wrapText="1"/>
    </xf>
    <xf numFmtId="3" fontId="2" fillId="0" borderId="28" xfId="1" applyNumberFormat="1" applyFont="1" applyFill="1" applyBorder="1" applyAlignment="1" applyProtection="1">
      <alignment horizontal="right" vertical="center" wrapText="1"/>
    </xf>
    <xf numFmtId="3" fontId="2" fillId="2" borderId="28" xfId="1" applyNumberFormat="1" applyFont="1" applyFill="1" applyBorder="1" applyAlignment="1" applyProtection="1">
      <alignment horizontal="right" vertical="center" wrapText="1"/>
    </xf>
    <xf numFmtId="0" fontId="2" fillId="0" borderId="29" xfId="3" applyFont="1" applyBorder="1" applyAlignment="1">
      <alignment vertical="center" wrapText="1"/>
    </xf>
    <xf numFmtId="3" fontId="2" fillId="0" borderId="14" xfId="1" applyNumberFormat="1" applyFont="1" applyFill="1" applyBorder="1" applyAlignment="1" applyProtection="1">
      <alignment horizontal="right" vertical="center" wrapText="1"/>
    </xf>
    <xf numFmtId="3" fontId="2" fillId="0" borderId="15" xfId="1" applyNumberFormat="1" applyFont="1" applyFill="1" applyBorder="1" applyAlignment="1" applyProtection="1">
      <alignment horizontal="right" vertical="center" wrapText="1"/>
    </xf>
    <xf numFmtId="3" fontId="2" fillId="2" borderId="15" xfId="1" applyNumberFormat="1" applyFont="1" applyFill="1" applyBorder="1" applyAlignment="1" applyProtection="1">
      <alignment horizontal="right" vertical="center" wrapText="1"/>
    </xf>
    <xf numFmtId="0" fontId="2" fillId="0" borderId="30" xfId="3" applyFont="1" applyBorder="1" applyAlignment="1">
      <alignment vertical="center" wrapText="1"/>
    </xf>
    <xf numFmtId="3" fontId="2" fillId="0" borderId="17" xfId="1" applyNumberFormat="1" applyFont="1" applyFill="1" applyBorder="1" applyAlignment="1" applyProtection="1">
      <alignment horizontal="right" vertical="center" wrapText="1"/>
    </xf>
    <xf numFmtId="3" fontId="2" fillId="0" borderId="18" xfId="1" applyNumberFormat="1" applyFont="1" applyFill="1" applyBorder="1" applyAlignment="1" applyProtection="1">
      <alignment horizontal="right" vertical="center" wrapText="1"/>
    </xf>
    <xf numFmtId="3" fontId="2" fillId="2" borderId="18" xfId="1" applyNumberFormat="1" applyFont="1" applyFill="1" applyBorder="1" applyAlignment="1" applyProtection="1">
      <alignment horizontal="right" vertical="center" wrapText="1"/>
    </xf>
    <xf numFmtId="0" fontId="3" fillId="0" borderId="20" xfId="3" applyFont="1" applyBorder="1" applyAlignment="1">
      <alignment vertical="center" wrapText="1"/>
    </xf>
    <xf numFmtId="3" fontId="3" fillId="0" borderId="21" xfId="1" applyNumberFormat="1" applyFont="1" applyFill="1" applyBorder="1" applyAlignment="1" applyProtection="1">
      <alignment horizontal="center" vertical="center" wrapText="1"/>
    </xf>
    <xf numFmtId="3" fontId="3" fillId="0" borderId="22" xfId="1" applyNumberFormat="1" applyFont="1" applyFill="1" applyBorder="1" applyAlignment="1" applyProtection="1">
      <alignment horizontal="center" vertical="center" wrapText="1"/>
    </xf>
    <xf numFmtId="3" fontId="3" fillId="2" borderId="22" xfId="1" applyNumberFormat="1" applyFont="1" applyFill="1" applyBorder="1" applyAlignment="1" applyProtection="1">
      <alignment horizontal="center" vertical="center" wrapText="1"/>
    </xf>
    <xf numFmtId="0" fontId="2" fillId="0" borderId="31" xfId="3" applyFont="1" applyFill="1" applyBorder="1" applyAlignment="1">
      <alignment vertical="center" wrapText="1"/>
    </xf>
    <xf numFmtId="0" fontId="2" fillId="0" borderId="29" xfId="3" applyFont="1" applyFill="1" applyBorder="1" applyAlignment="1">
      <alignment vertical="center" wrapText="1"/>
    </xf>
    <xf numFmtId="0" fontId="2" fillId="0" borderId="30" xfId="3" applyFont="1" applyFill="1" applyBorder="1" applyAlignment="1">
      <alignment wrapText="1"/>
    </xf>
    <xf numFmtId="0" fontId="3" fillId="0" borderId="20" xfId="3" applyFont="1" applyFill="1" applyBorder="1"/>
    <xf numFmtId="0" fontId="3" fillId="0" borderId="0" xfId="3" applyFont="1"/>
    <xf numFmtId="0" fontId="2" fillId="0" borderId="31" xfId="3" applyFont="1" applyFill="1" applyBorder="1"/>
    <xf numFmtId="3" fontId="3" fillId="0" borderId="11" xfId="1" applyNumberFormat="1" applyFont="1" applyFill="1" applyBorder="1" applyAlignment="1" applyProtection="1">
      <alignment horizontal="center" vertical="center" wrapText="1"/>
    </xf>
    <xf numFmtId="3" fontId="3" fillId="0" borderId="12" xfId="1" applyNumberFormat="1" applyFont="1" applyFill="1" applyBorder="1" applyAlignment="1" applyProtection="1">
      <alignment horizontal="center" vertical="center" wrapText="1"/>
    </xf>
    <xf numFmtId="3" fontId="3" fillId="2" borderId="12" xfId="1" applyNumberFormat="1" applyFont="1" applyFill="1" applyBorder="1" applyAlignment="1" applyProtection="1">
      <alignment horizontal="center" vertical="center" wrapText="1"/>
    </xf>
    <xf numFmtId="3" fontId="3" fillId="2" borderId="28" xfId="1" applyNumberFormat="1" applyFont="1" applyFill="1" applyBorder="1" applyAlignment="1" applyProtection="1">
      <alignment horizontal="center" vertical="center" wrapText="1"/>
    </xf>
    <xf numFmtId="0" fontId="2" fillId="0" borderId="29" xfId="3" applyFont="1" applyFill="1" applyBorder="1" applyAlignment="1">
      <alignment horizontal="right"/>
    </xf>
    <xf numFmtId="0" fontId="2" fillId="0" borderId="29" xfId="3" applyFont="1" applyFill="1" applyBorder="1"/>
    <xf numFmtId="0" fontId="2" fillId="0" borderId="30" xfId="3" applyFont="1" applyFill="1" applyBorder="1" applyAlignment="1">
      <alignment horizontal="right"/>
    </xf>
    <xf numFmtId="3" fontId="3" fillId="3" borderId="21" xfId="1" applyNumberFormat="1" applyFont="1" applyFill="1" applyBorder="1" applyAlignment="1" applyProtection="1">
      <alignment horizontal="left" vertical="center" wrapText="1"/>
    </xf>
    <xf numFmtId="3" fontId="3" fillId="3" borderId="22" xfId="1" applyNumberFormat="1" applyFont="1" applyFill="1" applyBorder="1" applyAlignment="1" applyProtection="1">
      <alignment horizontal="left" vertical="center" wrapText="1"/>
    </xf>
    <xf numFmtId="3" fontId="3" fillId="3" borderId="32" xfId="1" applyNumberFormat="1" applyFont="1" applyFill="1" applyBorder="1" applyAlignment="1" applyProtection="1">
      <alignment horizontal="left" vertical="center" wrapText="1"/>
    </xf>
    <xf numFmtId="0" fontId="2" fillId="0" borderId="31" xfId="3" applyFont="1" applyBorder="1"/>
    <xf numFmtId="3" fontId="2" fillId="0" borderId="28" xfId="3" applyNumberFormat="1" applyFont="1" applyFill="1" applyBorder="1"/>
    <xf numFmtId="3" fontId="2" fillId="2" borderId="28" xfId="3" applyNumberFormat="1" applyFont="1" applyFill="1" applyBorder="1"/>
    <xf numFmtId="0" fontId="2" fillId="0" borderId="30" xfId="3" applyFont="1" applyFill="1" applyBorder="1"/>
    <xf numFmtId="3" fontId="3" fillId="0" borderId="21" xfId="1" applyNumberFormat="1" applyFont="1" applyFill="1" applyBorder="1" applyAlignment="1" applyProtection="1">
      <alignment horizontal="right" vertical="center" wrapText="1"/>
    </xf>
    <xf numFmtId="3" fontId="3" fillId="0" borderId="22" xfId="1" applyNumberFormat="1" applyFont="1" applyFill="1" applyBorder="1" applyAlignment="1" applyProtection="1">
      <alignment horizontal="right" vertical="center" wrapText="1"/>
    </xf>
    <xf numFmtId="3" fontId="3" fillId="2" borderId="22" xfId="1" applyNumberFormat="1" applyFont="1" applyFill="1" applyBorder="1" applyAlignment="1" applyProtection="1">
      <alignment horizontal="right" vertical="center" wrapText="1"/>
    </xf>
    <xf numFmtId="0" fontId="2" fillId="0" borderId="33" xfId="3" applyFont="1" applyBorder="1"/>
    <xf numFmtId="3" fontId="2" fillId="0" borderId="34" xfId="3" applyNumberFormat="1" applyFont="1" applyBorder="1"/>
    <xf numFmtId="3" fontId="2" fillId="0" borderId="28" xfId="3" applyNumberFormat="1" applyFont="1" applyBorder="1"/>
    <xf numFmtId="0" fontId="3" fillId="0" borderId="20" xfId="3" applyFont="1" applyBorder="1" applyAlignment="1">
      <alignment horizontal="right" vertical="center"/>
    </xf>
    <xf numFmtId="0" fontId="3" fillId="0" borderId="0" xfId="3" applyFont="1" applyAlignment="1">
      <alignment vertical="center"/>
    </xf>
    <xf numFmtId="0" fontId="3" fillId="0" borderId="0" xfId="3" applyFont="1" applyBorder="1" applyAlignment="1">
      <alignment vertical="center" wrapText="1"/>
    </xf>
    <xf numFmtId="3" fontId="3" fillId="0" borderId="0" xfId="1" applyNumberFormat="1" applyFont="1" applyFill="1" applyBorder="1" applyAlignment="1" applyProtection="1">
      <alignment horizontal="right" vertical="center" wrapText="1"/>
    </xf>
    <xf numFmtId="3" fontId="3" fillId="0" borderId="0" xfId="3" applyNumberFormat="1" applyFont="1" applyBorder="1" applyAlignment="1">
      <alignment horizontal="right" vertical="center" wrapText="1"/>
    </xf>
    <xf numFmtId="0" fontId="3" fillId="0" borderId="0" xfId="3" applyFont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center" wrapText="1"/>
    </xf>
    <xf numFmtId="0" fontId="3" fillId="0" borderId="36" xfId="3" applyFont="1" applyBorder="1" applyAlignment="1">
      <alignment vertical="center" wrapText="1"/>
    </xf>
    <xf numFmtId="3" fontId="3" fillId="0" borderId="0" xfId="3" applyNumberFormat="1" applyFont="1" applyBorder="1" applyAlignment="1">
      <alignment horizontal="center" vertical="center" wrapText="1"/>
    </xf>
    <xf numFmtId="3" fontId="3" fillId="0" borderId="0" xfId="3" applyNumberFormat="1" applyFont="1" applyFill="1" applyBorder="1" applyAlignment="1">
      <alignment horizontal="center" vertical="center" wrapText="1"/>
    </xf>
    <xf numFmtId="0" fontId="2" fillId="0" borderId="36" xfId="3" applyFont="1" applyBorder="1" applyAlignment="1">
      <alignment vertical="center" wrapText="1"/>
    </xf>
    <xf numFmtId="0" fontId="2" fillId="0" borderId="0" xfId="3" applyFont="1" applyBorder="1" applyAlignment="1">
      <alignment vertical="center" wrapText="1"/>
    </xf>
    <xf numFmtId="0" fontId="3" fillId="0" borderId="0" xfId="3" applyFont="1" applyBorder="1" applyAlignment="1">
      <alignment horizontal="left"/>
    </xf>
    <xf numFmtId="0" fontId="3" fillId="0" borderId="0" xfId="3" applyFont="1" applyFill="1" applyBorder="1" applyAlignment="1">
      <alignment horizontal="left"/>
    </xf>
    <xf numFmtId="4" fontId="2" fillId="0" borderId="0" xfId="3" applyNumberFormat="1" applyFont="1" applyBorder="1"/>
    <xf numFmtId="4" fontId="2" fillId="0" borderId="0" xfId="3" applyNumberFormat="1" applyFont="1" applyFill="1" applyBorder="1"/>
    <xf numFmtId="9" fontId="2" fillId="0" borderId="0" xfId="3" applyNumberFormat="1" applyFont="1" applyBorder="1" applyAlignment="1"/>
    <xf numFmtId="9" fontId="2" fillId="0" borderId="0" xfId="3" applyNumberFormat="1" applyFont="1" applyFill="1" applyBorder="1" applyAlignment="1"/>
    <xf numFmtId="9" fontId="3" fillId="0" borderId="0" xfId="3" applyNumberFormat="1" applyFont="1" applyBorder="1" applyAlignment="1"/>
    <xf numFmtId="9" fontId="3" fillId="0" borderId="0" xfId="3" applyNumberFormat="1" applyFont="1" applyFill="1" applyBorder="1" applyAlignment="1"/>
    <xf numFmtId="9" fontId="2" fillId="0" borderId="0" xfId="2" applyFont="1" applyFill="1" applyBorder="1" applyAlignment="1" applyProtection="1"/>
    <xf numFmtId="9" fontId="3" fillId="0" borderId="0" xfId="2" applyFont="1" applyFill="1" applyBorder="1" applyAlignment="1" applyProtection="1"/>
    <xf numFmtId="3" fontId="3" fillId="0" borderId="4" xfId="3" applyNumberFormat="1" applyFont="1" applyFill="1" applyBorder="1" applyAlignment="1">
      <alignment horizontal="center" vertical="center" wrapText="1"/>
    </xf>
    <xf numFmtId="3" fontId="3" fillId="0" borderId="8" xfId="3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/>
    </xf>
    <xf numFmtId="0" fontId="3" fillId="0" borderId="35" xfId="3" applyFont="1" applyBorder="1" applyAlignment="1">
      <alignment horizontal="left" vertical="center" wrapText="1"/>
    </xf>
    <xf numFmtId="3" fontId="3" fillId="2" borderId="4" xfId="3" applyNumberFormat="1" applyFont="1" applyFill="1" applyBorder="1" applyAlignment="1">
      <alignment horizontal="center" vertical="center" wrapText="1"/>
    </xf>
    <xf numFmtId="3" fontId="3" fillId="2" borderId="8" xfId="3" applyNumberFormat="1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3" fontId="3" fillId="0" borderId="3" xfId="3" applyNumberFormat="1" applyFont="1" applyBorder="1" applyAlignment="1">
      <alignment horizontal="center" vertical="center" wrapText="1"/>
    </xf>
    <xf numFmtId="3" fontId="3" fillId="0" borderId="7" xfId="3" applyNumberFormat="1" applyFont="1" applyBorder="1" applyAlignment="1">
      <alignment horizontal="center" vertical="center" wrapText="1"/>
    </xf>
    <xf numFmtId="3" fontId="3" fillId="0" borderId="4" xfId="3" applyNumberFormat="1" applyFont="1" applyBorder="1" applyAlignment="1">
      <alignment horizontal="center" vertical="center" wrapText="1"/>
    </xf>
    <xf numFmtId="3" fontId="3" fillId="0" borderId="8" xfId="3" applyNumberFormat="1" applyFont="1" applyBorder="1" applyAlignment="1">
      <alignment horizontal="center" vertical="center" wrapText="1"/>
    </xf>
    <xf numFmtId="3" fontId="3" fillId="0" borderId="5" xfId="3" applyNumberFormat="1" applyFont="1" applyBorder="1" applyAlignment="1">
      <alignment horizontal="center" vertical="center" wrapText="1"/>
    </xf>
    <xf numFmtId="3" fontId="3" fillId="0" borderId="9" xfId="3" applyNumberFormat="1" applyFont="1" applyBorder="1" applyAlignment="1">
      <alignment horizontal="center" vertical="center" wrapText="1"/>
    </xf>
    <xf numFmtId="0" fontId="2" fillId="0" borderId="0" xfId="4"/>
    <xf numFmtId="0" fontId="3" fillId="0" borderId="0" xfId="3" applyFont="1" applyBorder="1" applyAlignment="1">
      <alignment horizontal="center"/>
    </xf>
    <xf numFmtId="0" fontId="2" fillId="0" borderId="0" xfId="4" applyBorder="1"/>
    <xf numFmtId="165" fontId="3" fillId="0" borderId="0" xfId="1" applyNumberFormat="1" applyFont="1" applyFill="1" applyBorder="1" applyAlignment="1" applyProtection="1">
      <alignment horizontal="center"/>
    </xf>
    <xf numFmtId="0" fontId="3" fillId="0" borderId="37" xfId="3" applyFont="1" applyBorder="1" applyAlignment="1">
      <alignment horizontal="left"/>
    </xf>
    <xf numFmtId="3" fontId="3" fillId="0" borderId="38" xfId="3" applyNumberFormat="1" applyFont="1" applyBorder="1" applyAlignment="1">
      <alignment horizontal="right"/>
    </xf>
    <xf numFmtId="0" fontId="3" fillId="0" borderId="39" xfId="3" applyFont="1" applyBorder="1" applyAlignment="1">
      <alignment horizontal="left"/>
    </xf>
    <xf numFmtId="3" fontId="3" fillId="0" borderId="4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center"/>
    </xf>
    <xf numFmtId="0" fontId="2" fillId="0" borderId="38" xfId="4" applyBorder="1"/>
    <xf numFmtId="3" fontId="3" fillId="0" borderId="41" xfId="3" applyNumberFormat="1" applyFont="1" applyBorder="1" applyAlignment="1">
      <alignment horizontal="right"/>
    </xf>
    <xf numFmtId="0" fontId="2" fillId="0" borderId="39" xfId="3" applyFont="1" applyBorder="1"/>
    <xf numFmtId="0" fontId="3" fillId="0" borderId="11" xfId="3" applyFont="1" applyBorder="1"/>
    <xf numFmtId="0" fontId="2" fillId="0" borderId="42" xfId="4" applyBorder="1"/>
    <xf numFmtId="165" fontId="2" fillId="0" borderId="41" xfId="1" applyNumberFormat="1" applyFont="1" applyFill="1" applyBorder="1" applyAlignment="1" applyProtection="1">
      <alignment horizontal="center"/>
    </xf>
    <xf numFmtId="3" fontId="2" fillId="0" borderId="40" xfId="3" applyNumberFormat="1" applyFont="1" applyBorder="1" applyAlignment="1"/>
    <xf numFmtId="0" fontId="3" fillId="3" borderId="43" xfId="3" applyFont="1" applyFill="1" applyBorder="1"/>
    <xf numFmtId="165" fontId="3" fillId="3" borderId="44" xfId="1" applyNumberFormat="1" applyFont="1" applyFill="1" applyBorder="1" applyAlignment="1" applyProtection="1">
      <alignment horizontal="center"/>
    </xf>
    <xf numFmtId="0" fontId="3" fillId="0" borderId="0" xfId="3" applyFont="1" applyBorder="1"/>
    <xf numFmtId="3" fontId="3" fillId="0" borderId="0" xfId="3" applyNumberFormat="1" applyFont="1" applyBorder="1"/>
    <xf numFmtId="3" fontId="2" fillId="0" borderId="0" xfId="4" applyNumberFormat="1"/>
    <xf numFmtId="0" fontId="3" fillId="0" borderId="35" xfId="3" applyFont="1" applyBorder="1" applyAlignment="1">
      <alignment horizontal="center"/>
    </xf>
    <xf numFmtId="0" fontId="3" fillId="0" borderId="45" xfId="3" applyFont="1" applyBorder="1" applyAlignment="1">
      <alignment wrapText="1"/>
    </xf>
    <xf numFmtId="165" fontId="3" fillId="0" borderId="46" xfId="1" applyNumberFormat="1" applyFont="1" applyFill="1" applyBorder="1" applyAlignment="1" applyProtection="1">
      <alignment horizontal="center" vertical="center"/>
    </xf>
    <xf numFmtId="0" fontId="2" fillId="0" borderId="47" xfId="3" applyFont="1" applyBorder="1" applyAlignment="1">
      <alignment wrapText="1"/>
    </xf>
    <xf numFmtId="165" fontId="2" fillId="0" borderId="48" xfId="1" applyNumberFormat="1" applyFont="1" applyFill="1" applyBorder="1" applyAlignment="1" applyProtection="1">
      <alignment horizontal="center"/>
    </xf>
    <xf numFmtId="165" fontId="2" fillId="0" borderId="46" xfId="1" applyNumberFormat="1" applyFont="1" applyFill="1" applyBorder="1" applyAlignment="1" applyProtection="1">
      <alignment horizontal="center"/>
    </xf>
    <xf numFmtId="0" fontId="2" fillId="0" borderId="49" xfId="3" applyFont="1" applyBorder="1"/>
    <xf numFmtId="165" fontId="2" fillId="0" borderId="50" xfId="1" applyNumberFormat="1" applyFont="1" applyFill="1" applyBorder="1" applyAlignment="1" applyProtection="1">
      <alignment horizontal="center"/>
    </xf>
    <xf numFmtId="0" fontId="2" fillId="0" borderId="51" xfId="3" applyFont="1" applyBorder="1"/>
    <xf numFmtId="3" fontId="2" fillId="0" borderId="52" xfId="3" applyNumberFormat="1" applyFont="1" applyBorder="1" applyAlignment="1"/>
    <xf numFmtId="0" fontId="2" fillId="0" borderId="51" xfId="5" applyFont="1" applyBorder="1" applyAlignment="1">
      <alignment vertical="center" wrapText="1"/>
    </xf>
    <xf numFmtId="165" fontId="2" fillId="0" borderId="52" xfId="1" applyNumberFormat="1" applyFont="1" applyFill="1" applyBorder="1" applyAlignment="1" applyProtection="1">
      <alignment horizontal="center"/>
    </xf>
    <xf numFmtId="0" fontId="3" fillId="3" borderId="53" xfId="3" applyFont="1" applyFill="1" applyBorder="1"/>
    <xf numFmtId="3" fontId="3" fillId="3" borderId="54" xfId="3" applyNumberFormat="1" applyFont="1" applyFill="1" applyBorder="1"/>
    <xf numFmtId="165" fontId="2" fillId="0" borderId="0" xfId="4" applyNumberFormat="1"/>
  </cellXfs>
  <cellStyles count="6">
    <cellStyle name="Ezres" xfId="1" builtinId="3"/>
    <cellStyle name="Normál" xfId="0" builtinId="0"/>
    <cellStyle name="Normál 2" xfId="4"/>
    <cellStyle name="Normál_2009kv.osztályok3" xfId="5"/>
    <cellStyle name="Normál_pesterzsébet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ik&#243;/2015/DAD/Dad%20el&#337;terjeszt&#233;s/2014.%20m&#243;dos&#237;t&#225;s%20-K&#246;lts&#233;gvet&#233;si%20rendelet%20mell&#233;kletei%202014%20&#233;v%20Da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.Önk.összesítő"/>
      <sheetName val="1.c"/>
      <sheetName val="2.mell.Bev."/>
      <sheetName val="3. mell.Kiad"/>
    </sheetNames>
    <sheetDataSet>
      <sheetData sheetId="0">
        <row r="16">
          <cell r="P16">
            <v>146987</v>
          </cell>
        </row>
        <row r="44">
          <cell r="P44">
            <v>230487</v>
          </cell>
        </row>
      </sheetData>
      <sheetData sheetId="1"/>
      <sheetData sheetId="2">
        <row r="9">
          <cell r="B9">
            <v>37817</v>
          </cell>
        </row>
        <row r="11">
          <cell r="U11">
            <v>42325</v>
          </cell>
        </row>
        <row r="12">
          <cell r="U12">
            <v>20000</v>
          </cell>
        </row>
        <row r="19">
          <cell r="B19">
            <v>16100</v>
          </cell>
          <cell r="U19">
            <v>29446</v>
          </cell>
        </row>
        <row r="26">
          <cell r="B26">
            <v>5870</v>
          </cell>
          <cell r="U26">
            <v>9393</v>
          </cell>
        </row>
        <row r="27">
          <cell r="Q27">
            <v>19388</v>
          </cell>
          <cell r="U27">
            <v>27276</v>
          </cell>
        </row>
        <row r="28">
          <cell r="U28">
            <v>15920</v>
          </cell>
        </row>
        <row r="37">
          <cell r="U37">
            <v>2627</v>
          </cell>
        </row>
      </sheetData>
      <sheetData sheetId="3">
        <row r="4">
          <cell r="Q4">
            <v>13094</v>
          </cell>
        </row>
        <row r="5">
          <cell r="Q5">
            <v>3014</v>
          </cell>
        </row>
        <row r="6">
          <cell r="Q6">
            <v>12679</v>
          </cell>
        </row>
        <row r="9">
          <cell r="Q9">
            <v>1136</v>
          </cell>
        </row>
        <row r="10">
          <cell r="Q10">
            <v>8308</v>
          </cell>
        </row>
        <row r="11">
          <cell r="B11">
            <v>2828</v>
          </cell>
        </row>
        <row r="13">
          <cell r="Q13">
            <v>79245</v>
          </cell>
        </row>
        <row r="14">
          <cell r="Q14">
            <v>18962</v>
          </cell>
        </row>
        <row r="15">
          <cell r="Q15">
            <v>1200</v>
          </cell>
        </row>
        <row r="17">
          <cell r="G17">
            <v>3912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71"/>
  <sheetViews>
    <sheetView view="pageBreakPreview" topLeftCell="A22" zoomScaleNormal="100" zoomScaleSheetLayoutView="100" workbookViewId="0">
      <selection activeCell="A24" sqref="A24:P24"/>
    </sheetView>
  </sheetViews>
  <sheetFormatPr defaultRowHeight="12.75" x14ac:dyDescent="0.2"/>
  <cols>
    <col min="1" max="1" width="39" style="1" customWidth="1"/>
    <col min="2" max="3" width="15.5703125" style="1" hidden="1" customWidth="1"/>
    <col min="4" max="4" width="15.5703125" style="2" hidden="1" customWidth="1"/>
    <col min="5" max="5" width="15.5703125" style="1" hidden="1" customWidth="1"/>
    <col min="6" max="6" width="15.5703125" style="1" customWidth="1"/>
    <col min="7" max="8" width="15.5703125" style="1" hidden="1" customWidth="1"/>
    <col min="9" max="9" width="15.5703125" style="2" hidden="1" customWidth="1"/>
    <col min="10" max="10" width="15.5703125" style="1" hidden="1" customWidth="1"/>
    <col min="11" max="11" width="15.5703125" style="1" customWidth="1"/>
    <col min="12" max="13" width="15.5703125" style="1" hidden="1" customWidth="1"/>
    <col min="14" max="14" width="15.5703125" style="2" hidden="1" customWidth="1"/>
    <col min="15" max="15" width="15.5703125" style="1" hidden="1" customWidth="1"/>
    <col min="16" max="16" width="15.5703125" style="1" customWidth="1"/>
    <col min="17" max="16384" width="9.140625" style="1"/>
  </cols>
  <sheetData>
    <row r="3" spans="1:16" x14ac:dyDescent="0.2">
      <c r="A3" s="1" t="s">
        <v>0</v>
      </c>
    </row>
    <row r="4" spans="1:16" ht="24" customHeight="1" thickBot="1" x14ac:dyDescent="0.25">
      <c r="A4" s="125" t="s">
        <v>1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</row>
    <row r="5" spans="1:16" ht="12.75" customHeight="1" thickBot="1" x14ac:dyDescent="0.25">
      <c r="A5" s="129" t="s">
        <v>2</v>
      </c>
      <c r="B5" s="131" t="s">
        <v>3</v>
      </c>
      <c r="C5" s="133" t="s">
        <v>4</v>
      </c>
      <c r="D5" s="123" t="s">
        <v>5</v>
      </c>
      <c r="E5" s="127" t="s">
        <v>6</v>
      </c>
      <c r="F5" s="123" t="s">
        <v>7</v>
      </c>
      <c r="G5" s="135" t="s">
        <v>8</v>
      </c>
      <c r="H5" s="133" t="s">
        <v>9</v>
      </c>
      <c r="I5" s="123" t="s">
        <v>9</v>
      </c>
      <c r="J5" s="127" t="s">
        <v>10</v>
      </c>
      <c r="K5" s="123" t="s">
        <v>8</v>
      </c>
      <c r="L5" s="123" t="s">
        <v>11</v>
      </c>
      <c r="M5" s="123" t="s">
        <v>12</v>
      </c>
      <c r="N5" s="123" t="s">
        <v>13</v>
      </c>
      <c r="O5" s="123" t="s">
        <v>14</v>
      </c>
      <c r="P5" s="123" t="s">
        <v>11</v>
      </c>
    </row>
    <row r="6" spans="1:16" ht="53.25" customHeight="1" thickBot="1" x14ac:dyDescent="0.25">
      <c r="A6" s="130"/>
      <c r="B6" s="132"/>
      <c r="C6" s="134"/>
      <c r="D6" s="124"/>
      <c r="E6" s="128"/>
      <c r="F6" s="124"/>
      <c r="G6" s="136"/>
      <c r="H6" s="134"/>
      <c r="I6" s="124"/>
      <c r="J6" s="128"/>
      <c r="K6" s="124"/>
      <c r="L6" s="124"/>
      <c r="M6" s="124"/>
      <c r="N6" s="124"/>
      <c r="O6" s="124"/>
      <c r="P6" s="124"/>
    </row>
    <row r="7" spans="1:16" ht="28.5" customHeight="1" x14ac:dyDescent="0.2">
      <c r="A7" s="3" t="s">
        <v>15</v>
      </c>
      <c r="B7" s="4">
        <f>'[1]2.mell.Bev.'!B9</f>
        <v>37817</v>
      </c>
      <c r="C7" s="5">
        <v>40090</v>
      </c>
      <c r="D7" s="6">
        <v>41621</v>
      </c>
      <c r="E7" s="7">
        <v>41931</v>
      </c>
      <c r="F7" s="6">
        <f>'[1]2.mell.Bev.'!U11</f>
        <v>42325</v>
      </c>
      <c r="G7" s="5"/>
      <c r="H7" s="5"/>
      <c r="I7" s="8"/>
      <c r="J7" s="9"/>
      <c r="K7" s="6"/>
      <c r="L7" s="6">
        <f>B7+G7</f>
        <v>37817</v>
      </c>
      <c r="M7" s="6">
        <f>C7+H7</f>
        <v>40090</v>
      </c>
      <c r="N7" s="6">
        <f>D7+I7</f>
        <v>41621</v>
      </c>
      <c r="O7" s="6">
        <f>E7+J7</f>
        <v>41931</v>
      </c>
      <c r="P7" s="6">
        <f>F7+K7</f>
        <v>42325</v>
      </c>
    </row>
    <row r="8" spans="1:16" ht="27.75" customHeight="1" x14ac:dyDescent="0.2">
      <c r="A8" s="10" t="s">
        <v>16</v>
      </c>
      <c r="B8" s="11"/>
      <c r="C8" s="12"/>
      <c r="D8" s="13"/>
      <c r="E8" s="14"/>
      <c r="F8" s="13"/>
      <c r="G8" s="12"/>
      <c r="H8" s="12"/>
      <c r="I8" s="8"/>
      <c r="J8" s="9"/>
      <c r="K8" s="13"/>
      <c r="L8" s="13">
        <f t="shared" ref="L8:P21" si="0">B8+G8</f>
        <v>0</v>
      </c>
      <c r="M8" s="13">
        <f t="shared" si="0"/>
        <v>0</v>
      </c>
      <c r="N8" s="13">
        <f t="shared" si="0"/>
        <v>0</v>
      </c>
      <c r="O8" s="13">
        <f t="shared" si="0"/>
        <v>0</v>
      </c>
      <c r="P8" s="13">
        <f t="shared" si="0"/>
        <v>0</v>
      </c>
    </row>
    <row r="9" spans="1:16" ht="29.25" customHeight="1" x14ac:dyDescent="0.2">
      <c r="A9" s="10" t="s">
        <v>17</v>
      </c>
      <c r="B9" s="11"/>
      <c r="C9" s="12">
        <v>20000</v>
      </c>
      <c r="D9" s="13">
        <v>20000</v>
      </c>
      <c r="E9" s="14">
        <v>20000</v>
      </c>
      <c r="F9" s="13">
        <f>'[1]2.mell.Bev.'!U12</f>
        <v>20000</v>
      </c>
      <c r="G9" s="12"/>
      <c r="H9" s="12"/>
      <c r="I9" s="8"/>
      <c r="J9" s="9"/>
      <c r="K9" s="13"/>
      <c r="L9" s="13">
        <f t="shared" si="0"/>
        <v>0</v>
      </c>
      <c r="M9" s="13">
        <f t="shared" si="0"/>
        <v>20000</v>
      </c>
      <c r="N9" s="13">
        <f t="shared" si="0"/>
        <v>20000</v>
      </c>
      <c r="O9" s="13">
        <f t="shared" si="0"/>
        <v>20000</v>
      </c>
      <c r="P9" s="13">
        <f t="shared" si="0"/>
        <v>20000</v>
      </c>
    </row>
    <row r="10" spans="1:16" ht="20.100000000000001" customHeight="1" x14ac:dyDescent="0.2">
      <c r="A10" s="10" t="s">
        <v>18</v>
      </c>
      <c r="B10" s="11">
        <f>'[1]2.mell.Bev.'!B19</f>
        <v>16100</v>
      </c>
      <c r="C10" s="12">
        <v>16100</v>
      </c>
      <c r="D10" s="13">
        <v>16345</v>
      </c>
      <c r="E10" s="14">
        <v>22038</v>
      </c>
      <c r="F10" s="13">
        <f>'[1]2.mell.Bev.'!U19</f>
        <v>29446</v>
      </c>
      <c r="G10" s="12"/>
      <c r="H10" s="12"/>
      <c r="I10" s="8"/>
      <c r="J10" s="9"/>
      <c r="K10" s="13"/>
      <c r="L10" s="13">
        <f t="shared" si="0"/>
        <v>16100</v>
      </c>
      <c r="M10" s="13">
        <f t="shared" si="0"/>
        <v>16100</v>
      </c>
      <c r="N10" s="13">
        <f t="shared" si="0"/>
        <v>16345</v>
      </c>
      <c r="O10" s="13">
        <f t="shared" si="0"/>
        <v>22038</v>
      </c>
      <c r="P10" s="13">
        <f t="shared" si="0"/>
        <v>29446</v>
      </c>
    </row>
    <row r="11" spans="1:16" ht="20.100000000000001" customHeight="1" x14ac:dyDescent="0.2">
      <c r="A11" s="10" t="s">
        <v>19</v>
      </c>
      <c r="B11" s="11">
        <f>'[1]2.mell.Bev.'!B26</f>
        <v>5870</v>
      </c>
      <c r="C11" s="12">
        <v>6430</v>
      </c>
      <c r="D11" s="13">
        <v>6621</v>
      </c>
      <c r="E11" s="14">
        <v>7398</v>
      </c>
      <c r="F11" s="13">
        <f>'[1]2.mell.Bev.'!U26</f>
        <v>9393</v>
      </c>
      <c r="G11" s="12">
        <v>1938</v>
      </c>
      <c r="H11" s="12">
        <v>2400</v>
      </c>
      <c r="I11" s="8">
        <v>2390</v>
      </c>
      <c r="J11" s="9">
        <v>2395</v>
      </c>
      <c r="K11" s="13">
        <f>'[1]2.mell.Bev.'!U37</f>
        <v>2627</v>
      </c>
      <c r="L11" s="13">
        <f t="shared" si="0"/>
        <v>7808</v>
      </c>
      <c r="M11" s="13">
        <f t="shared" si="0"/>
        <v>8830</v>
      </c>
      <c r="N11" s="13">
        <f t="shared" si="0"/>
        <v>9011</v>
      </c>
      <c r="O11" s="13">
        <f t="shared" si="0"/>
        <v>9793</v>
      </c>
      <c r="P11" s="13">
        <f t="shared" si="0"/>
        <v>12020</v>
      </c>
    </row>
    <row r="12" spans="1:16" ht="20.100000000000001" customHeight="1" x14ac:dyDescent="0.2">
      <c r="A12" s="15" t="s">
        <v>20</v>
      </c>
      <c r="B12" s="16">
        <f>'[1]2.mell.Bev.'!Q27</f>
        <v>19388</v>
      </c>
      <c r="C12" s="13">
        <v>19388</v>
      </c>
      <c r="D12" s="13">
        <v>29088</v>
      </c>
      <c r="E12" s="14">
        <v>28649</v>
      </c>
      <c r="F12" s="13">
        <f>'[1]2.mell.Bev.'!U27</f>
        <v>27276</v>
      </c>
      <c r="G12" s="13"/>
      <c r="H12" s="13"/>
      <c r="I12" s="8"/>
      <c r="J12" s="9"/>
      <c r="K12" s="13"/>
      <c r="L12" s="13">
        <f t="shared" si="0"/>
        <v>19388</v>
      </c>
      <c r="M12" s="13">
        <f t="shared" si="0"/>
        <v>19388</v>
      </c>
      <c r="N12" s="13">
        <f t="shared" si="0"/>
        <v>29088</v>
      </c>
      <c r="O12" s="13">
        <f t="shared" si="0"/>
        <v>28649</v>
      </c>
      <c r="P12" s="13">
        <f t="shared" si="0"/>
        <v>27276</v>
      </c>
    </row>
    <row r="13" spans="1:16" ht="20.100000000000001" customHeight="1" x14ac:dyDescent="0.2">
      <c r="A13" s="17" t="s">
        <v>21</v>
      </c>
      <c r="B13" s="18">
        <v>10525</v>
      </c>
      <c r="C13" s="19">
        <v>10525</v>
      </c>
      <c r="D13" s="19">
        <v>13300</v>
      </c>
      <c r="E13" s="20">
        <v>13917</v>
      </c>
      <c r="F13" s="19">
        <f>'[1]2.mell.Bev.'!U28</f>
        <v>15920</v>
      </c>
      <c r="G13" s="19">
        <f>G14+G15</f>
        <v>0</v>
      </c>
      <c r="H13" s="19"/>
      <c r="I13" s="21"/>
      <c r="J13" s="22"/>
      <c r="K13" s="19"/>
      <c r="L13" s="19">
        <f t="shared" si="0"/>
        <v>10525</v>
      </c>
      <c r="M13" s="19">
        <f t="shared" si="0"/>
        <v>10525</v>
      </c>
      <c r="N13" s="19">
        <f t="shared" si="0"/>
        <v>13300</v>
      </c>
      <c r="O13" s="19">
        <f t="shared" si="0"/>
        <v>13917</v>
      </c>
      <c r="P13" s="19">
        <f t="shared" si="0"/>
        <v>15920</v>
      </c>
    </row>
    <row r="14" spans="1:16" ht="27" customHeight="1" x14ac:dyDescent="0.2">
      <c r="A14" s="15" t="s">
        <v>22</v>
      </c>
      <c r="B14" s="16">
        <v>10525</v>
      </c>
      <c r="C14" s="13">
        <v>10525</v>
      </c>
      <c r="D14" s="13">
        <v>13300</v>
      </c>
      <c r="E14" s="14">
        <v>13917</v>
      </c>
      <c r="F14" s="13">
        <v>15920</v>
      </c>
      <c r="G14" s="13"/>
      <c r="H14" s="13"/>
      <c r="I14" s="8"/>
      <c r="J14" s="9"/>
      <c r="K14" s="13"/>
      <c r="L14" s="13">
        <f t="shared" si="0"/>
        <v>10525</v>
      </c>
      <c r="M14" s="13">
        <f t="shared" si="0"/>
        <v>10525</v>
      </c>
      <c r="N14" s="13">
        <f t="shared" si="0"/>
        <v>13300</v>
      </c>
      <c r="O14" s="13">
        <f t="shared" si="0"/>
        <v>13917</v>
      </c>
      <c r="P14" s="13">
        <f t="shared" si="0"/>
        <v>15920</v>
      </c>
    </row>
    <row r="15" spans="1:16" ht="26.25" thickBot="1" x14ac:dyDescent="0.25">
      <c r="A15" s="23" t="s">
        <v>23</v>
      </c>
      <c r="B15" s="24">
        <v>0</v>
      </c>
      <c r="C15" s="25"/>
      <c r="D15" s="25"/>
      <c r="E15" s="26"/>
      <c r="F15" s="25"/>
      <c r="G15" s="25"/>
      <c r="H15" s="25"/>
      <c r="I15" s="25"/>
      <c r="J15" s="27"/>
      <c r="K15" s="25"/>
      <c r="L15" s="25">
        <f t="shared" si="0"/>
        <v>0</v>
      </c>
      <c r="M15" s="25">
        <f t="shared" si="0"/>
        <v>0</v>
      </c>
      <c r="N15" s="25">
        <f t="shared" si="0"/>
        <v>0</v>
      </c>
      <c r="O15" s="25">
        <f t="shared" si="0"/>
        <v>0</v>
      </c>
      <c r="P15" s="25">
        <f t="shared" si="0"/>
        <v>0</v>
      </c>
    </row>
    <row r="16" spans="1:16" s="33" customFormat="1" ht="29.25" customHeight="1" thickBot="1" x14ac:dyDescent="0.3">
      <c r="A16" s="28" t="s">
        <v>24</v>
      </c>
      <c r="B16" s="29">
        <f t="shared" ref="B16:H16" si="1">SUM(B7:B13)</f>
        <v>89700</v>
      </c>
      <c r="C16" s="30">
        <f t="shared" si="1"/>
        <v>112533</v>
      </c>
      <c r="D16" s="30">
        <f t="shared" si="1"/>
        <v>126975</v>
      </c>
      <c r="E16" s="30">
        <f t="shared" si="1"/>
        <v>133933</v>
      </c>
      <c r="F16" s="30">
        <f t="shared" si="1"/>
        <v>144360</v>
      </c>
      <c r="G16" s="30">
        <f t="shared" si="1"/>
        <v>1938</v>
      </c>
      <c r="H16" s="31">
        <f t="shared" si="1"/>
        <v>2400</v>
      </c>
      <c r="I16" s="29">
        <v>2390</v>
      </c>
      <c r="J16" s="32">
        <v>2395</v>
      </c>
      <c r="K16" s="30">
        <v>2627</v>
      </c>
      <c r="L16" s="30">
        <f t="shared" si="0"/>
        <v>91638</v>
      </c>
      <c r="M16" s="30">
        <f t="shared" si="0"/>
        <v>114933</v>
      </c>
      <c r="N16" s="30">
        <f t="shared" si="0"/>
        <v>129365</v>
      </c>
      <c r="O16" s="30">
        <f t="shared" si="0"/>
        <v>136328</v>
      </c>
      <c r="P16" s="30">
        <f t="shared" si="0"/>
        <v>146987</v>
      </c>
    </row>
    <row r="17" spans="1:16" ht="38.25" x14ac:dyDescent="0.2">
      <c r="A17" s="3" t="s">
        <v>25</v>
      </c>
      <c r="B17" s="4">
        <v>83500</v>
      </c>
      <c r="C17" s="5">
        <v>83500</v>
      </c>
      <c r="D17" s="6">
        <v>83500</v>
      </c>
      <c r="E17" s="7">
        <v>83500</v>
      </c>
      <c r="F17" s="6">
        <v>83500</v>
      </c>
      <c r="G17" s="5"/>
      <c r="H17" s="5"/>
      <c r="I17" s="6"/>
      <c r="J17" s="9"/>
      <c r="K17" s="6"/>
      <c r="L17" s="6">
        <f t="shared" si="0"/>
        <v>83500</v>
      </c>
      <c r="M17" s="6">
        <f t="shared" si="0"/>
        <v>83500</v>
      </c>
      <c r="N17" s="6">
        <f t="shared" si="0"/>
        <v>83500</v>
      </c>
      <c r="O17" s="6">
        <f t="shared" si="0"/>
        <v>83500</v>
      </c>
      <c r="P17" s="6">
        <f t="shared" si="0"/>
        <v>83500</v>
      </c>
    </row>
    <row r="18" spans="1:16" ht="20.100000000000001" customHeight="1" x14ac:dyDescent="0.2">
      <c r="A18" s="10" t="s">
        <v>26</v>
      </c>
      <c r="B18" s="11"/>
      <c r="C18" s="12"/>
      <c r="D18" s="13"/>
      <c r="E18" s="14"/>
      <c r="F18" s="13"/>
      <c r="G18" s="12">
        <v>25837</v>
      </c>
      <c r="H18" s="12">
        <v>25555</v>
      </c>
      <c r="I18" s="13">
        <v>26084</v>
      </c>
      <c r="J18" s="9">
        <v>25708</v>
      </c>
      <c r="K18" s="13">
        <v>25468</v>
      </c>
      <c r="L18" s="13">
        <f t="shared" si="0"/>
        <v>25837</v>
      </c>
      <c r="M18" s="13">
        <f t="shared" si="0"/>
        <v>25555</v>
      </c>
      <c r="N18" s="13">
        <f t="shared" si="0"/>
        <v>26084</v>
      </c>
      <c r="O18" s="13">
        <f t="shared" si="0"/>
        <v>25708</v>
      </c>
      <c r="P18" s="13">
        <f t="shared" si="0"/>
        <v>25468</v>
      </c>
    </row>
    <row r="19" spans="1:16" ht="25.5" x14ac:dyDescent="0.2">
      <c r="A19" s="10" t="s">
        <v>27</v>
      </c>
      <c r="B19" s="34">
        <v>0</v>
      </c>
      <c r="C19" s="35"/>
      <c r="D19" s="36"/>
      <c r="E19" s="37"/>
      <c r="F19" s="36"/>
      <c r="G19" s="12"/>
      <c r="H19" s="12"/>
      <c r="I19" s="13"/>
      <c r="J19" s="9"/>
      <c r="K19" s="36"/>
      <c r="L19" s="36">
        <f t="shared" si="0"/>
        <v>0</v>
      </c>
      <c r="M19" s="36">
        <f t="shared" si="0"/>
        <v>0</v>
      </c>
      <c r="N19" s="36">
        <f t="shared" si="0"/>
        <v>0</v>
      </c>
      <c r="O19" s="36">
        <f t="shared" si="0"/>
        <v>0</v>
      </c>
      <c r="P19" s="36">
        <f t="shared" si="0"/>
        <v>0</v>
      </c>
    </row>
    <row r="20" spans="1:16" ht="27.75" customHeight="1" thickBot="1" x14ac:dyDescent="0.25">
      <c r="A20" s="38" t="s">
        <v>28</v>
      </c>
      <c r="B20" s="39">
        <v>-27775</v>
      </c>
      <c r="C20" s="40">
        <v>-25555</v>
      </c>
      <c r="D20" s="25">
        <v>-26084</v>
      </c>
      <c r="E20" s="26">
        <v>-25708</v>
      </c>
      <c r="F20" s="25">
        <v>-25468</v>
      </c>
      <c r="G20" s="40"/>
      <c r="H20" s="40"/>
      <c r="I20" s="25"/>
      <c r="J20" s="27"/>
      <c r="K20" s="25"/>
      <c r="L20" s="25">
        <f t="shared" si="0"/>
        <v>-27775</v>
      </c>
      <c r="M20" s="25">
        <f t="shared" si="0"/>
        <v>-25555</v>
      </c>
      <c r="N20" s="25">
        <f t="shared" si="0"/>
        <v>-26084</v>
      </c>
      <c r="O20" s="25">
        <f t="shared" si="0"/>
        <v>-25708</v>
      </c>
      <c r="P20" s="25">
        <f t="shared" si="0"/>
        <v>-25468</v>
      </c>
    </row>
    <row r="21" spans="1:16" s="33" customFormat="1" ht="20.100000000000001" customHeight="1" thickBot="1" x14ac:dyDescent="0.3">
      <c r="A21" s="41" t="s">
        <v>29</v>
      </c>
      <c r="B21" s="42">
        <f>B16+B17+B20</f>
        <v>145425</v>
      </c>
      <c r="C21" s="43">
        <f>C16+C17+C20</f>
        <v>170478</v>
      </c>
      <c r="D21" s="44">
        <f>D16+D17+D20</f>
        <v>184391</v>
      </c>
      <c r="E21" s="45">
        <f>E16+E17+E20</f>
        <v>191725</v>
      </c>
      <c r="F21" s="44">
        <f>F16+F17+F20</f>
        <v>202392</v>
      </c>
      <c r="G21" s="43">
        <f>G16+G17+G19-G20+G18</f>
        <v>27775</v>
      </c>
      <c r="H21" s="43">
        <f>H16+H17+H19-H20+H18</f>
        <v>27955</v>
      </c>
      <c r="I21" s="44">
        <f>I16+I17+I19-I20+I18</f>
        <v>28474</v>
      </c>
      <c r="J21" s="45">
        <f>J16+J17+J19-J20+J18</f>
        <v>28103</v>
      </c>
      <c r="K21" s="44">
        <f>K16+K17+K19-K20+K18</f>
        <v>28095</v>
      </c>
      <c r="L21" s="44">
        <f t="shared" si="0"/>
        <v>173200</v>
      </c>
      <c r="M21" s="44">
        <f t="shared" si="0"/>
        <v>198433</v>
      </c>
      <c r="N21" s="44">
        <f t="shared" si="0"/>
        <v>212865</v>
      </c>
      <c r="O21" s="44">
        <f t="shared" si="0"/>
        <v>219828</v>
      </c>
      <c r="P21" s="44">
        <f t="shared" si="0"/>
        <v>230487</v>
      </c>
    </row>
    <row r="22" spans="1:16" ht="62.25" customHeight="1" x14ac:dyDescent="0.2">
      <c r="M22" s="46"/>
    </row>
    <row r="23" spans="1:16" ht="15" customHeight="1" x14ac:dyDescent="0.2">
      <c r="A23" s="1" t="s">
        <v>30</v>
      </c>
      <c r="M23" s="46"/>
      <c r="P23" s="1" t="s">
        <v>60</v>
      </c>
    </row>
    <row r="24" spans="1:16" ht="13.5" thickBot="1" x14ac:dyDescent="0.25">
      <c r="A24" s="125" t="s">
        <v>31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</row>
    <row r="25" spans="1:16" ht="51.75" thickBot="1" x14ac:dyDescent="0.25">
      <c r="A25" s="47" t="s">
        <v>32</v>
      </c>
      <c r="B25" s="48" t="s">
        <v>7</v>
      </c>
      <c r="C25" s="49" t="s">
        <v>4</v>
      </c>
      <c r="D25" s="50" t="s">
        <v>5</v>
      </c>
      <c r="E25" s="51" t="s">
        <v>6</v>
      </c>
      <c r="F25" s="50" t="s">
        <v>7</v>
      </c>
      <c r="G25" s="49" t="s">
        <v>8</v>
      </c>
      <c r="H25" s="49" t="s">
        <v>33</v>
      </c>
      <c r="I25" s="50" t="s">
        <v>9</v>
      </c>
      <c r="J25" s="51" t="s">
        <v>34</v>
      </c>
      <c r="K25" s="50" t="s">
        <v>8</v>
      </c>
      <c r="L25" s="50" t="s">
        <v>35</v>
      </c>
      <c r="M25" s="50" t="s">
        <v>12</v>
      </c>
      <c r="N25" s="50" t="s">
        <v>13</v>
      </c>
      <c r="O25" s="50" t="s">
        <v>36</v>
      </c>
      <c r="P25" s="50" t="s">
        <v>35</v>
      </c>
    </row>
    <row r="26" spans="1:16" ht="20.100000000000001" customHeight="1" thickBot="1" x14ac:dyDescent="0.25">
      <c r="A26" s="52" t="s">
        <v>37</v>
      </c>
      <c r="B26" s="53">
        <f t="shared" ref="B26:K26" si="2">SUM(B27:B32)</f>
        <v>41059</v>
      </c>
      <c r="C26" s="54">
        <f t="shared" si="2"/>
        <v>47665</v>
      </c>
      <c r="D26" s="55">
        <f t="shared" si="2"/>
        <v>51714</v>
      </c>
      <c r="E26" s="56">
        <f t="shared" si="2"/>
        <v>57625</v>
      </c>
      <c r="F26" s="55">
        <f t="shared" si="2"/>
        <v>60005</v>
      </c>
      <c r="G26" s="54">
        <f t="shared" si="2"/>
        <v>27775</v>
      </c>
      <c r="H26" s="54">
        <f t="shared" si="2"/>
        <v>27955</v>
      </c>
      <c r="I26" s="55">
        <f t="shared" si="2"/>
        <v>28474</v>
      </c>
      <c r="J26" s="56">
        <f t="shared" si="2"/>
        <v>28103</v>
      </c>
      <c r="K26" s="55">
        <f t="shared" si="2"/>
        <v>27779</v>
      </c>
      <c r="L26" s="55">
        <f>B26+G26</f>
        <v>68834</v>
      </c>
      <c r="M26" s="55">
        <f t="shared" ref="M26:M50" si="3">C26+H26</f>
        <v>75620</v>
      </c>
      <c r="N26" s="55">
        <f>D26+I26</f>
        <v>80188</v>
      </c>
      <c r="O26" s="55">
        <f>E26+J26</f>
        <v>85728</v>
      </c>
      <c r="P26" s="55">
        <f>F26+K26</f>
        <v>87784</v>
      </c>
    </row>
    <row r="27" spans="1:16" ht="16.5" customHeight="1" x14ac:dyDescent="0.2">
      <c r="A27" s="57" t="s">
        <v>38</v>
      </c>
      <c r="B27" s="58">
        <f>'[1]3. mell.Kiad'!Q4</f>
        <v>13094</v>
      </c>
      <c r="C27" s="59">
        <v>15681</v>
      </c>
      <c r="D27" s="59">
        <v>18188</v>
      </c>
      <c r="E27" s="60">
        <v>18188</v>
      </c>
      <c r="F27" s="59">
        <v>20203</v>
      </c>
      <c r="G27" s="59">
        <v>17243</v>
      </c>
      <c r="H27" s="59">
        <v>17385</v>
      </c>
      <c r="I27" s="61">
        <v>17687</v>
      </c>
      <c r="J27" s="62">
        <v>17562</v>
      </c>
      <c r="K27" s="59">
        <v>17607</v>
      </c>
      <c r="L27" s="59">
        <f t="shared" ref="L27:L50" si="4">B27+G27</f>
        <v>30337</v>
      </c>
      <c r="M27" s="59">
        <f>C27+H27</f>
        <v>33066</v>
      </c>
      <c r="N27" s="59">
        <f t="shared" ref="N27:P50" si="5">D27+I27</f>
        <v>35875</v>
      </c>
      <c r="O27" s="59">
        <f t="shared" si="5"/>
        <v>35750</v>
      </c>
      <c r="P27" s="59">
        <f t="shared" si="5"/>
        <v>37810</v>
      </c>
    </row>
    <row r="28" spans="1:16" ht="16.5" customHeight="1" x14ac:dyDescent="0.2">
      <c r="A28" s="63" t="s">
        <v>39</v>
      </c>
      <c r="B28" s="64">
        <f>'[1]3. mell.Kiad'!Q5</f>
        <v>3014</v>
      </c>
      <c r="C28" s="65">
        <v>3592</v>
      </c>
      <c r="D28" s="65">
        <v>3942</v>
      </c>
      <c r="E28" s="66">
        <v>3942</v>
      </c>
      <c r="F28" s="65">
        <v>4395</v>
      </c>
      <c r="G28" s="65">
        <v>4330</v>
      </c>
      <c r="H28" s="65">
        <v>4368</v>
      </c>
      <c r="I28" s="65">
        <v>4378</v>
      </c>
      <c r="J28" s="66">
        <v>4378</v>
      </c>
      <c r="K28" s="65">
        <v>4439</v>
      </c>
      <c r="L28" s="65">
        <f t="shared" si="4"/>
        <v>7344</v>
      </c>
      <c r="M28" s="65">
        <f t="shared" si="3"/>
        <v>7960</v>
      </c>
      <c r="N28" s="65">
        <f t="shared" si="5"/>
        <v>8320</v>
      </c>
      <c r="O28" s="65">
        <f t="shared" si="5"/>
        <v>8320</v>
      </c>
      <c r="P28" s="65">
        <f t="shared" si="5"/>
        <v>8834</v>
      </c>
    </row>
    <row r="29" spans="1:16" ht="18" hidden="1" customHeight="1" thickBot="1" x14ac:dyDescent="0.25">
      <c r="A29" s="63" t="s">
        <v>40</v>
      </c>
      <c r="B29" s="64"/>
      <c r="C29" s="65"/>
      <c r="D29" s="65"/>
      <c r="E29" s="66"/>
      <c r="F29" s="65"/>
      <c r="G29" s="65"/>
      <c r="H29" s="65"/>
      <c r="I29" s="61"/>
      <c r="J29" s="62"/>
      <c r="K29" s="65"/>
      <c r="L29" s="65">
        <f t="shared" si="4"/>
        <v>0</v>
      </c>
      <c r="M29" s="65">
        <f t="shared" si="3"/>
        <v>0</v>
      </c>
      <c r="N29" s="65">
        <f t="shared" si="5"/>
        <v>0</v>
      </c>
      <c r="O29" s="65">
        <f t="shared" si="5"/>
        <v>0</v>
      </c>
      <c r="P29" s="65">
        <f t="shared" si="5"/>
        <v>0</v>
      </c>
    </row>
    <row r="30" spans="1:16" ht="20.100000000000001" customHeight="1" x14ac:dyDescent="0.2">
      <c r="A30" s="63" t="s">
        <v>41</v>
      </c>
      <c r="B30" s="64">
        <f>'[1]3. mell.Kiad'!Q6</f>
        <v>12679</v>
      </c>
      <c r="C30" s="65">
        <v>13282</v>
      </c>
      <c r="D30" s="65">
        <v>14248</v>
      </c>
      <c r="E30" s="66">
        <v>18044</v>
      </c>
      <c r="F30" s="65">
        <v>20273</v>
      </c>
      <c r="G30" s="65">
        <v>6202</v>
      </c>
      <c r="H30" s="65">
        <v>6202</v>
      </c>
      <c r="I30" s="61">
        <v>6409</v>
      </c>
      <c r="J30" s="62">
        <v>6163</v>
      </c>
      <c r="K30" s="65">
        <v>5733</v>
      </c>
      <c r="L30" s="65">
        <f t="shared" si="4"/>
        <v>18881</v>
      </c>
      <c r="M30" s="65">
        <f t="shared" si="3"/>
        <v>19484</v>
      </c>
      <c r="N30" s="65">
        <f t="shared" si="5"/>
        <v>20657</v>
      </c>
      <c r="O30" s="65">
        <f t="shared" si="5"/>
        <v>24207</v>
      </c>
      <c r="P30" s="65">
        <f t="shared" si="5"/>
        <v>26006</v>
      </c>
    </row>
    <row r="31" spans="1:16" ht="20.100000000000001" customHeight="1" x14ac:dyDescent="0.2">
      <c r="A31" s="63" t="s">
        <v>42</v>
      </c>
      <c r="B31" s="64">
        <f>'[1]3. mell.Kiad'!B11</f>
        <v>2828</v>
      </c>
      <c r="C31" s="65">
        <v>3331</v>
      </c>
      <c r="D31" s="65">
        <v>3557</v>
      </c>
      <c r="E31" s="66">
        <v>4484</v>
      </c>
      <c r="F31" s="65">
        <v>3018</v>
      </c>
      <c r="G31" s="65"/>
      <c r="H31" s="65"/>
      <c r="I31" s="65"/>
      <c r="J31" s="66"/>
      <c r="K31" s="65"/>
      <c r="L31" s="65">
        <f t="shared" si="4"/>
        <v>2828</v>
      </c>
      <c r="M31" s="65">
        <f t="shared" si="3"/>
        <v>3331</v>
      </c>
      <c r="N31" s="65">
        <f t="shared" si="5"/>
        <v>3557</v>
      </c>
      <c r="O31" s="65">
        <f t="shared" si="5"/>
        <v>4484</v>
      </c>
      <c r="P31" s="65">
        <f t="shared" si="5"/>
        <v>3018</v>
      </c>
    </row>
    <row r="32" spans="1:16" ht="20.100000000000001" customHeight="1" thickBot="1" x14ac:dyDescent="0.25">
      <c r="A32" s="67" t="s">
        <v>43</v>
      </c>
      <c r="B32" s="68">
        <f>'[1]3. mell.Kiad'!Q10+'[1]3. mell.Kiad'!Q9</f>
        <v>9444</v>
      </c>
      <c r="C32" s="69">
        <v>11779</v>
      </c>
      <c r="D32" s="69">
        <v>11779</v>
      </c>
      <c r="E32" s="70">
        <v>12967</v>
      </c>
      <c r="F32" s="69">
        <v>12116</v>
      </c>
      <c r="G32" s="69"/>
      <c r="H32" s="69"/>
      <c r="I32" s="61"/>
      <c r="J32" s="62"/>
      <c r="K32" s="69"/>
      <c r="L32" s="69">
        <f t="shared" si="4"/>
        <v>9444</v>
      </c>
      <c r="M32" s="69">
        <f t="shared" si="3"/>
        <v>11779</v>
      </c>
      <c r="N32" s="69">
        <f t="shared" si="5"/>
        <v>11779</v>
      </c>
      <c r="O32" s="69">
        <f t="shared" si="5"/>
        <v>12967</v>
      </c>
      <c r="P32" s="69">
        <f t="shared" si="5"/>
        <v>12116</v>
      </c>
    </row>
    <row r="33" spans="1:16" ht="20.100000000000001" customHeight="1" thickBot="1" x14ac:dyDescent="0.25">
      <c r="A33" s="71" t="s">
        <v>44</v>
      </c>
      <c r="B33" s="72">
        <f t="shared" ref="B33:K33" si="6">B35+B34+B36</f>
        <v>99407</v>
      </c>
      <c r="C33" s="73">
        <f t="shared" si="6"/>
        <v>119960</v>
      </c>
      <c r="D33" s="73">
        <f t="shared" si="6"/>
        <v>128377</v>
      </c>
      <c r="E33" s="74">
        <f t="shared" si="6"/>
        <v>128377</v>
      </c>
      <c r="F33" s="73">
        <f t="shared" si="6"/>
        <v>139237</v>
      </c>
      <c r="G33" s="73">
        <f t="shared" si="6"/>
        <v>0</v>
      </c>
      <c r="H33" s="73">
        <f t="shared" si="6"/>
        <v>0</v>
      </c>
      <c r="I33" s="73">
        <f t="shared" si="6"/>
        <v>0</v>
      </c>
      <c r="J33" s="74">
        <f t="shared" si="6"/>
        <v>0</v>
      </c>
      <c r="K33" s="73">
        <f t="shared" si="6"/>
        <v>316</v>
      </c>
      <c r="L33" s="73">
        <f t="shared" si="4"/>
        <v>99407</v>
      </c>
      <c r="M33" s="73">
        <f t="shared" si="3"/>
        <v>119960</v>
      </c>
      <c r="N33" s="73">
        <f t="shared" si="5"/>
        <v>128377</v>
      </c>
      <c r="O33" s="73">
        <f t="shared" si="5"/>
        <v>128377</v>
      </c>
      <c r="P33" s="73">
        <f t="shared" si="5"/>
        <v>139553</v>
      </c>
    </row>
    <row r="34" spans="1:16" ht="20.100000000000001" customHeight="1" x14ac:dyDescent="0.2">
      <c r="A34" s="75" t="s">
        <v>45</v>
      </c>
      <c r="B34" s="58">
        <f>'[1]3. mell.Kiad'!Q13</f>
        <v>79245</v>
      </c>
      <c r="C34" s="59">
        <v>99798</v>
      </c>
      <c r="D34" s="59">
        <v>53509</v>
      </c>
      <c r="E34" s="60">
        <v>53509</v>
      </c>
      <c r="F34" s="59">
        <v>14545</v>
      </c>
      <c r="G34" s="59"/>
      <c r="H34" s="59"/>
      <c r="I34" s="59"/>
      <c r="J34" s="62"/>
      <c r="K34" s="59">
        <v>164</v>
      </c>
      <c r="L34" s="59">
        <f t="shared" si="4"/>
        <v>79245</v>
      </c>
      <c r="M34" s="59">
        <f t="shared" si="3"/>
        <v>99798</v>
      </c>
      <c r="N34" s="59">
        <f t="shared" si="5"/>
        <v>53509</v>
      </c>
      <c r="O34" s="59">
        <f t="shared" si="5"/>
        <v>53509</v>
      </c>
      <c r="P34" s="59">
        <f t="shared" si="5"/>
        <v>14709</v>
      </c>
    </row>
    <row r="35" spans="1:16" ht="20.100000000000001" customHeight="1" x14ac:dyDescent="0.2">
      <c r="A35" s="76" t="s">
        <v>46</v>
      </c>
      <c r="B35" s="64">
        <f>'[1]3. mell.Kiad'!Q14</f>
        <v>18962</v>
      </c>
      <c r="C35" s="65">
        <v>18962</v>
      </c>
      <c r="D35" s="65">
        <v>73668</v>
      </c>
      <c r="E35" s="66">
        <v>73668</v>
      </c>
      <c r="F35" s="65">
        <v>123492</v>
      </c>
      <c r="G35" s="65"/>
      <c r="H35" s="65"/>
      <c r="I35" s="65"/>
      <c r="J35" s="66"/>
      <c r="K35" s="65">
        <v>152</v>
      </c>
      <c r="L35" s="65">
        <f t="shared" si="4"/>
        <v>18962</v>
      </c>
      <c r="M35" s="65">
        <f t="shared" si="3"/>
        <v>18962</v>
      </c>
      <c r="N35" s="65">
        <f t="shared" si="5"/>
        <v>73668</v>
      </c>
      <c r="O35" s="65">
        <f t="shared" si="5"/>
        <v>73668</v>
      </c>
      <c r="P35" s="65">
        <f t="shared" si="5"/>
        <v>123644</v>
      </c>
    </row>
    <row r="36" spans="1:16" ht="20.100000000000001" customHeight="1" thickBot="1" x14ac:dyDescent="0.25">
      <c r="A36" s="77" t="s">
        <v>47</v>
      </c>
      <c r="B36" s="68">
        <f>'[1]3. mell.Kiad'!Q15</f>
        <v>1200</v>
      </c>
      <c r="C36" s="69">
        <v>1200</v>
      </c>
      <c r="D36" s="69">
        <v>1200</v>
      </c>
      <c r="E36" s="70">
        <v>1200</v>
      </c>
      <c r="F36" s="69">
        <v>1200</v>
      </c>
      <c r="G36" s="69"/>
      <c r="H36" s="69"/>
      <c r="I36" s="69"/>
      <c r="J36" s="62"/>
      <c r="K36" s="69"/>
      <c r="L36" s="69">
        <f t="shared" si="4"/>
        <v>1200</v>
      </c>
      <c r="M36" s="69">
        <f t="shared" si="3"/>
        <v>1200</v>
      </c>
      <c r="N36" s="69">
        <f t="shared" si="5"/>
        <v>1200</v>
      </c>
      <c r="O36" s="69">
        <f t="shared" si="5"/>
        <v>1200</v>
      </c>
      <c r="P36" s="69">
        <f t="shared" si="5"/>
        <v>1200</v>
      </c>
    </row>
    <row r="37" spans="1:16" s="79" customFormat="1" ht="20.100000000000001" customHeight="1" thickBot="1" x14ac:dyDescent="0.25">
      <c r="A37" s="78" t="s">
        <v>48</v>
      </c>
      <c r="B37" s="72">
        <f>B38+B41</f>
        <v>3912</v>
      </c>
      <c r="C37" s="73">
        <f>C38+C41</f>
        <v>2853</v>
      </c>
      <c r="D37" s="73">
        <f>D38+D41</f>
        <v>4300</v>
      </c>
      <c r="E37" s="74">
        <f>E38+E41</f>
        <v>5723</v>
      </c>
      <c r="F37" s="73">
        <f>F38+F41</f>
        <v>3150</v>
      </c>
      <c r="G37" s="73">
        <f>G39+G43</f>
        <v>0</v>
      </c>
      <c r="H37" s="73">
        <f>H39+H43</f>
        <v>0</v>
      </c>
      <c r="I37" s="73">
        <f>I39+I43</f>
        <v>0</v>
      </c>
      <c r="J37" s="74">
        <f>J39+J43</f>
        <v>0</v>
      </c>
      <c r="K37" s="73">
        <f>K39+K43</f>
        <v>0</v>
      </c>
      <c r="L37" s="73">
        <f t="shared" si="4"/>
        <v>3912</v>
      </c>
      <c r="M37" s="73">
        <f t="shared" si="3"/>
        <v>2853</v>
      </c>
      <c r="N37" s="73">
        <f t="shared" si="5"/>
        <v>4300</v>
      </c>
      <c r="O37" s="73">
        <f t="shared" si="5"/>
        <v>5723</v>
      </c>
      <c r="P37" s="73">
        <f t="shared" si="5"/>
        <v>3150</v>
      </c>
    </row>
    <row r="38" spans="1:16" ht="20.100000000000001" customHeight="1" x14ac:dyDescent="0.2">
      <c r="A38" s="80" t="s">
        <v>49</v>
      </c>
      <c r="B38" s="81">
        <f>SUM(B39:B40)</f>
        <v>0</v>
      </c>
      <c r="C38" s="82"/>
      <c r="D38" s="82"/>
      <c r="E38" s="83"/>
      <c r="F38" s="82"/>
      <c r="G38" s="82">
        <f>SUM(G39:G40)</f>
        <v>0</v>
      </c>
      <c r="H38" s="82"/>
      <c r="I38" s="82"/>
      <c r="J38" s="84"/>
      <c r="K38" s="82"/>
      <c r="L38" s="82">
        <f t="shared" si="4"/>
        <v>0</v>
      </c>
      <c r="M38" s="82">
        <f t="shared" si="3"/>
        <v>0</v>
      </c>
      <c r="N38" s="82">
        <f t="shared" si="5"/>
        <v>0</v>
      </c>
      <c r="O38" s="82">
        <f t="shared" si="5"/>
        <v>0</v>
      </c>
      <c r="P38" s="82">
        <f t="shared" si="5"/>
        <v>0</v>
      </c>
    </row>
    <row r="39" spans="1:16" ht="15.75" customHeight="1" x14ac:dyDescent="0.2">
      <c r="A39" s="85" t="s">
        <v>50</v>
      </c>
      <c r="B39" s="64"/>
      <c r="C39" s="65"/>
      <c r="D39" s="65"/>
      <c r="E39" s="66"/>
      <c r="F39" s="65"/>
      <c r="G39" s="65"/>
      <c r="H39" s="65"/>
      <c r="I39" s="65"/>
      <c r="J39" s="66"/>
      <c r="K39" s="65"/>
      <c r="L39" s="65">
        <f t="shared" si="4"/>
        <v>0</v>
      </c>
      <c r="M39" s="65">
        <f t="shared" si="3"/>
        <v>0</v>
      </c>
      <c r="N39" s="65">
        <f t="shared" si="5"/>
        <v>0</v>
      </c>
      <c r="O39" s="65">
        <f t="shared" si="5"/>
        <v>0</v>
      </c>
      <c r="P39" s="65">
        <f t="shared" si="5"/>
        <v>0</v>
      </c>
    </row>
    <row r="40" spans="1:16" ht="15" customHeight="1" x14ac:dyDescent="0.2">
      <c r="A40" s="85" t="s">
        <v>51</v>
      </c>
      <c r="B40" s="64"/>
      <c r="C40" s="65"/>
      <c r="D40" s="65"/>
      <c r="E40" s="66"/>
      <c r="F40" s="65"/>
      <c r="G40" s="65"/>
      <c r="H40" s="65"/>
      <c r="I40" s="65"/>
      <c r="J40" s="62"/>
      <c r="K40" s="65"/>
      <c r="L40" s="65">
        <f t="shared" si="4"/>
        <v>0</v>
      </c>
      <c r="M40" s="65">
        <f t="shared" si="3"/>
        <v>0</v>
      </c>
      <c r="N40" s="65">
        <f t="shared" si="5"/>
        <v>0</v>
      </c>
      <c r="O40" s="65">
        <f t="shared" si="5"/>
        <v>0</v>
      </c>
      <c r="P40" s="65">
        <f t="shared" si="5"/>
        <v>0</v>
      </c>
    </row>
    <row r="41" spans="1:16" ht="20.100000000000001" customHeight="1" x14ac:dyDescent="0.2">
      <c r="A41" s="86" t="s">
        <v>52</v>
      </c>
      <c r="B41" s="64">
        <f>SUM(B42:B43)</f>
        <v>3912</v>
      </c>
      <c r="C41" s="65">
        <v>2853</v>
      </c>
      <c r="D41" s="65">
        <v>4300</v>
      </c>
      <c r="E41" s="66">
        <v>5723</v>
      </c>
      <c r="F41" s="65">
        <v>3150</v>
      </c>
      <c r="G41" s="65">
        <f>SUM(G42:G43)</f>
        <v>0</v>
      </c>
      <c r="H41" s="65"/>
      <c r="I41" s="65"/>
      <c r="J41" s="66"/>
      <c r="K41" s="65"/>
      <c r="L41" s="65">
        <f t="shared" si="4"/>
        <v>3912</v>
      </c>
      <c r="M41" s="65">
        <f t="shared" si="3"/>
        <v>2853</v>
      </c>
      <c r="N41" s="65">
        <f t="shared" si="5"/>
        <v>4300</v>
      </c>
      <c r="O41" s="65">
        <f t="shared" si="5"/>
        <v>5723</v>
      </c>
      <c r="P41" s="65">
        <f t="shared" si="5"/>
        <v>3150</v>
      </c>
    </row>
    <row r="42" spans="1:16" ht="13.5" customHeight="1" x14ac:dyDescent="0.2">
      <c r="A42" s="85" t="s">
        <v>50</v>
      </c>
      <c r="B42" s="64">
        <f>'[1]3. mell.Kiad'!G17</f>
        <v>3912</v>
      </c>
      <c r="C42" s="65">
        <v>2853</v>
      </c>
      <c r="D42" s="65">
        <v>4300</v>
      </c>
      <c r="E42" s="66">
        <v>5723</v>
      </c>
      <c r="F42" s="65">
        <v>3150</v>
      </c>
      <c r="G42" s="65"/>
      <c r="H42" s="65"/>
      <c r="I42" s="65"/>
      <c r="J42" s="66"/>
      <c r="K42" s="65"/>
      <c r="L42" s="65">
        <f t="shared" si="4"/>
        <v>3912</v>
      </c>
      <c r="M42" s="65">
        <f t="shared" si="3"/>
        <v>2853</v>
      </c>
      <c r="N42" s="65">
        <f t="shared" si="5"/>
        <v>4300</v>
      </c>
      <c r="O42" s="65">
        <f t="shared" si="5"/>
        <v>5723</v>
      </c>
      <c r="P42" s="65">
        <f t="shared" si="5"/>
        <v>3150</v>
      </c>
    </row>
    <row r="43" spans="1:16" ht="12" customHeight="1" thickBot="1" x14ac:dyDescent="0.25">
      <c r="A43" s="87" t="s">
        <v>51</v>
      </c>
      <c r="B43" s="68"/>
      <c r="C43" s="69"/>
      <c r="D43" s="69"/>
      <c r="E43" s="70"/>
      <c r="F43" s="69"/>
      <c r="G43" s="69"/>
      <c r="H43" s="69"/>
      <c r="I43" s="69"/>
      <c r="J43" s="62"/>
      <c r="K43" s="69"/>
      <c r="L43" s="69">
        <f t="shared" si="4"/>
        <v>0</v>
      </c>
      <c r="M43" s="69">
        <f t="shared" si="3"/>
        <v>0</v>
      </c>
      <c r="N43" s="69">
        <f t="shared" si="5"/>
        <v>0</v>
      </c>
      <c r="O43" s="69">
        <f t="shared" si="5"/>
        <v>0</v>
      </c>
      <c r="P43" s="69">
        <f t="shared" si="5"/>
        <v>0</v>
      </c>
    </row>
    <row r="44" spans="1:16" s="79" customFormat="1" ht="13.5" thickBot="1" x14ac:dyDescent="0.25">
      <c r="A44" s="28" t="s">
        <v>53</v>
      </c>
      <c r="B44" s="88">
        <f t="shared" ref="B44:K44" si="7">B26+B33+B37</f>
        <v>144378</v>
      </c>
      <c r="C44" s="89">
        <f t="shared" si="7"/>
        <v>170478</v>
      </c>
      <c r="D44" s="89">
        <f t="shared" si="7"/>
        <v>184391</v>
      </c>
      <c r="E44" s="89">
        <f t="shared" si="7"/>
        <v>191725</v>
      </c>
      <c r="F44" s="89">
        <f t="shared" si="7"/>
        <v>202392</v>
      </c>
      <c r="G44" s="89">
        <f t="shared" si="7"/>
        <v>27775</v>
      </c>
      <c r="H44" s="89">
        <f t="shared" si="7"/>
        <v>27955</v>
      </c>
      <c r="I44" s="89">
        <f t="shared" si="7"/>
        <v>28474</v>
      </c>
      <c r="J44" s="89">
        <f t="shared" si="7"/>
        <v>28103</v>
      </c>
      <c r="K44" s="89">
        <f t="shared" si="7"/>
        <v>28095</v>
      </c>
      <c r="L44" s="89">
        <f t="shared" si="4"/>
        <v>172153</v>
      </c>
      <c r="M44" s="89">
        <f t="shared" si="3"/>
        <v>198433</v>
      </c>
      <c r="N44" s="89">
        <f t="shared" si="5"/>
        <v>212865</v>
      </c>
      <c r="O44" s="89">
        <f t="shared" si="5"/>
        <v>219828</v>
      </c>
      <c r="P44" s="90">
        <f t="shared" si="5"/>
        <v>230487</v>
      </c>
    </row>
    <row r="45" spans="1:16" ht="20.100000000000001" customHeight="1" x14ac:dyDescent="0.2">
      <c r="A45" s="91" t="s">
        <v>54</v>
      </c>
      <c r="B45" s="4">
        <f>B46+B47</f>
        <v>28822</v>
      </c>
      <c r="C45" s="5">
        <v>25555</v>
      </c>
      <c r="D45" s="6">
        <v>26084</v>
      </c>
      <c r="E45" s="7">
        <v>25708</v>
      </c>
      <c r="F45" s="6">
        <v>25468</v>
      </c>
      <c r="G45" s="5"/>
      <c r="H45" s="5"/>
      <c r="I45" s="92"/>
      <c r="J45" s="93"/>
      <c r="K45" s="6"/>
      <c r="L45" s="6">
        <f t="shared" si="4"/>
        <v>28822</v>
      </c>
      <c r="M45" s="6">
        <f t="shared" si="3"/>
        <v>25555</v>
      </c>
      <c r="N45" s="6">
        <f t="shared" si="5"/>
        <v>26084</v>
      </c>
      <c r="O45" s="6">
        <f t="shared" si="5"/>
        <v>25708</v>
      </c>
      <c r="P45" s="6">
        <f t="shared" si="5"/>
        <v>25468</v>
      </c>
    </row>
    <row r="46" spans="1:16" ht="20.100000000000001" customHeight="1" x14ac:dyDescent="0.2">
      <c r="A46" s="86" t="s">
        <v>55</v>
      </c>
      <c r="B46" s="11">
        <v>28822</v>
      </c>
      <c r="C46" s="12">
        <v>25555</v>
      </c>
      <c r="D46" s="13">
        <v>26084</v>
      </c>
      <c r="E46" s="14">
        <v>25708</v>
      </c>
      <c r="F46" s="13">
        <v>25468</v>
      </c>
      <c r="G46" s="12"/>
      <c r="H46" s="12"/>
      <c r="I46" s="13"/>
      <c r="J46" s="14"/>
      <c r="K46" s="13"/>
      <c r="L46" s="13">
        <f t="shared" si="4"/>
        <v>28822</v>
      </c>
      <c r="M46" s="13">
        <f t="shared" si="3"/>
        <v>25555</v>
      </c>
      <c r="N46" s="13">
        <f t="shared" si="5"/>
        <v>26084</v>
      </c>
      <c r="O46" s="13">
        <f t="shared" si="5"/>
        <v>25708</v>
      </c>
      <c r="P46" s="13">
        <f t="shared" si="5"/>
        <v>25468</v>
      </c>
    </row>
    <row r="47" spans="1:16" ht="12.75" customHeight="1" thickBot="1" x14ac:dyDescent="0.25">
      <c r="A47" s="94" t="s">
        <v>56</v>
      </c>
      <c r="B47" s="39">
        <v>0</v>
      </c>
      <c r="C47" s="40"/>
      <c r="D47" s="25"/>
      <c r="E47" s="26"/>
      <c r="F47" s="25"/>
      <c r="G47" s="40"/>
      <c r="H47" s="40"/>
      <c r="I47" s="92"/>
      <c r="J47" s="93"/>
      <c r="K47" s="25"/>
      <c r="L47" s="25">
        <f t="shared" si="4"/>
        <v>0</v>
      </c>
      <c r="M47" s="25">
        <f t="shared" si="3"/>
        <v>0</v>
      </c>
      <c r="N47" s="25">
        <f t="shared" si="5"/>
        <v>0</v>
      </c>
      <c r="O47" s="25">
        <f t="shared" si="5"/>
        <v>0</v>
      </c>
      <c r="P47" s="25">
        <f t="shared" si="5"/>
        <v>0</v>
      </c>
    </row>
    <row r="48" spans="1:16" s="79" customFormat="1" ht="20.100000000000001" customHeight="1" thickBot="1" x14ac:dyDescent="0.25">
      <c r="A48" s="71" t="s">
        <v>57</v>
      </c>
      <c r="B48" s="95">
        <f t="shared" ref="B48:K48" si="8">B44+B45</f>
        <v>173200</v>
      </c>
      <c r="C48" s="96">
        <f t="shared" si="8"/>
        <v>196033</v>
      </c>
      <c r="D48" s="96">
        <f t="shared" si="8"/>
        <v>210475</v>
      </c>
      <c r="E48" s="97">
        <f t="shared" si="8"/>
        <v>217433</v>
      </c>
      <c r="F48" s="96">
        <f t="shared" si="8"/>
        <v>227860</v>
      </c>
      <c r="G48" s="96">
        <f t="shared" si="8"/>
        <v>27775</v>
      </c>
      <c r="H48" s="96">
        <f t="shared" si="8"/>
        <v>27955</v>
      </c>
      <c r="I48" s="96">
        <f t="shared" si="8"/>
        <v>28474</v>
      </c>
      <c r="J48" s="97">
        <f t="shared" si="8"/>
        <v>28103</v>
      </c>
      <c r="K48" s="96">
        <f t="shared" si="8"/>
        <v>28095</v>
      </c>
      <c r="L48" s="96">
        <f t="shared" si="4"/>
        <v>200975</v>
      </c>
      <c r="M48" s="96">
        <f t="shared" si="3"/>
        <v>223988</v>
      </c>
      <c r="N48" s="96">
        <f t="shared" si="5"/>
        <v>238949</v>
      </c>
      <c r="O48" s="96">
        <f t="shared" si="5"/>
        <v>245536</v>
      </c>
      <c r="P48" s="96">
        <f t="shared" si="5"/>
        <v>255955</v>
      </c>
    </row>
    <row r="49" spans="1:16" ht="14.25" customHeight="1" thickBot="1" x14ac:dyDescent="0.25">
      <c r="A49" s="98" t="s">
        <v>58</v>
      </c>
      <c r="B49" s="99">
        <f>B20</f>
        <v>-27775</v>
      </c>
      <c r="C49" s="100">
        <v>-25555</v>
      </c>
      <c r="D49" s="92">
        <v>-26084</v>
      </c>
      <c r="E49" s="93">
        <v>-25708</v>
      </c>
      <c r="F49" s="92">
        <v>-25468</v>
      </c>
      <c r="G49" s="100"/>
      <c r="H49" s="100"/>
      <c r="I49" s="92"/>
      <c r="J49" s="93"/>
      <c r="K49" s="92"/>
      <c r="L49" s="92">
        <f t="shared" si="4"/>
        <v>-27775</v>
      </c>
      <c r="M49" s="92">
        <f t="shared" si="3"/>
        <v>-25555</v>
      </c>
      <c r="N49" s="92">
        <f t="shared" si="5"/>
        <v>-26084</v>
      </c>
      <c r="O49" s="92">
        <f t="shared" si="5"/>
        <v>-25708</v>
      </c>
      <c r="P49" s="92">
        <f t="shared" si="5"/>
        <v>-25468</v>
      </c>
    </row>
    <row r="50" spans="1:16" s="102" customFormat="1" ht="20.100000000000001" customHeight="1" thickBot="1" x14ac:dyDescent="0.3">
      <c r="A50" s="101" t="s">
        <v>59</v>
      </c>
      <c r="B50" s="42">
        <f t="shared" ref="B50:K50" si="9">B48+B49</f>
        <v>145425</v>
      </c>
      <c r="C50" s="43">
        <f t="shared" si="9"/>
        <v>170478</v>
      </c>
      <c r="D50" s="44">
        <f t="shared" si="9"/>
        <v>184391</v>
      </c>
      <c r="E50" s="45">
        <f t="shared" si="9"/>
        <v>191725</v>
      </c>
      <c r="F50" s="44">
        <f t="shared" si="9"/>
        <v>202392</v>
      </c>
      <c r="G50" s="43">
        <f t="shared" si="9"/>
        <v>27775</v>
      </c>
      <c r="H50" s="43">
        <f t="shared" si="9"/>
        <v>27955</v>
      </c>
      <c r="I50" s="44">
        <f t="shared" si="9"/>
        <v>28474</v>
      </c>
      <c r="J50" s="45">
        <f t="shared" si="9"/>
        <v>28103</v>
      </c>
      <c r="K50" s="44">
        <f t="shared" si="9"/>
        <v>28095</v>
      </c>
      <c r="L50" s="44">
        <f t="shared" si="4"/>
        <v>173200</v>
      </c>
      <c r="M50" s="44">
        <f t="shared" si="3"/>
        <v>198433</v>
      </c>
      <c r="N50" s="44">
        <f t="shared" si="5"/>
        <v>212865</v>
      </c>
      <c r="O50" s="44">
        <f t="shared" si="5"/>
        <v>219828</v>
      </c>
      <c r="P50" s="44">
        <f t="shared" si="5"/>
        <v>230487</v>
      </c>
    </row>
    <row r="51" spans="1:16" ht="20.100000000000001" customHeight="1" x14ac:dyDescent="0.2">
      <c r="A51" s="103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5"/>
    </row>
    <row r="52" spans="1:16" ht="20.100000000000001" customHeight="1" x14ac:dyDescent="0.2">
      <c r="A52" s="103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5"/>
    </row>
    <row r="53" spans="1:16" ht="20.100000000000001" customHeight="1" thickBot="1" x14ac:dyDescent="0.25">
      <c r="A53" s="126"/>
      <c r="B53" s="126"/>
      <c r="C53" s="106"/>
      <c r="D53" s="107"/>
      <c r="E53" s="106"/>
      <c r="F53" s="106"/>
    </row>
    <row r="54" spans="1:16" ht="15.75" customHeight="1" x14ac:dyDescent="0.2">
      <c r="A54" s="108"/>
      <c r="B54" s="103"/>
      <c r="C54" s="103"/>
      <c r="D54" s="103"/>
      <c r="E54" s="103"/>
      <c r="F54" s="103"/>
      <c r="G54" s="109"/>
      <c r="H54" s="109"/>
      <c r="I54" s="110"/>
      <c r="J54" s="109"/>
      <c r="K54" s="109"/>
    </row>
    <row r="55" spans="1:16" ht="17.25" customHeight="1" x14ac:dyDescent="0.2">
      <c r="A55" s="111"/>
      <c r="B55" s="112"/>
      <c r="C55" s="112"/>
      <c r="D55" s="112"/>
      <c r="E55" s="112"/>
      <c r="F55" s="112"/>
      <c r="G55" s="113"/>
      <c r="H55" s="113"/>
      <c r="I55" s="114"/>
      <c r="J55" s="113"/>
      <c r="K55" s="113"/>
    </row>
    <row r="56" spans="1:16" ht="15.75" customHeight="1" x14ac:dyDescent="0.2">
      <c r="A56" s="111"/>
      <c r="B56" s="112"/>
      <c r="C56" s="112"/>
      <c r="D56" s="112"/>
      <c r="E56" s="112"/>
      <c r="F56" s="112"/>
      <c r="G56" s="113"/>
      <c r="H56" s="113"/>
      <c r="I56" s="114"/>
      <c r="J56" s="113"/>
      <c r="K56" s="113"/>
    </row>
    <row r="57" spans="1:16" ht="20.100000000000001" customHeight="1" x14ac:dyDescent="0.2">
      <c r="A57" s="108"/>
      <c r="B57" s="103"/>
      <c r="C57" s="103"/>
      <c r="D57" s="103"/>
      <c r="E57" s="103"/>
      <c r="F57" s="103"/>
      <c r="G57" s="109"/>
      <c r="H57" s="109"/>
      <c r="I57" s="110"/>
      <c r="J57" s="109"/>
      <c r="K57" s="109"/>
    </row>
    <row r="58" spans="1:16" ht="15" customHeight="1" x14ac:dyDescent="0.2">
      <c r="A58" s="111"/>
      <c r="B58" s="112"/>
      <c r="C58" s="112"/>
      <c r="D58" s="112"/>
      <c r="E58" s="112"/>
      <c r="F58" s="112"/>
      <c r="G58" s="115"/>
      <c r="H58" s="115"/>
      <c r="I58" s="116"/>
      <c r="J58" s="115"/>
      <c r="K58" s="115"/>
    </row>
    <row r="59" spans="1:16" ht="14.25" customHeight="1" x14ac:dyDescent="0.2">
      <c r="A59" s="111"/>
      <c r="B59" s="112"/>
      <c r="C59" s="112"/>
      <c r="D59" s="112"/>
      <c r="E59" s="112"/>
      <c r="F59" s="112"/>
      <c r="G59" s="117"/>
      <c r="H59" s="117"/>
      <c r="I59" s="118"/>
      <c r="J59" s="117"/>
      <c r="K59" s="117"/>
    </row>
    <row r="60" spans="1:16" ht="12.75" customHeight="1" x14ac:dyDescent="0.2">
      <c r="A60" s="108"/>
      <c r="B60" s="103"/>
      <c r="C60" s="103"/>
      <c r="D60" s="103"/>
      <c r="E60" s="103"/>
      <c r="F60" s="103"/>
      <c r="G60" s="119"/>
      <c r="H60" s="119"/>
      <c r="I60" s="120"/>
      <c r="J60" s="119"/>
      <c r="K60" s="119"/>
    </row>
    <row r="61" spans="1:16" ht="15.75" customHeight="1" x14ac:dyDescent="0.2">
      <c r="A61" s="108"/>
      <c r="B61" s="103"/>
      <c r="C61" s="103"/>
      <c r="D61" s="103"/>
      <c r="E61" s="103"/>
      <c r="F61" s="103"/>
    </row>
    <row r="62" spans="1:16" ht="35.25" customHeight="1" x14ac:dyDescent="0.2">
      <c r="A62" s="108"/>
      <c r="B62" s="103"/>
      <c r="C62" s="103"/>
      <c r="D62" s="103"/>
      <c r="E62" s="103"/>
      <c r="F62" s="103"/>
      <c r="G62" s="109"/>
      <c r="H62" s="109"/>
      <c r="I62" s="110"/>
      <c r="J62" s="109"/>
      <c r="K62" s="109"/>
    </row>
    <row r="63" spans="1:16" ht="34.5" customHeight="1" x14ac:dyDescent="0.2">
      <c r="A63" s="111"/>
      <c r="B63" s="112"/>
      <c r="C63" s="112"/>
      <c r="D63" s="112"/>
      <c r="E63" s="112"/>
      <c r="F63" s="112"/>
      <c r="G63" s="115"/>
      <c r="H63" s="115"/>
      <c r="I63" s="116"/>
      <c r="J63" s="115"/>
      <c r="K63" s="115"/>
    </row>
    <row r="64" spans="1:16" ht="46.5" customHeight="1" x14ac:dyDescent="0.2">
      <c r="A64" s="108"/>
      <c r="B64" s="103"/>
      <c r="C64" s="103"/>
      <c r="D64" s="103"/>
      <c r="E64" s="103"/>
      <c r="F64" s="103"/>
      <c r="G64" s="115"/>
      <c r="H64" s="115"/>
      <c r="I64" s="116"/>
      <c r="J64" s="115"/>
      <c r="K64" s="115"/>
    </row>
    <row r="65" spans="1:11" ht="18" customHeight="1" x14ac:dyDescent="0.2">
      <c r="A65" s="111"/>
      <c r="B65" s="112"/>
      <c r="C65" s="112"/>
      <c r="D65" s="112"/>
      <c r="E65" s="112"/>
      <c r="F65" s="112"/>
      <c r="G65" s="115"/>
      <c r="H65" s="115"/>
      <c r="I65" s="116"/>
      <c r="J65" s="115"/>
      <c r="K65" s="115"/>
    </row>
    <row r="66" spans="1:11" ht="17.25" customHeight="1" x14ac:dyDescent="0.2">
      <c r="A66" s="111"/>
      <c r="B66" s="112"/>
      <c r="C66" s="112"/>
      <c r="D66" s="112"/>
      <c r="E66" s="112"/>
      <c r="F66" s="112"/>
      <c r="G66" s="121"/>
      <c r="H66" s="121"/>
      <c r="I66" s="121"/>
      <c r="J66" s="121"/>
      <c r="K66" s="121"/>
    </row>
    <row r="67" spans="1:11" ht="28.5" customHeight="1" x14ac:dyDescent="0.2">
      <c r="A67" s="111"/>
      <c r="B67" s="112"/>
      <c r="C67" s="112"/>
      <c r="D67" s="112"/>
      <c r="E67" s="112"/>
      <c r="F67" s="112"/>
      <c r="G67" s="121"/>
      <c r="H67" s="121"/>
      <c r="I67" s="121"/>
      <c r="J67" s="121"/>
      <c r="K67" s="121"/>
    </row>
    <row r="68" spans="1:11" x14ac:dyDescent="0.2">
      <c r="A68" s="111"/>
      <c r="B68" s="112"/>
      <c r="C68" s="112"/>
      <c r="D68" s="112"/>
      <c r="E68" s="112"/>
      <c r="F68" s="112"/>
      <c r="G68" s="121"/>
      <c r="H68" s="121"/>
      <c r="I68" s="121"/>
      <c r="J68" s="121"/>
      <c r="K68" s="121"/>
    </row>
    <row r="69" spans="1:11" x14ac:dyDescent="0.2">
      <c r="A69" s="111"/>
      <c r="B69" s="112"/>
      <c r="C69" s="112"/>
      <c r="D69" s="112"/>
      <c r="E69" s="112"/>
      <c r="F69" s="112"/>
      <c r="G69" s="121"/>
      <c r="H69" s="121"/>
      <c r="I69" s="121"/>
      <c r="J69" s="121"/>
      <c r="K69" s="121"/>
    </row>
    <row r="70" spans="1:11" ht="20.100000000000001" customHeight="1" x14ac:dyDescent="0.2">
      <c r="A70" s="108"/>
      <c r="B70" s="103"/>
      <c r="C70" s="103"/>
      <c r="D70" s="103"/>
      <c r="E70" s="103"/>
      <c r="F70" s="103"/>
      <c r="G70" s="122"/>
      <c r="H70" s="122"/>
      <c r="I70" s="122"/>
      <c r="J70" s="122"/>
      <c r="K70" s="122"/>
    </row>
    <row r="71" spans="1:11" ht="20.100000000000001" customHeight="1" x14ac:dyDescent="0.2"/>
  </sheetData>
  <sheetProtection selectLockedCells="1" selectUnlockedCells="1"/>
  <mergeCells count="19">
    <mergeCell ref="A4:P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P5:P6"/>
    <mergeCell ref="A24:P24"/>
    <mergeCell ref="A53:B53"/>
    <mergeCell ref="J5:J6"/>
    <mergeCell ref="K5:K6"/>
    <mergeCell ref="L5:L6"/>
    <mergeCell ref="M5:M6"/>
    <mergeCell ref="N5:N6"/>
    <mergeCell ref="O5:O6"/>
  </mergeCells>
  <pageMargins left="0.31496062992125984" right="0" top="0.70866141732283472" bottom="0.15748031496062992" header="0.23622047244094491" footer="0.15748031496062992"/>
  <pageSetup paperSize="9" firstPageNumber="0" orientation="landscape" r:id="rId1"/>
  <headerFooter alignWithMargins="0">
    <oddHeader>&amp;C&amp;"Times New Roman,Félkövér"&amp;14Összesítő&amp;"Times New Roman,Normál"&amp;12
&amp;10 Dad Község Önkormányzat 
egyesített beveteliről és kiadásairól
(e Ft)&amp;R&amp;"Times New Roman,Normál"1. melléklet
a  önk .rendelethez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0"/>
  <sheetViews>
    <sheetView tabSelected="1" workbookViewId="0">
      <selection activeCell="A4" sqref="A4:B4"/>
    </sheetView>
  </sheetViews>
  <sheetFormatPr defaultRowHeight="12.75" x14ac:dyDescent="0.2"/>
  <cols>
    <col min="1" max="1" width="66.140625" style="137" bestFit="1" customWidth="1"/>
    <col min="2" max="2" width="16" style="137" customWidth="1"/>
    <col min="3" max="256" width="9.140625" style="137"/>
    <col min="257" max="257" width="66.140625" style="137" bestFit="1" customWidth="1"/>
    <col min="258" max="258" width="16" style="137" customWidth="1"/>
    <col min="259" max="512" width="9.140625" style="137"/>
    <col min="513" max="513" width="66.140625" style="137" bestFit="1" customWidth="1"/>
    <col min="514" max="514" width="16" style="137" customWidth="1"/>
    <col min="515" max="768" width="9.140625" style="137"/>
    <col min="769" max="769" width="66.140625" style="137" bestFit="1" customWidth="1"/>
    <col min="770" max="770" width="16" style="137" customWidth="1"/>
    <col min="771" max="1024" width="9.140625" style="137"/>
    <col min="1025" max="1025" width="66.140625" style="137" bestFit="1" customWidth="1"/>
    <col min="1026" max="1026" width="16" style="137" customWidth="1"/>
    <col min="1027" max="1280" width="9.140625" style="137"/>
    <col min="1281" max="1281" width="66.140625" style="137" bestFit="1" customWidth="1"/>
    <col min="1282" max="1282" width="16" style="137" customWidth="1"/>
    <col min="1283" max="1536" width="9.140625" style="137"/>
    <col min="1537" max="1537" width="66.140625" style="137" bestFit="1" customWidth="1"/>
    <col min="1538" max="1538" width="16" style="137" customWidth="1"/>
    <col min="1539" max="1792" width="9.140625" style="137"/>
    <col min="1793" max="1793" width="66.140625" style="137" bestFit="1" customWidth="1"/>
    <col min="1794" max="1794" width="16" style="137" customWidth="1"/>
    <col min="1795" max="2048" width="9.140625" style="137"/>
    <col min="2049" max="2049" width="66.140625" style="137" bestFit="1" customWidth="1"/>
    <col min="2050" max="2050" width="16" style="137" customWidth="1"/>
    <col min="2051" max="2304" width="9.140625" style="137"/>
    <col min="2305" max="2305" width="66.140625" style="137" bestFit="1" customWidth="1"/>
    <col min="2306" max="2306" width="16" style="137" customWidth="1"/>
    <col min="2307" max="2560" width="9.140625" style="137"/>
    <col min="2561" max="2561" width="66.140625" style="137" bestFit="1" customWidth="1"/>
    <col min="2562" max="2562" width="16" style="137" customWidth="1"/>
    <col min="2563" max="2816" width="9.140625" style="137"/>
    <col min="2817" max="2817" width="66.140625" style="137" bestFit="1" customWidth="1"/>
    <col min="2818" max="2818" width="16" style="137" customWidth="1"/>
    <col min="2819" max="3072" width="9.140625" style="137"/>
    <col min="3073" max="3073" width="66.140625" style="137" bestFit="1" customWidth="1"/>
    <col min="3074" max="3074" width="16" style="137" customWidth="1"/>
    <col min="3075" max="3328" width="9.140625" style="137"/>
    <col min="3329" max="3329" width="66.140625" style="137" bestFit="1" customWidth="1"/>
    <col min="3330" max="3330" width="16" style="137" customWidth="1"/>
    <col min="3331" max="3584" width="9.140625" style="137"/>
    <col min="3585" max="3585" width="66.140625" style="137" bestFit="1" customWidth="1"/>
    <col min="3586" max="3586" width="16" style="137" customWidth="1"/>
    <col min="3587" max="3840" width="9.140625" style="137"/>
    <col min="3841" max="3841" width="66.140625" style="137" bestFit="1" customWidth="1"/>
    <col min="3842" max="3842" width="16" style="137" customWidth="1"/>
    <col min="3843" max="4096" width="9.140625" style="137"/>
    <col min="4097" max="4097" width="66.140625" style="137" bestFit="1" customWidth="1"/>
    <col min="4098" max="4098" width="16" style="137" customWidth="1"/>
    <col min="4099" max="4352" width="9.140625" style="137"/>
    <col min="4353" max="4353" width="66.140625" style="137" bestFit="1" customWidth="1"/>
    <col min="4354" max="4354" width="16" style="137" customWidth="1"/>
    <col min="4355" max="4608" width="9.140625" style="137"/>
    <col min="4609" max="4609" width="66.140625" style="137" bestFit="1" customWidth="1"/>
    <col min="4610" max="4610" width="16" style="137" customWidth="1"/>
    <col min="4611" max="4864" width="9.140625" style="137"/>
    <col min="4865" max="4865" width="66.140625" style="137" bestFit="1" customWidth="1"/>
    <col min="4866" max="4866" width="16" style="137" customWidth="1"/>
    <col min="4867" max="5120" width="9.140625" style="137"/>
    <col min="5121" max="5121" width="66.140625" style="137" bestFit="1" customWidth="1"/>
    <col min="5122" max="5122" width="16" style="137" customWidth="1"/>
    <col min="5123" max="5376" width="9.140625" style="137"/>
    <col min="5377" max="5377" width="66.140625" style="137" bestFit="1" customWidth="1"/>
    <col min="5378" max="5378" width="16" style="137" customWidth="1"/>
    <col min="5379" max="5632" width="9.140625" style="137"/>
    <col min="5633" max="5633" width="66.140625" style="137" bestFit="1" customWidth="1"/>
    <col min="5634" max="5634" width="16" style="137" customWidth="1"/>
    <col min="5635" max="5888" width="9.140625" style="137"/>
    <col min="5889" max="5889" width="66.140625" style="137" bestFit="1" customWidth="1"/>
    <col min="5890" max="5890" width="16" style="137" customWidth="1"/>
    <col min="5891" max="6144" width="9.140625" style="137"/>
    <col min="6145" max="6145" width="66.140625" style="137" bestFit="1" customWidth="1"/>
    <col min="6146" max="6146" width="16" style="137" customWidth="1"/>
    <col min="6147" max="6400" width="9.140625" style="137"/>
    <col min="6401" max="6401" width="66.140625" style="137" bestFit="1" customWidth="1"/>
    <col min="6402" max="6402" width="16" style="137" customWidth="1"/>
    <col min="6403" max="6656" width="9.140625" style="137"/>
    <col min="6657" max="6657" width="66.140625" style="137" bestFit="1" customWidth="1"/>
    <col min="6658" max="6658" width="16" style="137" customWidth="1"/>
    <col min="6659" max="6912" width="9.140625" style="137"/>
    <col min="6913" max="6913" width="66.140625" style="137" bestFit="1" customWidth="1"/>
    <col min="6914" max="6914" width="16" style="137" customWidth="1"/>
    <col min="6915" max="7168" width="9.140625" style="137"/>
    <col min="7169" max="7169" width="66.140625" style="137" bestFit="1" customWidth="1"/>
    <col min="7170" max="7170" width="16" style="137" customWidth="1"/>
    <col min="7171" max="7424" width="9.140625" style="137"/>
    <col min="7425" max="7425" width="66.140625" style="137" bestFit="1" customWidth="1"/>
    <col min="7426" max="7426" width="16" style="137" customWidth="1"/>
    <col min="7427" max="7680" width="9.140625" style="137"/>
    <col min="7681" max="7681" width="66.140625" style="137" bestFit="1" customWidth="1"/>
    <col min="7682" max="7682" width="16" style="137" customWidth="1"/>
    <col min="7683" max="7936" width="9.140625" style="137"/>
    <col min="7937" max="7937" width="66.140625" style="137" bestFit="1" customWidth="1"/>
    <col min="7938" max="7938" width="16" style="137" customWidth="1"/>
    <col min="7939" max="8192" width="9.140625" style="137"/>
    <col min="8193" max="8193" width="66.140625" style="137" bestFit="1" customWidth="1"/>
    <col min="8194" max="8194" width="16" style="137" customWidth="1"/>
    <col min="8195" max="8448" width="9.140625" style="137"/>
    <col min="8449" max="8449" width="66.140625" style="137" bestFit="1" customWidth="1"/>
    <col min="8450" max="8450" width="16" style="137" customWidth="1"/>
    <col min="8451" max="8704" width="9.140625" style="137"/>
    <col min="8705" max="8705" width="66.140625" style="137" bestFit="1" customWidth="1"/>
    <col min="8706" max="8706" width="16" style="137" customWidth="1"/>
    <col min="8707" max="8960" width="9.140625" style="137"/>
    <col min="8961" max="8961" width="66.140625" style="137" bestFit="1" customWidth="1"/>
    <col min="8962" max="8962" width="16" style="137" customWidth="1"/>
    <col min="8963" max="9216" width="9.140625" style="137"/>
    <col min="9217" max="9217" width="66.140625" style="137" bestFit="1" customWidth="1"/>
    <col min="9218" max="9218" width="16" style="137" customWidth="1"/>
    <col min="9219" max="9472" width="9.140625" style="137"/>
    <col min="9473" max="9473" width="66.140625" style="137" bestFit="1" customWidth="1"/>
    <col min="9474" max="9474" width="16" style="137" customWidth="1"/>
    <col min="9475" max="9728" width="9.140625" style="137"/>
    <col min="9729" max="9729" width="66.140625" style="137" bestFit="1" customWidth="1"/>
    <col min="9730" max="9730" width="16" style="137" customWidth="1"/>
    <col min="9731" max="9984" width="9.140625" style="137"/>
    <col min="9985" max="9985" width="66.140625" style="137" bestFit="1" customWidth="1"/>
    <col min="9986" max="9986" width="16" style="137" customWidth="1"/>
    <col min="9987" max="10240" width="9.140625" style="137"/>
    <col min="10241" max="10241" width="66.140625" style="137" bestFit="1" customWidth="1"/>
    <col min="10242" max="10242" width="16" style="137" customWidth="1"/>
    <col min="10243" max="10496" width="9.140625" style="137"/>
    <col min="10497" max="10497" width="66.140625" style="137" bestFit="1" customWidth="1"/>
    <col min="10498" max="10498" width="16" style="137" customWidth="1"/>
    <col min="10499" max="10752" width="9.140625" style="137"/>
    <col min="10753" max="10753" width="66.140625" style="137" bestFit="1" customWidth="1"/>
    <col min="10754" max="10754" width="16" style="137" customWidth="1"/>
    <col min="10755" max="11008" width="9.140625" style="137"/>
    <col min="11009" max="11009" width="66.140625" style="137" bestFit="1" customWidth="1"/>
    <col min="11010" max="11010" width="16" style="137" customWidth="1"/>
    <col min="11011" max="11264" width="9.140625" style="137"/>
    <col min="11265" max="11265" width="66.140625" style="137" bestFit="1" customWidth="1"/>
    <col min="11266" max="11266" width="16" style="137" customWidth="1"/>
    <col min="11267" max="11520" width="9.140625" style="137"/>
    <col min="11521" max="11521" width="66.140625" style="137" bestFit="1" customWidth="1"/>
    <col min="11522" max="11522" width="16" style="137" customWidth="1"/>
    <col min="11523" max="11776" width="9.140625" style="137"/>
    <col min="11777" max="11777" width="66.140625" style="137" bestFit="1" customWidth="1"/>
    <col min="11778" max="11778" width="16" style="137" customWidth="1"/>
    <col min="11779" max="12032" width="9.140625" style="137"/>
    <col min="12033" max="12033" width="66.140625" style="137" bestFit="1" customWidth="1"/>
    <col min="12034" max="12034" width="16" style="137" customWidth="1"/>
    <col min="12035" max="12288" width="9.140625" style="137"/>
    <col min="12289" max="12289" width="66.140625" style="137" bestFit="1" customWidth="1"/>
    <col min="12290" max="12290" width="16" style="137" customWidth="1"/>
    <col min="12291" max="12544" width="9.140625" style="137"/>
    <col min="12545" max="12545" width="66.140625" style="137" bestFit="1" customWidth="1"/>
    <col min="12546" max="12546" width="16" style="137" customWidth="1"/>
    <col min="12547" max="12800" width="9.140625" style="137"/>
    <col min="12801" max="12801" width="66.140625" style="137" bestFit="1" customWidth="1"/>
    <col min="12802" max="12802" width="16" style="137" customWidth="1"/>
    <col min="12803" max="13056" width="9.140625" style="137"/>
    <col min="13057" max="13057" width="66.140625" style="137" bestFit="1" customWidth="1"/>
    <col min="13058" max="13058" width="16" style="137" customWidth="1"/>
    <col min="13059" max="13312" width="9.140625" style="137"/>
    <col min="13313" max="13313" width="66.140625" style="137" bestFit="1" customWidth="1"/>
    <col min="13314" max="13314" width="16" style="137" customWidth="1"/>
    <col min="13315" max="13568" width="9.140625" style="137"/>
    <col min="13569" max="13569" width="66.140625" style="137" bestFit="1" customWidth="1"/>
    <col min="13570" max="13570" width="16" style="137" customWidth="1"/>
    <col min="13571" max="13824" width="9.140625" style="137"/>
    <col min="13825" max="13825" width="66.140625" style="137" bestFit="1" customWidth="1"/>
    <col min="13826" max="13826" width="16" style="137" customWidth="1"/>
    <col min="13827" max="14080" width="9.140625" style="137"/>
    <col min="14081" max="14081" width="66.140625" style="137" bestFit="1" customWidth="1"/>
    <col min="14082" max="14082" width="16" style="137" customWidth="1"/>
    <col min="14083" max="14336" width="9.140625" style="137"/>
    <col min="14337" max="14337" width="66.140625" style="137" bestFit="1" customWidth="1"/>
    <col min="14338" max="14338" width="16" style="137" customWidth="1"/>
    <col min="14339" max="14592" width="9.140625" style="137"/>
    <col min="14593" max="14593" width="66.140625" style="137" bestFit="1" customWidth="1"/>
    <col min="14594" max="14594" width="16" style="137" customWidth="1"/>
    <col min="14595" max="14848" width="9.140625" style="137"/>
    <col min="14849" max="14849" width="66.140625" style="137" bestFit="1" customWidth="1"/>
    <col min="14850" max="14850" width="16" style="137" customWidth="1"/>
    <col min="14851" max="15104" width="9.140625" style="137"/>
    <col min="15105" max="15105" width="66.140625" style="137" bestFit="1" customWidth="1"/>
    <col min="15106" max="15106" width="16" style="137" customWidth="1"/>
    <col min="15107" max="15360" width="9.140625" style="137"/>
    <col min="15361" max="15361" width="66.140625" style="137" bestFit="1" customWidth="1"/>
    <col min="15362" max="15362" width="16" style="137" customWidth="1"/>
    <col min="15363" max="15616" width="9.140625" style="137"/>
    <col min="15617" max="15617" width="66.140625" style="137" bestFit="1" customWidth="1"/>
    <col min="15618" max="15618" width="16" style="137" customWidth="1"/>
    <col min="15619" max="15872" width="9.140625" style="137"/>
    <col min="15873" max="15873" width="66.140625" style="137" bestFit="1" customWidth="1"/>
    <col min="15874" max="15874" width="16" style="137" customWidth="1"/>
    <col min="15875" max="16128" width="9.140625" style="137"/>
    <col min="16129" max="16129" width="66.140625" style="137" bestFit="1" customWidth="1"/>
    <col min="16130" max="16130" width="16" style="137" customWidth="1"/>
    <col min="16131" max="16384" width="9.140625" style="137"/>
  </cols>
  <sheetData>
    <row r="3" spans="1:2" x14ac:dyDescent="0.2">
      <c r="A3" s="137" t="s">
        <v>61</v>
      </c>
    </row>
    <row r="4" spans="1:2" x14ac:dyDescent="0.2">
      <c r="A4" s="138" t="s">
        <v>62</v>
      </c>
      <c r="B4" s="138"/>
    </row>
    <row r="5" spans="1:2" ht="13.5" thickBot="1" x14ac:dyDescent="0.25">
      <c r="A5" s="139"/>
      <c r="B5" s="140" t="s">
        <v>60</v>
      </c>
    </row>
    <row r="6" spans="1:2" x14ac:dyDescent="0.2">
      <c r="A6" s="141" t="s">
        <v>63</v>
      </c>
      <c r="B6" s="142">
        <f>'[1]1. mell.Önk.összesítő'!P16</f>
        <v>146987</v>
      </c>
    </row>
    <row r="7" spans="1:2" ht="13.5" thickBot="1" x14ac:dyDescent="0.25">
      <c r="A7" s="143" t="s">
        <v>64</v>
      </c>
      <c r="B7" s="144">
        <f>'[1]1. mell.Önk.összesítő'!P44</f>
        <v>230487</v>
      </c>
    </row>
    <row r="8" spans="1:2" ht="13.5" thickBot="1" x14ac:dyDescent="0.25">
      <c r="A8" s="113"/>
      <c r="B8" s="145"/>
    </row>
    <row r="9" spans="1:2" x14ac:dyDescent="0.2">
      <c r="A9" s="141" t="s">
        <v>65</v>
      </c>
      <c r="B9" s="146"/>
    </row>
    <row r="10" spans="1:2" x14ac:dyDescent="0.2">
      <c r="A10" s="34" t="s">
        <v>66</v>
      </c>
      <c r="B10" s="147">
        <f>99711-87784</f>
        <v>11927</v>
      </c>
    </row>
    <row r="11" spans="1:2" ht="13.5" thickBot="1" x14ac:dyDescent="0.25">
      <c r="A11" s="148" t="s">
        <v>67</v>
      </c>
      <c r="B11" s="144">
        <v>0</v>
      </c>
    </row>
    <row r="12" spans="1:2" x14ac:dyDescent="0.2">
      <c r="A12" s="149" t="s">
        <v>68</v>
      </c>
      <c r="B12" s="150"/>
    </row>
    <row r="13" spans="1:2" x14ac:dyDescent="0.2">
      <c r="A13" s="34" t="s">
        <v>69</v>
      </c>
      <c r="B13" s="151"/>
    </row>
    <row r="14" spans="1:2" ht="13.5" thickBot="1" x14ac:dyDescent="0.25">
      <c r="A14" s="148" t="s">
        <v>70</v>
      </c>
      <c r="B14" s="152">
        <f>47276-139553</f>
        <v>-92277</v>
      </c>
    </row>
    <row r="15" spans="1:2" ht="26.25" customHeight="1" thickBot="1" x14ac:dyDescent="0.25">
      <c r="A15" s="153" t="s">
        <v>71</v>
      </c>
      <c r="B15" s="154">
        <f>B6-B7</f>
        <v>-83500</v>
      </c>
    </row>
    <row r="16" spans="1:2" x14ac:dyDescent="0.2">
      <c r="A16" s="155"/>
      <c r="B16" s="156"/>
    </row>
    <row r="17" spans="1:3" x14ac:dyDescent="0.2">
      <c r="C17" s="157"/>
    </row>
    <row r="18" spans="1:3" ht="13.5" thickBot="1" x14ac:dyDescent="0.25">
      <c r="A18" s="158" t="s">
        <v>72</v>
      </c>
      <c r="B18" s="158"/>
    </row>
    <row r="19" spans="1:3" ht="26.25" thickBot="1" x14ac:dyDescent="0.25">
      <c r="A19" s="159" t="s">
        <v>73</v>
      </c>
      <c r="B19" s="160" t="s">
        <v>60</v>
      </c>
    </row>
    <row r="20" spans="1:3" ht="26.25" thickBot="1" x14ac:dyDescent="0.25">
      <c r="A20" s="161" t="s">
        <v>74</v>
      </c>
      <c r="B20" s="162">
        <v>83500</v>
      </c>
    </row>
    <row r="21" spans="1:3" ht="26.25" thickBot="1" x14ac:dyDescent="0.25">
      <c r="A21" s="159" t="s">
        <v>75</v>
      </c>
      <c r="B21" s="163"/>
    </row>
    <row r="22" spans="1:3" x14ac:dyDescent="0.2">
      <c r="A22" s="164" t="s">
        <v>76</v>
      </c>
      <c r="B22" s="165">
        <v>0</v>
      </c>
    </row>
    <row r="23" spans="1:3" x14ac:dyDescent="0.2">
      <c r="A23" s="166" t="s">
        <v>77</v>
      </c>
      <c r="B23" s="167">
        <v>0</v>
      </c>
    </row>
    <row r="24" spans="1:3" x14ac:dyDescent="0.2">
      <c r="A24" s="166" t="s">
        <v>78</v>
      </c>
      <c r="B24" s="167">
        <v>0</v>
      </c>
    </row>
    <row r="25" spans="1:3" x14ac:dyDescent="0.2">
      <c r="A25" s="168" t="s">
        <v>79</v>
      </c>
      <c r="B25" s="167">
        <v>0</v>
      </c>
    </row>
    <row r="26" spans="1:3" x14ac:dyDescent="0.2">
      <c r="A26" s="166" t="s">
        <v>80</v>
      </c>
      <c r="B26" s="169">
        <v>0</v>
      </c>
    </row>
    <row r="27" spans="1:3" ht="13.5" thickBot="1" x14ac:dyDescent="0.25">
      <c r="A27" s="170" t="s">
        <v>81</v>
      </c>
      <c r="B27" s="171">
        <f>B20+B23+B22</f>
        <v>83500</v>
      </c>
    </row>
    <row r="30" spans="1:3" x14ac:dyDescent="0.2">
      <c r="B30" s="172"/>
    </row>
  </sheetData>
  <mergeCells count="1"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1. mell.Önk.összesítő</vt:lpstr>
      <vt:lpstr>1.c</vt:lpstr>
      <vt:lpstr>'1. mell.Önk.összesítő'!Nyomtatási_terület</vt:lpstr>
      <vt:lpstr>'1.c'!Nyomtatási_terület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Zsigmond Anikó Jegyző</dc:creator>
  <cp:lastModifiedBy>Zsigmond Anikó Jegyző</cp:lastModifiedBy>
  <dcterms:created xsi:type="dcterms:W3CDTF">2015-04-29T08:54:28Z</dcterms:created>
  <dcterms:modified xsi:type="dcterms:W3CDTF">2015-04-29T08:55:32Z</dcterms:modified>
</cp:coreProperties>
</file>