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6.2. sz. mell Kornisné Kp." sheetId="1" r:id="rId1"/>
  </sheets>
  <externalReferences>
    <externalReference r:id="rId4"/>
    <externalReference r:id="rId5"/>
  </externalReferences>
  <definedNames>
    <definedName name="_xlfn.IFERROR" hidden="1">#NAME?</definedName>
    <definedName name="_xlnm.Print_Titles" localSheetId="0">'9.6.2. sz. mell Kornisné Kp.'!$1:$6</definedName>
  </definedNames>
  <calcPr fullCalcOnLoad="1"/>
</workbook>
</file>

<file path=xl/sharedStrings.xml><?xml version="1.0" encoding="utf-8"?>
<sst xmlns="http://schemas.openxmlformats.org/spreadsheetml/2006/main" count="114" uniqueCount="99">
  <si>
    <t>Költségvetési szerv megnevezése</t>
  </si>
  <si>
    <t xml:space="preserve">Kornisné Liptay Elza Szociális és Gyermekjóléti Központ </t>
  </si>
  <si>
    <t>03</t>
  </si>
  <si>
    <t>Feladat megnevezése</t>
  </si>
  <si>
    <t>Önként vállalt feladatok bevételei, kiadásai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</si>
  <si>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</si>
  <si>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</si>
  <si>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</si>
  <si>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</si>
  <si>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</si>
  <si>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</si>
  <si>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</si>
  <si>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</si>
  <si>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</si>
  <si>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</si>
  <si>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</si>
  <si>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</si>
  <si>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</si>
  <si>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</si>
  <si>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</si>
  <si>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</si>
  <si>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</si>
  <si>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</si>
  <si>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</si>
  <si>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</si>
  <si>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</si>
  <si>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</si>
  <si>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</si>
  <si>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</si>
  <si>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</si>
  <si>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</si>
  <si>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</si>
  <si>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</si>
  <si>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</si>
  <si>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</si>
  <si>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</si>
  <si>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</si>
  <si>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</si>
  <si>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</si>
  <si>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</si>
  <si>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</si>
  <si>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</si>
  <si>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</si>
  <si>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</si>
  <si>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</si>
  <si>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</si>
  <si>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</si>
  <si>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</si>
  <si>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</si>
  <si>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</si>
  <si>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</si>
  <si>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</si>
  <si>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</si>
  <si>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</si>
  <si>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</si>
  <si>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</si>
  <si>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</si>
  <si>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</si>
  <si>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</si>
  <si>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</si>
  <si>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</si>
  <si>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</si>
  <si>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</si>
  <si>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</si>
  <si>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</si>
  <si>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</si>
  <si>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</si>
  <si>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</si>
  <si>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</si>
  <si>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</si>
  <si>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</si>
  <si>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</si>
  <si>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</si>
  <si>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</si>
  <si>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</si>
  <si>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</si>
  <si>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</si>
  <si>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</si>
  <si>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</si>
  <si>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</si>
  <si>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</si>
  <si>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</si>
  <si>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</si>
  <si>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</si>
  <si>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</si>
  <si>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</si>
  <si>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</si>
  <si>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</si>
  <si>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</si>
  <si>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</si>
  <si>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</si>
  <si>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</si>
  <si>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</si>
  <si>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</si>
  <si>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</si>
  <si>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GIOP 5.2.1-14 pályázat keretében foglalkoztatottak létszáma (fő)</t>
  </si>
  <si>
    <t>Gyakorlati képz. - szoc. gondozó és ápoló (fő)</t>
  </si>
  <si>
    <t>NRSZH pályázat - megvált. munkakép. fogl.létszám (fő)</t>
  </si>
  <si>
    <t>EFOP 3.2.9-16 pályázat keretében foglalkoztatottak létszáma (fő)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</si>
</sst>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  <numFmt numFmtId="166" formatCode="_-* #,##0\ _F_t_-;\-* #,##0\ _F_t_-;_-* &quot;-&quot;??\ _F_t_-;_-@_-"/>
  </numFmts>
  <fonts count="72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color indexed="8"/>
      <name val="Times New Roman"/>
      <family val="1"/>
    </font>
    <font>
      <b/>
      <sz val="9"/>
      <name val="Times New Roman CE"/>
      <family val="1"/>
    </font>
    <font>
      <b/>
      <sz val="9"/>
      <color indexed="8"/>
      <name val="Times New Roman CE"/>
      <family val="1"/>
    </font>
    <font>
      <b/>
      <sz val="12"/>
      <name val="Times New Roman CE"/>
      <family val="1"/>
    </font>
    <font>
      <b/>
      <i/>
      <sz val="10"/>
      <color indexed="8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sz val="8"/>
      <color indexed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8"/>
      <color indexed="8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sz val="8"/>
      <color indexed="10"/>
      <name val="Times New Roman CE"/>
      <family val="0"/>
    </font>
    <font>
      <b/>
      <sz val="9"/>
      <color indexed="8"/>
      <name val="Times New Roman"/>
      <family val="1"/>
    </font>
    <font>
      <b/>
      <sz val="8"/>
      <color indexed="10"/>
      <name val="Times New Roman CE"/>
      <family val="1"/>
    </font>
    <font>
      <i/>
      <sz val="10"/>
      <name val="Times New Roman CE"/>
      <family val="1"/>
    </font>
    <font>
      <sz val="10"/>
      <color indexed="8"/>
      <name val="Times New Roman CE"/>
      <family val="0"/>
    </font>
    <font>
      <b/>
      <sz val="10"/>
      <color indexed="8"/>
      <name val="Times New Roman CE"/>
      <family val="1"/>
    </font>
    <font>
      <b/>
      <sz val="10"/>
      <color indexed="10"/>
      <name val="Times New Roman CE"/>
      <family val="1"/>
    </font>
    <font>
      <sz val="10"/>
      <color indexed="10"/>
      <name val="Times New Roman CE"/>
      <family val="0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 CE"/>
      <family val="1"/>
    </font>
    <font>
      <b/>
      <i/>
      <sz val="10"/>
      <color theme="1"/>
      <name val="Times New Roman CE"/>
      <family val="1"/>
    </font>
    <font>
      <b/>
      <sz val="8"/>
      <color theme="1"/>
      <name val="Times New Roman CE"/>
      <family val="1"/>
    </font>
    <font>
      <sz val="8"/>
      <color theme="1"/>
      <name val="Times New Roman CE"/>
      <family val="1"/>
    </font>
    <font>
      <sz val="8"/>
      <color rgb="FFFF0000"/>
      <name val="Times New Roman CE"/>
      <family val="0"/>
    </font>
    <font>
      <b/>
      <sz val="8"/>
      <color rgb="FFFF0000"/>
      <name val="Times New Roman CE"/>
      <family val="1"/>
    </font>
    <font>
      <sz val="10"/>
      <color theme="1"/>
      <name val="Times New Roman CE"/>
      <family val="0"/>
    </font>
    <font>
      <b/>
      <sz val="10"/>
      <color theme="1"/>
      <name val="Times New Roman CE"/>
      <family val="1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</borders>
  <cellStyleXfs count="79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6" borderId="5" applyNumberFormat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42" fillId="0" borderId="0">
      <alignment/>
      <protection/>
    </xf>
    <xf numFmtId="0" fontId="43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46" fillId="27" borderId="7" applyNumberFormat="0" applyFont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56" fillId="34" borderId="0" applyNumberFormat="0" applyBorder="0" applyAlignment="0" applyProtection="0"/>
    <xf numFmtId="0" fontId="57" fillId="35" borderId="8" applyNumberFormat="0" applyAlignment="0" applyProtection="0"/>
    <xf numFmtId="0" fontId="5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8" fillId="0" borderId="0">
      <alignment/>
      <protection/>
    </xf>
    <xf numFmtId="0" fontId="59" fillId="0" borderId="9" applyNumberFormat="0" applyFill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60" fillId="36" borderId="0" applyNumberFormat="0" applyBorder="0" applyAlignment="0" applyProtection="0"/>
    <xf numFmtId="0" fontId="61" fillId="37" borderId="0" applyNumberFormat="0" applyBorder="0" applyAlignment="0" applyProtection="0"/>
    <xf numFmtId="0" fontId="62" fillId="35" borderId="1" applyNumberFormat="0" applyAlignment="0" applyProtection="0"/>
    <xf numFmtId="9" fontId="46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63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64" fillId="0" borderId="12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64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65" fillId="0" borderId="0" xfId="0" applyFont="1" applyFill="1" applyAlignment="1" applyProtection="1">
      <alignment horizontal="right"/>
      <protection/>
    </xf>
    <xf numFmtId="0" fontId="25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64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66" fillId="0" borderId="2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64" fillId="0" borderId="24" xfId="0" applyNumberFormat="1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left" vertical="center" wrapText="1" indent="1"/>
      <protection/>
    </xf>
    <xf numFmtId="164" fontId="66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8" fillId="0" borderId="0" xfId="0" applyFont="1" applyFill="1" applyAlignment="1" applyProtection="1">
      <alignment vertical="center" wrapText="1"/>
      <protection/>
    </xf>
    <xf numFmtId="49" fontId="29" fillId="0" borderId="25" xfId="0" applyNumberFormat="1" applyFont="1" applyFill="1" applyBorder="1" applyAlignment="1" applyProtection="1">
      <alignment horizontal="center" vertical="center" wrapText="1"/>
      <protection/>
    </xf>
    <xf numFmtId="0" fontId="29" fillId="0" borderId="11" xfId="71" applyFont="1" applyFill="1" applyBorder="1" applyAlignment="1" applyProtection="1">
      <alignment horizontal="left" vertical="center" wrapText="1" indent="1"/>
      <protection/>
    </xf>
    <xf numFmtId="164" fontId="6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26" xfId="0" applyNumberFormat="1" applyFont="1" applyFill="1" applyBorder="1" applyAlignment="1" applyProtection="1">
      <alignment horizontal="center" vertical="center" wrapText="1"/>
      <protection/>
    </xf>
    <xf numFmtId="0" fontId="29" fillId="0" borderId="27" xfId="71" applyFont="1" applyFill="1" applyBorder="1" applyAlignment="1" applyProtection="1">
      <alignment horizontal="left" vertical="center" wrapText="1" indent="1"/>
      <protection/>
    </xf>
    <xf numFmtId="164" fontId="6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9" xfId="71" applyFont="1" applyFill="1" applyBorder="1" applyAlignment="1" applyProtection="1">
      <alignment horizontal="left" vertical="center" wrapText="1" indent="1"/>
      <protection/>
    </xf>
    <xf numFmtId="164" fontId="6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0" xfId="0" applyFont="1" applyFill="1" applyAlignment="1" applyProtection="1">
      <alignment vertical="center" wrapText="1"/>
      <protection/>
    </xf>
    <xf numFmtId="164" fontId="6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32" xfId="71" applyFont="1" applyFill="1" applyBorder="1" applyAlignment="1" applyProtection="1">
      <alignment horizontal="left" vertical="center" wrapText="1" indent="1"/>
      <protection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0" fontId="26" fillId="0" borderId="20" xfId="71" applyFont="1" applyFill="1" applyBorder="1" applyAlignment="1" applyProtection="1">
      <alignment horizontal="left" vertical="center" wrapText="1" indent="1"/>
      <protection/>
    </xf>
    <xf numFmtId="164" fontId="66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33" xfId="0" applyNumberFormat="1" applyFont="1" applyFill="1" applyBorder="1" applyAlignment="1" applyProtection="1">
      <alignment horizontal="center" vertical="center" wrapText="1"/>
      <protection/>
    </xf>
    <xf numFmtId="0" fontId="29" fillId="0" borderId="32" xfId="71" applyFont="1" applyFill="1" applyBorder="1" applyAlignment="1" applyProtection="1">
      <alignment horizontal="left" vertical="center" wrapText="1" indent="1"/>
      <protection/>
    </xf>
    <xf numFmtId="164" fontId="6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7" xfId="71" applyFont="1" applyFill="1" applyBorder="1" applyAlignment="1" applyProtection="1">
      <alignment horizontal="left" vertical="center" wrapText="1" indent="1"/>
      <protection/>
    </xf>
    <xf numFmtId="164" fontId="6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35" xfId="71" applyFont="1" applyFill="1" applyBorder="1" applyAlignment="1" applyProtection="1">
      <alignment horizontal="left" vertical="center" wrapText="1" indent="1"/>
      <protection/>
    </xf>
    <xf numFmtId="164" fontId="6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66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66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2" fillId="0" borderId="19" xfId="0" applyFont="1" applyBorder="1" applyAlignment="1" applyProtection="1">
      <alignment horizontal="center" vertical="center" wrapText="1"/>
      <protection/>
    </xf>
    <xf numFmtId="164" fontId="68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38" xfId="0" applyFont="1" applyBorder="1" applyAlignment="1" applyProtection="1">
      <alignment horizontal="left" wrapText="1" indent="1"/>
      <protection/>
    </xf>
    <xf numFmtId="164" fontId="69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66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0" xfId="0" applyFont="1" applyFill="1" applyAlignment="1" applyProtection="1">
      <alignment horizontal="left" vertical="center" wrapText="1"/>
      <protection/>
    </xf>
    <xf numFmtId="0" fontId="29" fillId="0" borderId="0" xfId="0" applyFont="1" applyFill="1" applyAlignment="1" applyProtection="1">
      <alignment vertical="center" wrapText="1"/>
      <protection/>
    </xf>
    <xf numFmtId="0" fontId="67" fillId="0" borderId="0" xfId="0" applyFont="1" applyFill="1" applyAlignment="1" applyProtection="1">
      <alignment horizontal="right" vertical="center" wrapText="1" indent="1"/>
      <protection/>
    </xf>
    <xf numFmtId="0" fontId="26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164" fontId="66" fillId="0" borderId="37" xfId="0" applyNumberFormat="1" applyFont="1" applyFill="1" applyBorder="1" applyAlignment="1" applyProtection="1">
      <alignment horizontal="right" vertical="center" wrapText="1" indent="1"/>
      <protection/>
    </xf>
    <xf numFmtId="164" fontId="69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36" fillId="0" borderId="0" xfId="0" applyFont="1" applyFill="1" applyAlignment="1" applyProtection="1">
      <alignment vertical="center" wrapText="1"/>
      <protection/>
    </xf>
    <xf numFmtId="164" fontId="68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68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6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69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70" fillId="0" borderId="0" xfId="0" applyFont="1" applyFill="1" applyAlignment="1" applyProtection="1">
      <alignment horizontal="right" vertical="center" wrapText="1" indent="1"/>
      <protection/>
    </xf>
    <xf numFmtId="0" fontId="25" fillId="0" borderId="19" xfId="0" applyFont="1" applyFill="1" applyBorder="1" applyAlignment="1" applyProtection="1">
      <alignment horizontal="left" vertical="center"/>
      <protection/>
    </xf>
    <xf numFmtId="0" fontId="25" fillId="0" borderId="38" xfId="0" applyFont="1" applyFill="1" applyBorder="1" applyAlignment="1" applyProtection="1">
      <alignment vertical="center" wrapText="1"/>
      <protection/>
    </xf>
    <xf numFmtId="165" fontId="7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7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39" fillId="0" borderId="19" xfId="0" applyFont="1" applyFill="1" applyBorder="1" applyAlignment="1" applyProtection="1">
      <alignment horizontal="left" vertical="center"/>
      <protection/>
    </xf>
    <xf numFmtId="0" fontId="39" fillId="0" borderId="38" xfId="0" applyFont="1" applyFill="1" applyBorder="1" applyAlignment="1" applyProtection="1">
      <alignment vertical="center" wrapText="1"/>
      <protection/>
    </xf>
    <xf numFmtId="0" fontId="40" fillId="0" borderId="0" xfId="0" applyFont="1" applyFill="1" applyAlignment="1" applyProtection="1">
      <alignment vertical="center" wrapText="1"/>
      <protection/>
    </xf>
    <xf numFmtId="0" fontId="25" fillId="0" borderId="16" xfId="0" applyFont="1" applyFill="1" applyBorder="1" applyAlignment="1" applyProtection="1">
      <alignment horizontal="left" vertical="center" wrapText="1"/>
      <protection/>
    </xf>
    <xf numFmtId="0" fontId="25" fillId="0" borderId="37" xfId="0" applyFont="1" applyFill="1" applyBorder="1" applyAlignment="1" applyProtection="1">
      <alignment horizontal="left" vertical="center" wrapText="1"/>
      <protection/>
    </xf>
    <xf numFmtId="0" fontId="40" fillId="0" borderId="40" xfId="0" applyFont="1" applyFill="1" applyBorder="1" applyAlignment="1" applyProtection="1">
      <alignment horizontal="left" vertical="center" wrapText="1"/>
      <protection/>
    </xf>
    <xf numFmtId="0" fontId="40" fillId="0" borderId="14" xfId="0" applyFont="1" applyFill="1" applyBorder="1" applyAlignment="1" applyProtection="1">
      <alignment horizontal="left" vertical="center" wrapText="1"/>
      <protection/>
    </xf>
    <xf numFmtId="166" fontId="71" fillId="0" borderId="36" xfId="51" applyNumberFormat="1" applyFont="1" applyFill="1" applyBorder="1" applyAlignment="1" applyProtection="1">
      <alignment horizontal="right" vertical="center" wrapText="1" indent="1"/>
      <protection/>
    </xf>
    <xf numFmtId="0" fontId="70" fillId="0" borderId="0" xfId="0" applyFont="1" applyFill="1" applyAlignment="1" applyProtection="1">
      <alignment vertical="center" wrapText="1"/>
      <protection/>
    </xf>
  </cellXfs>
  <cellStyles count="6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 3 2" xfId="69"/>
    <cellStyle name="Normál 3 2 2" xfId="70"/>
    <cellStyle name="Normál_KVRENMUNKA" xfId="71"/>
    <cellStyle name="Összesen" xfId="72"/>
    <cellStyle name="Currency" xfId="73"/>
    <cellStyle name="Currency [0]" xfId="74"/>
    <cellStyle name="Rossz" xfId="75"/>
    <cellStyle name="Semleges" xfId="76"/>
    <cellStyle name="Számítás" xfId="77"/>
    <cellStyle name="Percen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mage\Dokumentumok1\&#214;nkorm&#225;nyzati%20k&#246;lts&#233;gvet&#233;s\K&#246;lts&#233;gvet&#233;s-2017\Rendelet%20m&#243;dos&#237;t&#225;s\2017.06.29\VK%20anyagai\v&#233;gleges%20El&#337;terjeszt&#233;s-2017.%20&#233;vi%20k&#246;lts.rend.m&#243;d%20mell&#233;klete-2017.06.2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Dokumentumok\28_2017.(X.27.)%20rend.mell&#233;klete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 "/>
      <sheetName val="7.sz.mell."/>
      <sheetName val="8. sz. mell. 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 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9.7.2. sz. mell TIB"/>
      <sheetName val="int.összesítő"/>
      <sheetName val="engedélyezett álláshelyek "/>
      <sheetName val="tartalék"/>
      <sheetName val="13.sz.mell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feladatos Önk. "/>
      <sheetName val="8.sz tájéloztató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2.1.sz.mell "/>
      <sheetName val="2.2.sz.mell ."/>
      <sheetName val="6.sz.mell."/>
      <sheetName val="7.sz.mell."/>
      <sheetName val="8. sz. mell. "/>
      <sheetName val="9.1. sz. mell."/>
      <sheetName val="9.1.1. sz. mell. "/>
      <sheetName val="9.1.2. sz. mell."/>
      <sheetName val="9.2. sz. mell. "/>
      <sheetName val="9.2.2. sz.  mell"/>
      <sheetName val="9.3. sz. mell"/>
      <sheetName val="9.3.1. sz. mell EOI"/>
      <sheetName val="9.4. sz. mell EKIK"/>
      <sheetName val="9.4.1. sz. mell EKIK"/>
      <sheetName val="9.5. sz. mell VK"/>
      <sheetName val="9.5.1. sz. mell VK 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tartalék"/>
      <sheetName val="1.sz tájékoztató t "/>
      <sheetName val="4.sz tájékoztató t "/>
      <sheetName val="6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63"/>
  <sheetViews>
    <sheetView tabSelected="1" view="pageLayout" zoomScaleNormal="145" workbookViewId="0" topLeftCell="A1">
      <selection activeCell="C1" sqref="C1"/>
    </sheetView>
  </sheetViews>
  <sheetFormatPr defaultColWidth="9.00390625" defaultRowHeight="12.75"/>
  <cols>
    <col min="1" max="1" width="13.875" style="72" customWidth="1"/>
    <col min="2" max="2" width="79.125" style="18" customWidth="1"/>
    <col min="3" max="3" width="25.00390625" style="86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+CONCATENATE("9.3.2. melléklet a ……/",LEFT(#REF!,4),". (….) önkormányzati rendelethez")</f>
        <v>#REF!</v>
      </c>
    </row>
    <row r="2" spans="1:3" s="8" customFormat="1" ht="34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2</v>
      </c>
    </row>
    <row r="4" spans="1:3" s="14" customFormat="1" ht="15.7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75" customHeight="1" thickBot="1">
      <c r="A6" s="19" t="s">
        <v>9</v>
      </c>
      <c r="B6" s="20" t="s">
        <v>10</v>
      </c>
      <c r="C6" s="21" t="s">
        <v>11</v>
      </c>
    </row>
    <row r="7" spans="1:3" s="22" customFormat="1" ht="15.75" customHeight="1" thickBot="1">
      <c r="A7" s="23"/>
      <c r="B7" s="24" t="s">
        <v>12</v>
      </c>
      <c r="C7" s="25"/>
    </row>
    <row r="8" spans="1:3" s="28" customFormat="1" ht="12" customHeight="1" thickBot="1">
      <c r="A8" s="19" t="s">
        <v>13</v>
      </c>
      <c r="B8" s="26" t="s">
        <v>14</v>
      </c>
      <c r="C8" s="27">
        <f>SUM(C9:C19)</f>
        <v>193189802</v>
      </c>
    </row>
    <row r="9" spans="1:3" s="28" customFormat="1" ht="12" customHeight="1">
      <c r="A9" s="29" t="s">
        <v>15</v>
      </c>
      <c r="B9" s="30" t="s">
        <v>16</v>
      </c>
      <c r="C9" s="31"/>
    </row>
    <row r="10" spans="1:3" s="28" customFormat="1" ht="12" customHeight="1">
      <c r="A10" s="32" t="s">
        <v>17</v>
      </c>
      <c r="B10" s="33" t="s">
        <v>18</v>
      </c>
      <c r="C10" s="34">
        <f>23145936-4705056-1200000+490000</f>
        <v>17730880</v>
      </c>
    </row>
    <row r="11" spans="1:3" s="28" customFormat="1" ht="12" customHeight="1">
      <c r="A11" s="32" t="s">
        <v>19</v>
      </c>
      <c r="B11" s="33" t="s">
        <v>20</v>
      </c>
      <c r="C11" s="34">
        <v>10500000</v>
      </c>
    </row>
    <row r="12" spans="1:3" s="28" customFormat="1" ht="12" customHeight="1">
      <c r="A12" s="32" t="s">
        <v>21</v>
      </c>
      <c r="B12" s="33" t="s">
        <v>22</v>
      </c>
      <c r="C12" s="34"/>
    </row>
    <row r="13" spans="1:3" s="28" customFormat="1" ht="12" customHeight="1">
      <c r="A13" s="32" t="s">
        <v>23</v>
      </c>
      <c r="B13" s="33" t="s">
        <v>24</v>
      </c>
      <c r="C13" s="34">
        <v>158991720</v>
      </c>
    </row>
    <row r="14" spans="1:3" s="28" customFormat="1" ht="12" customHeight="1">
      <c r="A14" s="32" t="s">
        <v>25</v>
      </c>
      <c r="B14" s="33" t="s">
        <v>26</v>
      </c>
      <c r="C14" s="34">
        <f>2835000+3804538-1221150+132300</f>
        <v>5550688</v>
      </c>
    </row>
    <row r="15" spans="1:3" s="28" customFormat="1" ht="12" customHeight="1">
      <c r="A15" s="32" t="s">
        <v>27</v>
      </c>
      <c r="B15" s="35" t="s">
        <v>28</v>
      </c>
      <c r="C15" s="34"/>
    </row>
    <row r="16" spans="1:3" s="28" customFormat="1" ht="12" customHeight="1">
      <c r="A16" s="32" t="s">
        <v>29</v>
      </c>
      <c r="B16" s="33" t="s">
        <v>30</v>
      </c>
      <c r="C16" s="36"/>
    </row>
    <row r="17" spans="1:3" s="37" customFormat="1" ht="12" customHeight="1">
      <c r="A17" s="32" t="s">
        <v>31</v>
      </c>
      <c r="B17" s="33" t="s">
        <v>32</v>
      </c>
      <c r="C17" s="34"/>
    </row>
    <row r="18" spans="1:3" s="37" customFormat="1" ht="12" customHeight="1">
      <c r="A18" s="32" t="s">
        <v>33</v>
      </c>
      <c r="B18" s="33" t="s">
        <v>34</v>
      </c>
      <c r="C18" s="38"/>
    </row>
    <row r="19" spans="1:3" s="37" customFormat="1" ht="12" customHeight="1" thickBot="1">
      <c r="A19" s="32" t="s">
        <v>35</v>
      </c>
      <c r="B19" s="35" t="s">
        <v>36</v>
      </c>
      <c r="C19" s="38">
        <v>416514</v>
      </c>
    </row>
    <row r="20" spans="1:3" s="28" customFormat="1" ht="12" customHeight="1" thickBot="1">
      <c r="A20" s="19" t="s">
        <v>37</v>
      </c>
      <c r="B20" s="26" t="s">
        <v>38</v>
      </c>
      <c r="C20" s="27">
        <f>SUM(C21:C23)</f>
        <v>27807178</v>
      </c>
    </row>
    <row r="21" spans="1:3" s="37" customFormat="1" ht="12" customHeight="1">
      <c r="A21" s="32" t="s">
        <v>39</v>
      </c>
      <c r="B21" s="39" t="s">
        <v>40</v>
      </c>
      <c r="C21" s="34"/>
    </row>
    <row r="22" spans="1:3" s="37" customFormat="1" ht="12" customHeight="1">
      <c r="A22" s="32" t="s">
        <v>41</v>
      </c>
      <c r="B22" s="33" t="s">
        <v>42</v>
      </c>
      <c r="C22" s="34"/>
    </row>
    <row r="23" spans="1:3" s="37" customFormat="1" ht="12" customHeight="1">
      <c r="A23" s="32" t="s">
        <v>43</v>
      </c>
      <c r="B23" s="33" t="s">
        <v>44</v>
      </c>
      <c r="C23" s="34">
        <f>5485000+374405+5445044+16502729</f>
        <v>27807178</v>
      </c>
    </row>
    <row r="24" spans="1:3" s="37" customFormat="1" ht="12" customHeight="1" thickBot="1">
      <c r="A24" s="32" t="s">
        <v>45</v>
      </c>
      <c r="B24" s="33" t="s">
        <v>46</v>
      </c>
      <c r="C24" s="34">
        <f>374405+16502729</f>
        <v>16877134</v>
      </c>
    </row>
    <row r="25" spans="1:3" s="37" customFormat="1" ht="12" customHeight="1" thickBot="1">
      <c r="A25" s="40" t="s">
        <v>47</v>
      </c>
      <c r="B25" s="41" t="s">
        <v>48</v>
      </c>
      <c r="C25" s="42"/>
    </row>
    <row r="26" spans="1:3" s="37" customFormat="1" ht="12" customHeight="1" thickBot="1">
      <c r="A26" s="40" t="s">
        <v>49</v>
      </c>
      <c r="B26" s="41" t="s">
        <v>50</v>
      </c>
      <c r="C26" s="27">
        <f>+C27+C28</f>
        <v>5095118</v>
      </c>
    </row>
    <row r="27" spans="1:3" s="37" customFormat="1" ht="12" customHeight="1">
      <c r="A27" s="43" t="s">
        <v>51</v>
      </c>
      <c r="B27" s="44" t="s">
        <v>42</v>
      </c>
      <c r="C27" s="45"/>
    </row>
    <row r="28" spans="1:3" s="37" customFormat="1" ht="12" customHeight="1">
      <c r="A28" s="43" t="s">
        <v>52</v>
      </c>
      <c r="B28" s="46" t="s">
        <v>53</v>
      </c>
      <c r="C28" s="47">
        <f>2665000+2430118</f>
        <v>5095118</v>
      </c>
    </row>
    <row r="29" spans="1:3" s="37" customFormat="1" ht="12" customHeight="1" thickBot="1">
      <c r="A29" s="32" t="s">
        <v>54</v>
      </c>
      <c r="B29" s="48" t="s">
        <v>55</v>
      </c>
      <c r="C29" s="49">
        <v>2430118</v>
      </c>
    </row>
    <row r="30" spans="1:3" s="37" customFormat="1" ht="12" customHeight="1" thickBot="1">
      <c r="A30" s="40" t="s">
        <v>56</v>
      </c>
      <c r="B30" s="41" t="s">
        <v>57</v>
      </c>
      <c r="C30" s="27">
        <f>+C31+C32+C33</f>
        <v>250000</v>
      </c>
    </row>
    <row r="31" spans="1:3" s="37" customFormat="1" ht="12" customHeight="1">
      <c r="A31" s="43" t="s">
        <v>58</v>
      </c>
      <c r="B31" s="44" t="s">
        <v>59</v>
      </c>
      <c r="C31" s="45"/>
    </row>
    <row r="32" spans="1:3" s="37" customFormat="1" ht="12" customHeight="1">
      <c r="A32" s="43" t="s">
        <v>60</v>
      </c>
      <c r="B32" s="46" t="s">
        <v>61</v>
      </c>
      <c r="C32" s="47"/>
    </row>
    <row r="33" spans="1:3" s="37" customFormat="1" ht="12" customHeight="1" thickBot="1">
      <c r="A33" s="32" t="s">
        <v>62</v>
      </c>
      <c r="B33" s="48" t="s">
        <v>63</v>
      </c>
      <c r="C33" s="49">
        <v>250000</v>
      </c>
    </row>
    <row r="34" spans="1:3" s="28" customFormat="1" ht="12" customHeight="1" thickBot="1">
      <c r="A34" s="40" t="s">
        <v>64</v>
      </c>
      <c r="B34" s="41" t="s">
        <v>65</v>
      </c>
      <c r="C34" s="42"/>
    </row>
    <row r="35" spans="1:3" s="28" customFormat="1" ht="12" customHeight="1" thickBot="1">
      <c r="A35" s="40" t="s">
        <v>66</v>
      </c>
      <c r="B35" s="41" t="s">
        <v>67</v>
      </c>
      <c r="C35" s="50">
        <v>1200000</v>
      </c>
    </row>
    <row r="36" spans="1:3" s="28" customFormat="1" ht="12" customHeight="1" thickBot="1">
      <c r="A36" s="19" t="s">
        <v>68</v>
      </c>
      <c r="B36" s="41" t="s">
        <v>69</v>
      </c>
      <c r="C36" s="51">
        <f>+C8+C20+C25+C26+C30+C34+C35</f>
        <v>227542098</v>
      </c>
    </row>
    <row r="37" spans="1:3" s="28" customFormat="1" ht="12" customHeight="1" thickBot="1">
      <c r="A37" s="52" t="s">
        <v>70</v>
      </c>
      <c r="B37" s="41" t="s">
        <v>71</v>
      </c>
      <c r="C37" s="51">
        <f>+C38+C39+C40</f>
        <v>355671553</v>
      </c>
    </row>
    <row r="38" spans="1:3" s="28" customFormat="1" ht="12" customHeight="1">
      <c r="A38" s="43" t="s">
        <v>72</v>
      </c>
      <c r="B38" s="44" t="s">
        <v>73</v>
      </c>
      <c r="C38" s="45">
        <v>418046</v>
      </c>
    </row>
    <row r="39" spans="1:3" s="28" customFormat="1" ht="12" customHeight="1">
      <c r="A39" s="43" t="s">
        <v>74</v>
      </c>
      <c r="B39" s="46" t="s">
        <v>75</v>
      </c>
      <c r="C39" s="47"/>
    </row>
    <row r="40" spans="1:3" s="37" customFormat="1" ht="12" customHeight="1" thickBot="1">
      <c r="A40" s="32" t="s">
        <v>76</v>
      </c>
      <c r="B40" s="48" t="s">
        <v>77</v>
      </c>
      <c r="C40" s="53">
        <f>291171179+10002440+128500+32617351+1706048+1956276+30648+3074400+310040-49073-1200000+11446758+2110440+633000+115500+1200000</f>
        <v>355253507</v>
      </c>
    </row>
    <row r="41" spans="1:3" s="37" customFormat="1" ht="15" customHeight="1" thickBot="1">
      <c r="A41" s="52" t="s">
        <v>78</v>
      </c>
      <c r="B41" s="54" t="s">
        <v>79</v>
      </c>
      <c r="C41" s="55">
        <f>+C36+C37</f>
        <v>583213651</v>
      </c>
    </row>
    <row r="42" spans="1:3" s="37" customFormat="1" ht="15" customHeight="1">
      <c r="A42" s="56"/>
      <c r="B42" s="57"/>
      <c r="C42" s="58"/>
    </row>
    <row r="43" spans="1:3" ht="13.5" thickBot="1">
      <c r="A43" s="59"/>
      <c r="B43" s="60"/>
      <c r="C43" s="61"/>
    </row>
    <row r="44" spans="1:3" s="22" customFormat="1" ht="16.5" customHeight="1" thickBot="1">
      <c r="A44" s="62"/>
      <c r="B44" s="63" t="s">
        <v>80</v>
      </c>
      <c r="C44" s="64"/>
    </row>
    <row r="45" spans="1:3" s="66" customFormat="1" ht="12" customHeight="1" thickBot="1">
      <c r="A45" s="40" t="s">
        <v>13</v>
      </c>
      <c r="B45" s="41" t="s">
        <v>81</v>
      </c>
      <c r="C45" s="65">
        <f>SUM(C46:C50)</f>
        <v>572493147</v>
      </c>
    </row>
    <row r="46" spans="1:3" ht="12" customHeight="1">
      <c r="A46" s="32" t="s">
        <v>15</v>
      </c>
      <c r="B46" s="39" t="s">
        <v>82</v>
      </c>
      <c r="C46" s="67">
        <f>252961952+7690498+26854054+1398400+30648+2520000+416250+3193542+242106+6730000-1000000</f>
        <v>301037450</v>
      </c>
    </row>
    <row r="47" spans="1:3" ht="12" customHeight="1">
      <c r="A47" s="32" t="s">
        <v>17</v>
      </c>
      <c r="B47" s="33" t="s">
        <v>83</v>
      </c>
      <c r="C47" s="68">
        <f>59052747+1676942+5763297+307648+554400-41845+761502+3565+1460052+633000+1000000</f>
        <v>71171308</v>
      </c>
    </row>
    <row r="48" spans="1:3" ht="12" customHeight="1">
      <c r="A48" s="32" t="s">
        <v>19</v>
      </c>
      <c r="B48" s="33" t="s">
        <v>84</v>
      </c>
      <c r="C48" s="68">
        <f>176076922+1300000+635000-59900+128500+977900+254400-29210+1490000-170000-294744+8729191+8620390+2110440+400000+115500</f>
        <v>200284389</v>
      </c>
    </row>
    <row r="49" spans="1:3" ht="12" customHeight="1">
      <c r="A49" s="32" t="s">
        <v>21</v>
      </c>
      <c r="B49" s="33" t="s">
        <v>85</v>
      </c>
      <c r="C49" s="69"/>
    </row>
    <row r="50" spans="1:3" ht="12" customHeight="1" thickBot="1">
      <c r="A50" s="32" t="s">
        <v>23</v>
      </c>
      <c r="B50" s="33" t="s">
        <v>86</v>
      </c>
      <c r="C50" s="69"/>
    </row>
    <row r="51" spans="1:3" ht="12" customHeight="1" thickBot="1">
      <c r="A51" s="40" t="s">
        <v>37</v>
      </c>
      <c r="B51" s="41" t="s">
        <v>87</v>
      </c>
      <c r="C51" s="65">
        <f>SUM(C52:C54)</f>
        <v>10720504</v>
      </c>
    </row>
    <row r="52" spans="1:3" s="66" customFormat="1" ht="12" customHeight="1">
      <c r="A52" s="32" t="s">
        <v>39</v>
      </c>
      <c r="B52" s="39" t="s">
        <v>88</v>
      </c>
      <c r="C52" s="67">
        <f>3155260+59900+973976+29210+310040+2665000+170000+2430118+127000-400000+1200000</f>
        <v>10720504</v>
      </c>
    </row>
    <row r="53" spans="1:3" ht="12" customHeight="1">
      <c r="A53" s="32" t="s">
        <v>41</v>
      </c>
      <c r="B53" s="33" t="s">
        <v>89</v>
      </c>
      <c r="C53" s="69"/>
    </row>
    <row r="54" spans="1:3" ht="12" customHeight="1">
      <c r="A54" s="32" t="s">
        <v>43</v>
      </c>
      <c r="B54" s="33" t="s">
        <v>90</v>
      </c>
      <c r="C54" s="69"/>
    </row>
    <row r="55" spans="1:3" ht="12" customHeight="1" thickBot="1">
      <c r="A55" s="32" t="s">
        <v>45</v>
      </c>
      <c r="B55" s="33" t="s">
        <v>91</v>
      </c>
      <c r="C55" s="69"/>
    </row>
    <row r="56" spans="1:3" ht="15" customHeight="1" thickBot="1">
      <c r="A56" s="40" t="s">
        <v>47</v>
      </c>
      <c r="B56" s="41" t="s">
        <v>92</v>
      </c>
      <c r="C56" s="42"/>
    </row>
    <row r="57" spans="1:3" ht="13.5" thickBot="1">
      <c r="A57" s="40" t="s">
        <v>49</v>
      </c>
      <c r="B57" s="70" t="s">
        <v>93</v>
      </c>
      <c r="C57" s="71">
        <f>+C45+C51+C56</f>
        <v>583213651</v>
      </c>
    </row>
    <row r="58" ht="15" customHeight="1" thickBot="1">
      <c r="C58" s="73"/>
    </row>
    <row r="59" spans="1:3" ht="14.25" customHeight="1" thickBot="1">
      <c r="A59" s="74" t="s">
        <v>94</v>
      </c>
      <c r="B59" s="75"/>
      <c r="C59" s="76">
        <v>115.8</v>
      </c>
    </row>
    <row r="60" spans="1:3" ht="13.5" thickBot="1">
      <c r="A60" s="74" t="s">
        <v>95</v>
      </c>
      <c r="B60" s="75"/>
      <c r="C60" s="77">
        <v>4</v>
      </c>
    </row>
    <row r="61" spans="1:4" ht="13.5" thickBot="1">
      <c r="A61" s="78" t="s">
        <v>96</v>
      </c>
      <c r="B61" s="79"/>
      <c r="C61" s="77">
        <v>61</v>
      </c>
      <c r="D61" s="80"/>
    </row>
    <row r="62" spans="1:3" ht="13.5" thickBot="1">
      <c r="A62" s="81" t="s">
        <v>97</v>
      </c>
      <c r="B62" s="82"/>
      <c r="C62" s="77">
        <v>5</v>
      </c>
    </row>
    <row r="63" spans="1:4" ht="13.5" thickBot="1">
      <c r="A63" s="83" t="s">
        <v>98</v>
      </c>
      <c r="B63" s="84"/>
      <c r="C63" s="85">
        <v>2</v>
      </c>
      <c r="D63" s="80"/>
    </row>
  </sheetData>
  <sheetProtection formatCells="0"/>
  <mergeCells count="2">
    <mergeCell ref="A62:B62"/>
    <mergeCell ref="A63:B6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&amp;R22. melléklet a 28/2017.(X.27.)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2017-10-30T08:18:09Z</dcterms:created>
  <dcterms:modified xsi:type="dcterms:W3CDTF">2017-10-30T08:18:09Z</dcterms:modified>
  <cp:category/>
  <cp:version/>
  <cp:contentType/>
  <cp:contentStatus/>
</cp:coreProperties>
</file>