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8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75" i="1"/>
  <c r="M75"/>
  <c r="K75"/>
  <c r="J75"/>
  <c r="H75"/>
  <c r="G75"/>
  <c r="F75"/>
  <c r="E75"/>
  <c r="D75"/>
  <c r="C75"/>
  <c r="I74"/>
  <c r="L74" s="1"/>
  <c r="O74" s="1"/>
  <c r="L73"/>
  <c r="O73" s="1"/>
  <c r="I73"/>
  <c r="I72"/>
  <c r="I75" s="1"/>
  <c r="N70"/>
  <c r="M70"/>
  <c r="K70"/>
  <c r="J70"/>
  <c r="H70"/>
  <c r="G70"/>
  <c r="F70"/>
  <c r="E70"/>
  <c r="D70"/>
  <c r="C70"/>
  <c r="O69"/>
  <c r="I69"/>
  <c r="O68"/>
  <c r="I68"/>
  <c r="O67"/>
  <c r="I67"/>
  <c r="I66"/>
  <c r="I70" s="1"/>
  <c r="N61"/>
  <c r="M61"/>
  <c r="L61"/>
  <c r="K61"/>
  <c r="J61"/>
  <c r="E61"/>
  <c r="D61"/>
  <c r="C61"/>
  <c r="O60"/>
  <c r="H60"/>
  <c r="I60" s="1"/>
  <c r="O59"/>
  <c r="I59"/>
  <c r="O58"/>
  <c r="I58"/>
  <c r="F58"/>
  <c r="O57"/>
  <c r="F57"/>
  <c r="I57" s="1"/>
  <c r="O56"/>
  <c r="I56"/>
  <c r="G56"/>
  <c r="O55"/>
  <c r="G55"/>
  <c r="G61" s="1"/>
  <c r="O54"/>
  <c r="I54"/>
  <c r="F54"/>
  <c r="O53"/>
  <c r="O61" s="1"/>
  <c r="F53"/>
  <c r="I53" s="1"/>
  <c r="N51"/>
  <c r="K51"/>
  <c r="J51"/>
  <c r="H51"/>
  <c r="G51"/>
  <c r="F51"/>
  <c r="E51"/>
  <c r="D51"/>
  <c r="C51"/>
  <c r="O50"/>
  <c r="I50"/>
  <c r="I51" s="1"/>
  <c r="L51" s="1"/>
  <c r="N42"/>
  <c r="N62" s="1"/>
  <c r="M42"/>
  <c r="M62" s="1"/>
  <c r="K42"/>
  <c r="K62" s="1"/>
  <c r="G42"/>
  <c r="G62" s="1"/>
  <c r="E42"/>
  <c r="E62" s="1"/>
  <c r="D42"/>
  <c r="D62" s="1"/>
  <c r="C42"/>
  <c r="C62" s="1"/>
  <c r="I41"/>
  <c r="L41" s="1"/>
  <c r="O41" s="1"/>
  <c r="I40"/>
  <c r="L40" s="1"/>
  <c r="O40" s="1"/>
  <c r="F39"/>
  <c r="I39" s="1"/>
  <c r="L39" s="1"/>
  <c r="O39" s="1"/>
  <c r="F38"/>
  <c r="I38" s="1"/>
  <c r="L38" s="1"/>
  <c r="O38" s="1"/>
  <c r="J37"/>
  <c r="O37" s="1"/>
  <c r="I37"/>
  <c r="L37" s="1"/>
  <c r="I36"/>
  <c r="L36" s="1"/>
  <c r="O36" s="1"/>
  <c r="F36"/>
  <c r="I35"/>
  <c r="L35" s="1"/>
  <c r="O35" s="1"/>
  <c r="F34"/>
  <c r="I34" s="1"/>
  <c r="L34" s="1"/>
  <c r="O34" s="1"/>
  <c r="H33"/>
  <c r="I33" s="1"/>
  <c r="L33" s="1"/>
  <c r="O33" s="1"/>
  <c r="F32"/>
  <c r="I32" s="1"/>
  <c r="L32" s="1"/>
  <c r="O32" s="1"/>
  <c r="J31"/>
  <c r="O31" s="1"/>
  <c r="F31"/>
  <c r="I31" s="1"/>
  <c r="L31" s="1"/>
  <c r="L30"/>
  <c r="O30" s="1"/>
  <c r="I30"/>
  <c r="I29"/>
  <c r="L29" s="1"/>
  <c r="O29" s="1"/>
  <c r="J28"/>
  <c r="O28" s="1"/>
  <c r="I28"/>
  <c r="L28" s="1"/>
  <c r="L27"/>
  <c r="O27" s="1"/>
  <c r="I27"/>
  <c r="I26"/>
  <c r="L26" s="1"/>
  <c r="O26" s="1"/>
  <c r="L25"/>
  <c r="O25" s="1"/>
  <c r="I25"/>
  <c r="I24"/>
  <c r="L24" s="1"/>
  <c r="O24" s="1"/>
  <c r="L23"/>
  <c r="O23" s="1"/>
  <c r="I23"/>
  <c r="I22"/>
  <c r="L22" s="1"/>
  <c r="O22" s="1"/>
  <c r="L21"/>
  <c r="O21" s="1"/>
  <c r="I21"/>
  <c r="I20"/>
  <c r="L20" s="1"/>
  <c r="O20" s="1"/>
  <c r="F20"/>
  <c r="I19"/>
  <c r="L19" s="1"/>
  <c r="O19" s="1"/>
  <c r="L18"/>
  <c r="O18" s="1"/>
  <c r="I18"/>
  <c r="I17"/>
  <c r="L17" s="1"/>
  <c r="O17" s="1"/>
  <c r="L16"/>
  <c r="O16" s="1"/>
  <c r="I16"/>
  <c r="I15"/>
  <c r="L15" s="1"/>
  <c r="O15" s="1"/>
  <c r="L14"/>
  <c r="O14" s="1"/>
  <c r="I14"/>
  <c r="I13"/>
  <c r="L13" s="1"/>
  <c r="O13" s="1"/>
  <c r="J12"/>
  <c r="J42" s="1"/>
  <c r="J62" s="1"/>
  <c r="I12"/>
  <c r="L12" s="1"/>
  <c r="L11"/>
  <c r="O11" s="1"/>
  <c r="I11"/>
  <c r="I10"/>
  <c r="L10" s="1"/>
  <c r="O10" s="1"/>
  <c r="F9"/>
  <c r="F42" s="1"/>
  <c r="O8"/>
  <c r="I8"/>
  <c r="L7"/>
  <c r="I7"/>
  <c r="O51" l="1"/>
  <c r="I61"/>
  <c r="O7"/>
  <c r="I9"/>
  <c r="L9" s="1"/>
  <c r="O9" s="1"/>
  <c r="O12"/>
  <c r="H42"/>
  <c r="F61"/>
  <c r="F62" s="1"/>
  <c r="H61"/>
  <c r="L66"/>
  <c r="L72"/>
  <c r="I55"/>
  <c r="L75" l="1"/>
  <c r="O72"/>
  <c r="O75" s="1"/>
  <c r="L70"/>
  <c r="O66"/>
  <c r="O70" s="1"/>
  <c r="H62"/>
  <c r="I42"/>
  <c r="I62" s="1"/>
  <c r="L42"/>
  <c r="L62" s="1"/>
  <c r="O42"/>
  <c r="O62" s="1"/>
</calcChain>
</file>

<file path=xl/sharedStrings.xml><?xml version="1.0" encoding="utf-8"?>
<sst xmlns="http://schemas.openxmlformats.org/spreadsheetml/2006/main" count="117" uniqueCount="109">
  <si>
    <t>8. melléklet a  2/2015. (II. 10.) önkormányzati rendelethez</t>
  </si>
  <si>
    <t>2/1</t>
  </si>
  <si>
    <t>Az önkormányzat 2015. évi bevételei és kiadásai kötelező, önként vállalt és állami feladatok szerinti megosztásban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</si>
  <si>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</si>
  <si>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</si>
  <si>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</si>
  <si>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</si>
  <si>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</si>
  <si>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</si>
  <si>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</si>
  <si>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</si>
  <si>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</si>
  <si>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</si>
  <si>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</si>
  <si>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</si>
  <si>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</si>
  <si>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</si>
  <si>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</si>
  <si>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</si>
  <si>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</si>
  <si>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</si>
  <si>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</si>
  <si>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</si>
  <si>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</si>
  <si>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</si>
  <si>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</si>
  <si>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</si>
  <si>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</si>
  <si>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</si>
  <si>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</si>
  <si>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</si>
  <si>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</si>
  <si>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</si>
  <si>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</si>
  <si>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Víztermelés, - kezelés,- ellátás</t>
  </si>
  <si>
    <t>Szennyvíz gyűjtése, tisztítása elhelyezése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</si>
  <si>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</si>
  <si>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</si>
  <si>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</si>
  <si>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</si>
  <si>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Nem lakóingatlan bérbeadása, üzemeltetése (családi napközi, szolgáltató ház, önkormányzat épülete)</t>
  </si>
  <si>
    <t>Lakóingatlan bérbeadása, üzemeltetése</t>
  </si>
  <si>
    <t>Állat-egészségügyi ellátás</t>
  </si>
  <si>
    <t>Zöldterületkezelés</t>
  </si>
  <si>
    <t>Önkormányzati jogalkotás</t>
  </si>
  <si>
    <t>Közvilágítás</t>
  </si>
  <si>
    <t>Város-, községgazdálkodási m.n.s. szolgáltatások</t>
  </si>
  <si>
    <t>Háziorvos</t>
  </si>
  <si>
    <t>Gyermekorvosi ellátás</t>
  </si>
  <si>
    <t>Fogorvosi ellátás</t>
  </si>
  <si>
    <t>Család- és növédelmi, egészségügyi gondozás</t>
  </si>
  <si>
    <t>Helyi közösségi szolgáltató tér biztosítása, működtetése</t>
  </si>
  <si>
    <t>Segélyek</t>
  </si>
  <si>
    <t>Közmunka</t>
  </si>
  <si>
    <t xml:space="preserve">              </t>
  </si>
  <si>
    <t>Sportlétesítmények működtetése és fejlesztése</t>
  </si>
  <si>
    <t>Köztemető fenntartás és működtetés</t>
  </si>
  <si>
    <t>Ingatlan értékesítés</t>
  </si>
  <si>
    <t>Településrendezési terv módosítás</t>
  </si>
  <si>
    <t>ÁMK finanszírozás</t>
  </si>
  <si>
    <t xml:space="preserve">Polgármesteri Hivatal </t>
  </si>
  <si>
    <t>Általános tartalék</t>
  </si>
  <si>
    <t>Központi ügyelet támogatása</t>
  </si>
  <si>
    <t>Családsegítés</t>
  </si>
  <si>
    <t xml:space="preserve">Gyermekjóléti szolgálat </t>
  </si>
  <si>
    <t>Szoc étkeztetés</t>
  </si>
  <si>
    <t>Házi segítségnyújtás</t>
  </si>
  <si>
    <t xml:space="preserve">Kistérségi társ.támogatás </t>
  </si>
  <si>
    <t>Polgári védelem</t>
  </si>
  <si>
    <t>Részedesések növelése (Kft.törzstőke emelés)</t>
  </si>
  <si>
    <t>Kötelező feladatok összesen:</t>
  </si>
  <si>
    <t>2/2</t>
  </si>
  <si>
    <t xml:space="preserve">Állami feladat </t>
  </si>
  <si>
    <t>Iskola működtetés támogatása</t>
  </si>
  <si>
    <t>Állami feladat összesen:</t>
  </si>
  <si>
    <t xml:space="preserve">Önként vállalt feladatok </t>
  </si>
  <si>
    <t>Civil szervezetek támogatása</t>
  </si>
  <si>
    <t>Laborvizsgálatok támogatása</t>
  </si>
  <si>
    <t>Egyházak támogatása (katolikus temető ravatalozó)</t>
  </si>
  <si>
    <t>Családi napközi támogatása</t>
  </si>
  <si>
    <t>Bursa Hungarica</t>
  </si>
  <si>
    <t>HPV védőoltás finanszírozása</t>
  </si>
  <si>
    <t>Céltartalék pályázati önrész</t>
  </si>
  <si>
    <t>Önként vállalt feladatok összesen:</t>
  </si>
  <si>
    <t>Mindösszesen:</t>
  </si>
  <si>
    <t>Önkormányzat által irányított költségvetési szervek bevételei és kiadásai</t>
  </si>
  <si>
    <t>Bevételek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</si>
  <si>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</si>
  <si>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</si>
  <si>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</si>
  <si>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</si>
  <si>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</si>
  <si>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</si>
  <si>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</si>
  <si>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</si>
  <si>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</si>
  <si>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>Adóbevétel</t>
  </si>
  <si>
    <t>Finanszí-rozás</t>
  </si>
  <si>
    <t>Összes bevétel</t>
  </si>
  <si>
    <t>Önkormányzatok és többc. kistérségi társulások ig. tev.</t>
  </si>
  <si>
    <t>Foglalk.helyett. tám.</t>
  </si>
  <si>
    <t>Rendszeres szociális segély</t>
  </si>
  <si>
    <t>Lakásfenntartási támogatás</t>
  </si>
  <si>
    <t>Polgármesteri Hivatal kötelező feladatok összesen:</t>
  </si>
  <si>
    <t>Szabadbattyáni Általános Művelődési Központ</t>
  </si>
  <si>
    <t>Cifrakert Óvoda</t>
  </si>
  <si>
    <t>Móricz Zs. Művelődési Ház</t>
  </si>
  <si>
    <t>Iskola működtetés</t>
  </si>
  <si>
    <t>ÁMK kötelező feladatok összesen: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</si>
</sst>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7" fillId="0" borderId="0"/>
  </cellStyleXfs>
  <cellXfs count="14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textRotation="180" wrapText="1"/>
    </xf>
    <xf numFmtId="3" fontId="3" fillId="0" borderId="10" xfId="0" applyNumberFormat="1" applyFont="1" applyBorder="1" applyAlignment="1">
      <alignment horizontal="center" textRotation="180" wrapText="1"/>
    </xf>
    <xf numFmtId="0" fontId="3" fillId="0" borderId="10" xfId="0" applyFont="1" applyBorder="1" applyAlignment="1">
      <alignment horizontal="center" textRotation="180" wrapText="1"/>
    </xf>
    <xf numFmtId="0" fontId="6" fillId="0" borderId="10" xfId="0" applyFont="1" applyBorder="1" applyAlignment="1">
      <alignment horizontal="center" textRotation="180" wrapText="1"/>
    </xf>
    <xf numFmtId="0" fontId="3" fillId="0" borderId="11" xfId="0" applyFont="1" applyBorder="1" applyAlignment="1">
      <alignment horizontal="center" textRotation="180" wrapText="1"/>
    </xf>
    <xf numFmtId="0" fontId="3" fillId="0" borderId="12" xfId="0" applyFont="1" applyBorder="1" applyAlignment="1">
      <alignment horizontal="center" textRotation="180" wrapText="1"/>
    </xf>
    <xf numFmtId="0" fontId="3" fillId="0" borderId="13" xfId="0" applyFont="1" applyBorder="1" applyAlignment="1">
      <alignment horizontal="center" textRotation="180" wrapText="1"/>
    </xf>
    <xf numFmtId="0" fontId="3" fillId="0" borderId="14" xfId="0" applyFont="1" applyBorder="1" applyAlignment="1">
      <alignment horizontal="center" textRotation="180" wrapText="1"/>
    </xf>
    <xf numFmtId="0" fontId="7" fillId="0" borderId="15" xfId="0" applyFont="1" applyFill="1" applyBorder="1" applyAlignment="1">
      <alignment wrapText="1"/>
    </xf>
    <xf numFmtId="3" fontId="8" fillId="0" borderId="16" xfId="0" applyNumberFormat="1" applyFont="1" applyFill="1" applyBorder="1"/>
    <xf numFmtId="0" fontId="8" fillId="0" borderId="16" xfId="0" applyFont="1" applyFill="1" applyBorder="1"/>
    <xf numFmtId="0" fontId="6" fillId="0" borderId="16" xfId="0" applyFont="1" applyFill="1" applyBorder="1"/>
    <xf numFmtId="3" fontId="3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Border="1"/>
    <xf numFmtId="3" fontId="8" fillId="0" borderId="19" xfId="0" applyNumberFormat="1" applyFont="1" applyBorder="1"/>
    <xf numFmtId="3" fontId="3" fillId="0" borderId="20" xfId="0" applyNumberFormat="1" applyFont="1" applyBorder="1"/>
    <xf numFmtId="0" fontId="7" fillId="0" borderId="21" xfId="0" applyFont="1" applyFill="1" applyBorder="1" applyAlignment="1">
      <alignment wrapText="1"/>
    </xf>
    <xf numFmtId="3" fontId="8" fillId="0" borderId="22" xfId="0" applyNumberFormat="1" applyFont="1" applyFill="1" applyBorder="1"/>
    <xf numFmtId="0" fontId="8" fillId="0" borderId="22" xfId="0" applyFont="1" applyFill="1" applyBorder="1"/>
    <xf numFmtId="3" fontId="3" fillId="0" borderId="23" xfId="0" applyNumberFormat="1" applyFont="1" applyBorder="1"/>
    <xf numFmtId="3" fontId="8" fillId="0" borderId="21" xfId="0" applyNumberFormat="1" applyFont="1" applyBorder="1"/>
    <xf numFmtId="0" fontId="8" fillId="0" borderId="22" xfId="0" applyFont="1" applyBorder="1"/>
    <xf numFmtId="3" fontId="8" fillId="0" borderId="22" xfId="0" applyNumberFormat="1" applyFont="1" applyBorder="1"/>
    <xf numFmtId="3" fontId="3" fillId="0" borderId="24" xfId="0" applyNumberFormat="1" applyFont="1" applyBorder="1"/>
    <xf numFmtId="3" fontId="6" fillId="0" borderId="22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0" fillId="0" borderId="21" xfId="1" applyFont="1" applyBorder="1"/>
    <xf numFmtId="0" fontId="7" fillId="2" borderId="21" xfId="0" applyFont="1" applyFill="1" applyBorder="1" applyAlignment="1">
      <alignment wrapText="1"/>
    </xf>
    <xf numFmtId="3" fontId="8" fillId="3" borderId="22" xfId="0" applyNumberFormat="1" applyFont="1" applyFill="1" applyBorder="1"/>
    <xf numFmtId="0" fontId="8" fillId="3" borderId="22" xfId="0" applyFont="1" applyFill="1" applyBorder="1"/>
    <xf numFmtId="3" fontId="3" fillId="3" borderId="23" xfId="0" applyNumberFormat="1" applyFont="1" applyFill="1" applyBorder="1"/>
    <xf numFmtId="3" fontId="8" fillId="3" borderId="21" xfId="0" applyNumberFormat="1" applyFont="1" applyFill="1" applyBorder="1"/>
    <xf numFmtId="3" fontId="3" fillId="3" borderId="24" xfId="0" applyNumberFormat="1" applyFont="1" applyFill="1" applyBorder="1"/>
    <xf numFmtId="0" fontId="7" fillId="0" borderId="21" xfId="0" applyFont="1" applyBorder="1" applyAlignment="1">
      <alignment wrapText="1"/>
    </xf>
    <xf numFmtId="3" fontId="11" fillId="0" borderId="22" xfId="0" applyNumberFormat="1" applyFont="1" applyBorder="1"/>
    <xf numFmtId="0" fontId="11" fillId="0" borderId="22" xfId="0" applyFont="1" applyBorder="1"/>
    <xf numFmtId="0" fontId="3" fillId="0" borderId="22" xfId="0" applyFont="1" applyBorder="1"/>
    <xf numFmtId="0" fontId="7" fillId="0" borderId="21" xfId="0" applyFont="1" applyBorder="1"/>
    <xf numFmtId="3" fontId="3" fillId="0" borderId="23" xfId="0" applyNumberFormat="1" applyFont="1" applyFill="1" applyBorder="1"/>
    <xf numFmtId="3" fontId="8" fillId="0" borderId="21" xfId="0" applyNumberFormat="1" applyFont="1" applyFill="1" applyBorder="1"/>
    <xf numFmtId="0" fontId="3" fillId="0" borderId="22" xfId="0" applyFont="1" applyFill="1" applyBorder="1"/>
    <xf numFmtId="3" fontId="3" fillId="0" borderId="24" xfId="0" applyNumberFormat="1" applyFont="1" applyFill="1" applyBorder="1"/>
    <xf numFmtId="0" fontId="0" fillId="0" borderId="0" xfId="0" applyFill="1"/>
    <xf numFmtId="3" fontId="11" fillId="0" borderId="22" xfId="0" applyNumberFormat="1" applyFont="1" applyFill="1" applyBorder="1"/>
    <xf numFmtId="0" fontId="11" fillId="0" borderId="22" xfId="0" applyFont="1" applyFill="1" applyBorder="1"/>
    <xf numFmtId="0" fontId="7" fillId="0" borderId="25" xfId="0" applyFont="1" applyFill="1" applyBorder="1" applyAlignment="1">
      <alignment wrapText="1"/>
    </xf>
    <xf numFmtId="3" fontId="11" fillId="0" borderId="26" xfId="0" applyNumberFormat="1" applyFont="1" applyFill="1" applyBorder="1"/>
    <xf numFmtId="0" fontId="11" fillId="0" borderId="26" xfId="0" applyFont="1" applyFill="1" applyBorder="1"/>
    <xf numFmtId="0" fontId="3" fillId="0" borderId="26" xfId="0" applyFont="1" applyFill="1" applyBorder="1"/>
    <xf numFmtId="0" fontId="8" fillId="0" borderId="26" xfId="0" applyFont="1" applyFill="1" applyBorder="1"/>
    <xf numFmtId="3" fontId="3" fillId="0" borderId="27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3" fillId="0" borderId="28" xfId="0" applyNumberFormat="1" applyFont="1" applyFill="1" applyBorder="1"/>
    <xf numFmtId="0" fontId="4" fillId="4" borderId="1" xfId="0" applyFont="1" applyFill="1" applyBorder="1" applyAlignment="1">
      <alignment wrapText="1"/>
    </xf>
    <xf numFmtId="3" fontId="3" fillId="4" borderId="1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5" xfId="0" applyBorder="1"/>
    <xf numFmtId="3" fontId="3" fillId="0" borderId="29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0" fontId="7" fillId="0" borderId="31" xfId="0" applyFont="1" applyFill="1" applyBorder="1" applyAlignment="1">
      <alignment wrapText="1"/>
    </xf>
    <xf numFmtId="3" fontId="8" fillId="0" borderId="32" xfId="0" applyNumberFormat="1" applyFont="1" applyFill="1" applyBorder="1"/>
    <xf numFmtId="0" fontId="8" fillId="0" borderId="32" xfId="0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0" fontId="3" fillId="0" borderId="32" xfId="0" applyFont="1" applyFill="1" applyBorder="1"/>
    <xf numFmtId="3" fontId="3" fillId="0" borderId="35" xfId="0" applyNumberFormat="1" applyFont="1" applyFill="1" applyBorder="1"/>
    <xf numFmtId="0" fontId="4" fillId="5" borderId="36" xfId="0" applyFont="1" applyFill="1" applyBorder="1" applyAlignment="1">
      <alignment wrapText="1"/>
    </xf>
    <xf numFmtId="3" fontId="3" fillId="5" borderId="37" xfId="0" applyNumberFormat="1" applyFont="1" applyFill="1" applyBorder="1"/>
    <xf numFmtId="3" fontId="3" fillId="5" borderId="38" xfId="0" applyNumberFormat="1" applyFont="1" applyFill="1" applyBorder="1"/>
    <xf numFmtId="3" fontId="3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7" fillId="0" borderId="41" xfId="0" applyFont="1" applyFill="1" applyBorder="1" applyAlignment="1">
      <alignment wrapText="1"/>
    </xf>
    <xf numFmtId="3" fontId="8" fillId="0" borderId="42" xfId="0" applyNumberFormat="1" applyFont="1" applyFill="1" applyBorder="1"/>
    <xf numFmtId="3" fontId="3" fillId="0" borderId="43" xfId="0" applyNumberFormat="1" applyFont="1" applyFill="1" applyBorder="1"/>
    <xf numFmtId="0" fontId="7" fillId="0" borderId="44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3" fontId="3" fillId="6" borderId="1" xfId="0" applyNumberFormat="1" applyFont="1" applyFill="1" applyBorder="1"/>
    <xf numFmtId="0" fontId="5" fillId="0" borderId="0" xfId="0" applyFont="1" applyFill="1"/>
    <xf numFmtId="0" fontId="4" fillId="0" borderId="45" xfId="0" applyFont="1" applyBorder="1" applyAlignment="1">
      <alignment wrapText="1"/>
    </xf>
    <xf numFmtId="3" fontId="3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4" fillId="0" borderId="2" xfId="0" applyFont="1" applyBorder="1" applyAlignment="1">
      <alignment horizontal="center" textRotation="180" wrapText="1"/>
    </xf>
    <xf numFmtId="3" fontId="3" fillId="0" borderId="1" xfId="0" applyNumberFormat="1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textRotation="180" wrapText="1"/>
    </xf>
    <xf numFmtId="0" fontId="6" fillId="0" borderId="1" xfId="0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wrapText="1"/>
    </xf>
    <xf numFmtId="0" fontId="7" fillId="0" borderId="47" xfId="0" applyFont="1" applyFill="1" applyBorder="1" applyAlignment="1">
      <alignment wrapText="1"/>
    </xf>
    <xf numFmtId="3" fontId="8" fillId="0" borderId="48" xfId="0" applyNumberFormat="1" applyFont="1" applyFill="1" applyBorder="1"/>
    <xf numFmtId="0" fontId="8" fillId="0" borderId="48" xfId="0" applyFont="1" applyFill="1" applyBorder="1"/>
    <xf numFmtId="3" fontId="6" fillId="0" borderId="48" xfId="0" applyNumberFormat="1" applyFont="1" applyFill="1" applyBorder="1"/>
    <xf numFmtId="3" fontId="3" fillId="0" borderId="49" xfId="0" applyNumberFormat="1" applyFont="1" applyBorder="1"/>
    <xf numFmtId="0" fontId="8" fillId="0" borderId="50" xfId="0" applyFont="1" applyBorder="1"/>
    <xf numFmtId="0" fontId="8" fillId="0" borderId="48" xfId="0" applyFont="1" applyBorder="1"/>
    <xf numFmtId="3" fontId="8" fillId="0" borderId="48" xfId="0" applyNumberFormat="1" applyFont="1" applyBorder="1"/>
    <xf numFmtId="0" fontId="3" fillId="0" borderId="48" xfId="0" applyFont="1" applyBorder="1"/>
    <xf numFmtId="3" fontId="3" fillId="0" borderId="48" xfId="0" applyNumberFormat="1" applyFont="1" applyBorder="1"/>
    <xf numFmtId="0" fontId="3" fillId="0" borderId="51" xfId="0" applyFont="1" applyBorder="1"/>
    <xf numFmtId="0" fontId="10" fillId="0" borderId="41" xfId="1" applyFont="1" applyBorder="1"/>
    <xf numFmtId="0" fontId="6" fillId="0" borderId="22" xfId="0" applyFont="1" applyBorder="1"/>
    <xf numFmtId="0" fontId="8" fillId="0" borderId="22" xfId="2" applyFont="1" applyBorder="1"/>
    <xf numFmtId="3" fontId="8" fillId="0" borderId="42" xfId="0" applyNumberFormat="1" applyFont="1" applyBorder="1"/>
    <xf numFmtId="0" fontId="3" fillId="0" borderId="43" xfId="0" applyFont="1" applyBorder="1"/>
    <xf numFmtId="0" fontId="4" fillId="4" borderId="2" xfId="0" applyFont="1" applyFill="1" applyBorder="1" applyAlignment="1">
      <alignment wrapText="1"/>
    </xf>
    <xf numFmtId="0" fontId="7" fillId="0" borderId="52" xfId="0" applyFont="1" applyBorder="1" applyAlignment="1">
      <alignment wrapText="1"/>
    </xf>
    <xf numFmtId="3" fontId="11" fillId="0" borderId="19" xfId="0" applyNumberFormat="1" applyFont="1" applyBorder="1"/>
    <xf numFmtId="0" fontId="11" fillId="0" borderId="19" xfId="0" applyFont="1" applyBorder="1"/>
    <xf numFmtId="0" fontId="6" fillId="0" borderId="19" xfId="0" applyFont="1" applyBorder="1"/>
    <xf numFmtId="0" fontId="11" fillId="0" borderId="53" xfId="0" applyFont="1" applyBorder="1"/>
    <xf numFmtId="0" fontId="11" fillId="0" borderId="54" xfId="0" applyFont="1" applyBorder="1"/>
    <xf numFmtId="0" fontId="7" fillId="0" borderId="41" xfId="0" applyFont="1" applyBorder="1" applyAlignment="1">
      <alignment wrapText="1"/>
    </xf>
    <xf numFmtId="3" fontId="11" fillId="0" borderId="43" xfId="0" applyNumberFormat="1" applyFont="1" applyBorder="1"/>
    <xf numFmtId="0" fontId="11" fillId="0" borderId="42" xfId="0" applyFont="1" applyBorder="1"/>
    <xf numFmtId="0" fontId="11" fillId="0" borderId="43" xfId="0" applyFont="1" applyBorder="1"/>
  </cellXfs>
  <cellStyles count="3">
    <cellStyle name="Normál" xfId="0" builtinId="0"/>
    <cellStyle name="Normál_2007.féléviképv.t._2011.III.néiközig" xfId="1"/>
    <cellStyle name="Normál_2011.III.néiközig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>
        <row r="78">
          <cell r="D78">
            <v>-90164</v>
          </cell>
          <cell r="E78">
            <v>-157172</v>
          </cell>
        </row>
      </sheetData>
      <sheetData sheetId="2"/>
      <sheetData sheetId="3"/>
      <sheetData sheetId="4">
        <row r="32">
          <cell r="C32">
            <v>1187</v>
          </cell>
        </row>
        <row r="33">
          <cell r="C33">
            <v>2813</v>
          </cell>
        </row>
        <row r="38">
          <cell r="C38">
            <v>2066</v>
          </cell>
        </row>
        <row r="39">
          <cell r="C39">
            <v>10000</v>
          </cell>
        </row>
      </sheetData>
      <sheetData sheetId="5"/>
      <sheetData sheetId="6"/>
      <sheetData sheetId="7"/>
      <sheetData sheetId="8"/>
      <sheetData sheetId="9"/>
      <sheetData sheetId="10">
        <row r="7">
          <cell r="C7">
            <v>3300</v>
          </cell>
        </row>
        <row r="8">
          <cell r="C8">
            <v>720</v>
          </cell>
        </row>
        <row r="10">
          <cell r="C10">
            <v>492</v>
          </cell>
        </row>
        <row r="11">
          <cell r="C11">
            <v>5879</v>
          </cell>
        </row>
        <row r="14">
          <cell r="C14">
            <v>1015</v>
          </cell>
        </row>
        <row r="15">
          <cell r="C15">
            <v>1864</v>
          </cell>
        </row>
        <row r="16">
          <cell r="C16">
            <v>720</v>
          </cell>
        </row>
        <row r="17">
          <cell r="C17">
            <v>462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5"/>
  <sheetViews>
    <sheetView tabSelected="1" view="pageBreakPreview" zoomScale="75" zoomScaleNormal="75" workbookViewId="0">
      <selection activeCell="I47" sqref="I47"/>
    </sheetView>
  </sheetViews>
  <sheetFormatPr defaultRowHeight="12.75"/>
  <cols>
    <col min="1" max="1" width="3.5703125" bestFit="1" customWidth="1"/>
    <col min="2" max="2" width="47.5703125" customWidth="1"/>
    <col min="3" max="3" width="9.85546875" bestFit="1" customWidth="1"/>
    <col min="4" max="4" width="9.42578125" bestFit="1" customWidth="1"/>
    <col min="5" max="5" width="9.5703125" bestFit="1" customWidth="1"/>
    <col min="6" max="6" width="11" bestFit="1" customWidth="1"/>
    <col min="7" max="7" width="9.5703125" bestFit="1" customWidth="1"/>
    <col min="8" max="8" width="10.85546875" bestFit="1" customWidth="1"/>
    <col min="9" max="9" width="11.140625" bestFit="1" customWidth="1"/>
    <col min="10" max="10" width="13.140625" bestFit="1" customWidth="1"/>
    <col min="11" max="11" width="11" bestFit="1" customWidth="1"/>
    <col min="12" max="12" width="10.28515625" bestFit="1" customWidth="1"/>
    <col min="13" max="13" width="9.5703125" bestFit="1" customWidth="1"/>
    <col min="14" max="14" width="9.42578125" bestFit="1" customWidth="1"/>
    <col min="15" max="15" width="11.140625" bestFit="1" customWidth="1"/>
  </cols>
  <sheetData>
    <row r="1" spans="1:15" ht="15.75">
      <c r="B1" s="1" t="s">
        <v>0</v>
      </c>
      <c r="O1" s="2" t="s">
        <v>1</v>
      </c>
    </row>
    <row r="2" spans="1:15" ht="15.75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N3" s="5" t="s">
        <v>3</v>
      </c>
      <c r="O3" s="5"/>
    </row>
    <row r="4" spans="1:15" ht="15.75">
      <c r="A4" s="6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ht="15.75">
      <c r="A5" s="6"/>
      <c r="B5" s="10" t="s">
        <v>18</v>
      </c>
      <c r="C5" s="11" t="s">
        <v>19</v>
      </c>
      <c r="D5" s="12"/>
      <c r="E5" s="12"/>
      <c r="F5" s="12"/>
      <c r="G5" s="12"/>
      <c r="H5" s="12"/>
      <c r="I5" s="13"/>
      <c r="J5" s="14" t="s">
        <v>20</v>
      </c>
      <c r="K5" s="15"/>
      <c r="L5" s="15"/>
      <c r="M5" s="15"/>
      <c r="N5" s="15"/>
      <c r="O5" s="16"/>
    </row>
    <row r="6" spans="1:15" ht="105" thickBot="1">
      <c r="A6" s="17"/>
      <c r="B6" s="18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2" t="s">
        <v>28</v>
      </c>
      <c r="J6" s="23" t="s">
        <v>29</v>
      </c>
      <c r="K6" s="24" t="s">
        <v>30</v>
      </c>
      <c r="L6" s="24" t="s">
        <v>31</v>
      </c>
      <c r="M6" s="24" t="s">
        <v>25</v>
      </c>
      <c r="N6" s="24" t="s">
        <v>32</v>
      </c>
      <c r="O6" s="25" t="s">
        <v>33</v>
      </c>
    </row>
    <row r="7" spans="1:15" ht="15.75">
      <c r="A7" s="6">
        <v>1</v>
      </c>
      <c r="B7" s="26" t="s">
        <v>34</v>
      </c>
      <c r="C7" s="27"/>
      <c r="D7" s="28"/>
      <c r="E7" s="28">
        <v>216</v>
      </c>
      <c r="F7" s="29"/>
      <c r="G7" s="29"/>
      <c r="H7" s="29"/>
      <c r="I7" s="30">
        <f>SUM(C7:H7)</f>
        <v>216</v>
      </c>
      <c r="J7" s="31"/>
      <c r="K7" s="32">
        <v>254</v>
      </c>
      <c r="L7" s="33">
        <f>I7-J7-K7-M7-N7</f>
        <v>-38</v>
      </c>
      <c r="M7" s="32"/>
      <c r="N7" s="32"/>
      <c r="O7" s="34">
        <f t="shared" ref="O7:O36" si="0">SUM(J7:N7)</f>
        <v>216</v>
      </c>
    </row>
    <row r="8" spans="1:15" ht="15.75">
      <c r="A8" s="6">
        <v>2</v>
      </c>
      <c r="B8" s="35" t="s">
        <v>35</v>
      </c>
      <c r="C8" s="36"/>
      <c r="D8" s="37"/>
      <c r="E8" s="36">
        <v>4330</v>
      </c>
      <c r="F8" s="36"/>
      <c r="G8" s="36">
        <v>11300</v>
      </c>
      <c r="H8" s="36">
        <v>34920</v>
      </c>
      <c r="I8" s="38">
        <f t="shared" ref="I8:I36" si="1">SUM(C8:H8)</f>
        <v>50550</v>
      </c>
      <c r="J8" s="39"/>
      <c r="K8" s="40">
        <v>20320</v>
      </c>
      <c r="L8" s="41">
        <v>0</v>
      </c>
      <c r="M8" s="40"/>
      <c r="N8" s="40">
        <v>30230</v>
      </c>
      <c r="O8" s="42">
        <f t="shared" si="0"/>
        <v>50550</v>
      </c>
    </row>
    <row r="9" spans="1:15" ht="15.75">
      <c r="A9" s="6">
        <v>3</v>
      </c>
      <c r="B9" s="35" t="s">
        <v>36</v>
      </c>
      <c r="C9" s="36"/>
      <c r="D9" s="37"/>
      <c r="E9" s="36">
        <v>508</v>
      </c>
      <c r="F9" s="36">
        <f>'[1]12-13'!C17</f>
        <v>462</v>
      </c>
      <c r="G9" s="43"/>
      <c r="H9" s="43"/>
      <c r="I9" s="38">
        <f t="shared" si="1"/>
        <v>970</v>
      </c>
      <c r="J9" s="39"/>
      <c r="K9" s="40"/>
      <c r="L9" s="41">
        <f t="shared" ref="L9:L51" si="2">I9-J9-K9-M9-N9</f>
        <v>970</v>
      </c>
      <c r="M9" s="40"/>
      <c r="N9" s="40"/>
      <c r="O9" s="42">
        <f t="shared" si="0"/>
        <v>970</v>
      </c>
    </row>
    <row r="10" spans="1:15" ht="15.75">
      <c r="A10" s="6">
        <v>4</v>
      </c>
      <c r="B10" s="35" t="s">
        <v>37</v>
      </c>
      <c r="C10" s="36"/>
      <c r="D10" s="37"/>
      <c r="E10" s="36">
        <v>8491</v>
      </c>
      <c r="F10" s="43"/>
      <c r="G10" s="43"/>
      <c r="H10" s="43"/>
      <c r="I10" s="38">
        <f t="shared" si="1"/>
        <v>8491</v>
      </c>
      <c r="J10" s="39">
        <v>8491</v>
      </c>
      <c r="K10" s="40"/>
      <c r="L10" s="41">
        <f t="shared" si="2"/>
        <v>0</v>
      </c>
      <c r="M10" s="40"/>
      <c r="N10" s="40"/>
      <c r="O10" s="42">
        <f t="shared" si="0"/>
        <v>8491</v>
      </c>
    </row>
    <row r="11" spans="1:15" ht="15.75">
      <c r="A11" s="6">
        <v>5</v>
      </c>
      <c r="B11" s="35" t="s">
        <v>38</v>
      </c>
      <c r="C11" s="36"/>
      <c r="D11" s="37"/>
      <c r="E11" s="36"/>
      <c r="F11" s="43"/>
      <c r="G11" s="43"/>
      <c r="H11" s="43"/>
      <c r="I11" s="38">
        <f t="shared" si="1"/>
        <v>0</v>
      </c>
      <c r="J11" s="39"/>
      <c r="K11" s="40"/>
      <c r="L11" s="41">
        <f t="shared" si="2"/>
        <v>0</v>
      </c>
      <c r="M11" s="40"/>
      <c r="N11" s="40"/>
      <c r="O11" s="42">
        <f t="shared" si="0"/>
        <v>0</v>
      </c>
    </row>
    <row r="12" spans="1:15" ht="15.75">
      <c r="A12" s="6">
        <v>6</v>
      </c>
      <c r="B12" s="44" t="s">
        <v>39</v>
      </c>
      <c r="C12" s="36">
        <v>1833</v>
      </c>
      <c r="D12" s="37">
        <v>503</v>
      </c>
      <c r="E12" s="36">
        <v>886</v>
      </c>
      <c r="F12" s="43"/>
      <c r="G12" s="36">
        <v>40300</v>
      </c>
      <c r="H12" s="36"/>
      <c r="I12" s="38">
        <f t="shared" si="1"/>
        <v>43522</v>
      </c>
      <c r="J12" s="39" t="e">
        <f>#REF!/1000</f>
        <v>#REF!</v>
      </c>
      <c r="K12" s="40">
        <v>1200</v>
      </c>
      <c r="L12" s="41" t="e">
        <f t="shared" si="2"/>
        <v>#REF!</v>
      </c>
      <c r="M12" s="40">
        <v>16000</v>
      </c>
      <c r="N12" s="40">
        <v>40300</v>
      </c>
      <c r="O12" s="42" t="e">
        <f t="shared" si="0"/>
        <v>#REF!</v>
      </c>
    </row>
    <row r="13" spans="1:15" ht="26.25">
      <c r="A13" s="6">
        <v>7</v>
      </c>
      <c r="B13" s="35" t="s">
        <v>40</v>
      </c>
      <c r="C13" s="36"/>
      <c r="D13" s="37"/>
      <c r="E13" s="36">
        <v>5317</v>
      </c>
      <c r="F13" s="43"/>
      <c r="G13" s="43"/>
      <c r="H13" s="43"/>
      <c r="I13" s="38">
        <f t="shared" si="1"/>
        <v>5317</v>
      </c>
      <c r="J13" s="39"/>
      <c r="K13" s="40">
        <v>3510</v>
      </c>
      <c r="L13" s="41">
        <f t="shared" si="2"/>
        <v>1807</v>
      </c>
      <c r="M13" s="40"/>
      <c r="N13" s="40"/>
      <c r="O13" s="42">
        <f t="shared" si="0"/>
        <v>5317</v>
      </c>
    </row>
    <row r="14" spans="1:15" ht="15.75">
      <c r="A14" s="6">
        <v>8</v>
      </c>
      <c r="B14" s="35" t="s">
        <v>41</v>
      </c>
      <c r="C14" s="36"/>
      <c r="D14" s="37"/>
      <c r="E14" s="36">
        <v>469</v>
      </c>
      <c r="F14" s="43"/>
      <c r="G14" s="36"/>
      <c r="H14" s="43"/>
      <c r="I14" s="38">
        <f t="shared" si="1"/>
        <v>469</v>
      </c>
      <c r="J14" s="39"/>
      <c r="K14" s="40">
        <v>732</v>
      </c>
      <c r="L14" s="41">
        <f t="shared" si="2"/>
        <v>-263</v>
      </c>
      <c r="M14" s="40"/>
      <c r="N14" s="40"/>
      <c r="O14" s="42">
        <f t="shared" si="0"/>
        <v>469</v>
      </c>
    </row>
    <row r="15" spans="1:15" ht="15.75">
      <c r="A15" s="6">
        <v>9</v>
      </c>
      <c r="B15" s="35" t="s">
        <v>42</v>
      </c>
      <c r="C15" s="36"/>
      <c r="D15" s="37"/>
      <c r="E15" s="36"/>
      <c r="F15" s="43"/>
      <c r="G15" s="43"/>
      <c r="H15" s="43"/>
      <c r="I15" s="38">
        <f t="shared" si="1"/>
        <v>0</v>
      </c>
      <c r="J15" s="39"/>
      <c r="K15" s="40"/>
      <c r="L15" s="41">
        <f t="shared" si="2"/>
        <v>0</v>
      </c>
      <c r="M15" s="40"/>
      <c r="N15" s="40"/>
      <c r="O15" s="42">
        <f t="shared" si="0"/>
        <v>0</v>
      </c>
    </row>
    <row r="16" spans="1:15" ht="15.75">
      <c r="A16" s="6">
        <v>10</v>
      </c>
      <c r="B16" s="35" t="s">
        <v>43</v>
      </c>
      <c r="C16" s="36">
        <v>3251</v>
      </c>
      <c r="D16" s="37">
        <v>899</v>
      </c>
      <c r="E16" s="36">
        <v>5185</v>
      </c>
      <c r="F16" s="43"/>
      <c r="G16" s="43"/>
      <c r="H16" s="43"/>
      <c r="I16" s="38">
        <f t="shared" si="1"/>
        <v>9335</v>
      </c>
      <c r="J16" s="39">
        <v>8811</v>
      </c>
      <c r="K16" s="40"/>
      <c r="L16" s="41">
        <f t="shared" si="2"/>
        <v>524</v>
      </c>
      <c r="M16" s="40"/>
      <c r="N16" s="40"/>
      <c r="O16" s="42">
        <f t="shared" si="0"/>
        <v>9335</v>
      </c>
    </row>
    <row r="17" spans="1:15" ht="15.75">
      <c r="A17" s="6">
        <v>11</v>
      </c>
      <c r="B17" s="35" t="s">
        <v>44</v>
      </c>
      <c r="C17" s="36">
        <v>13349</v>
      </c>
      <c r="D17" s="37">
        <v>3705</v>
      </c>
      <c r="E17" s="36">
        <v>8850</v>
      </c>
      <c r="F17" s="43"/>
      <c r="G17" s="36">
        <v>1500</v>
      </c>
      <c r="H17" s="43"/>
      <c r="I17" s="38">
        <f t="shared" si="1"/>
        <v>27404</v>
      </c>
      <c r="J17" s="39">
        <v>3640</v>
      </c>
      <c r="K17" s="40"/>
      <c r="L17" s="41">
        <f t="shared" si="2"/>
        <v>20916</v>
      </c>
      <c r="M17" s="40">
        <v>348</v>
      </c>
      <c r="N17" s="40">
        <v>2500</v>
      </c>
      <c r="O17" s="42">
        <f t="shared" si="0"/>
        <v>27404</v>
      </c>
    </row>
    <row r="18" spans="1:15" ht="15.75">
      <c r="A18" s="6">
        <v>12</v>
      </c>
      <c r="B18" s="35" t="s">
        <v>45</v>
      </c>
      <c r="C18" s="36"/>
      <c r="D18" s="37"/>
      <c r="E18" s="36">
        <v>7176</v>
      </c>
      <c r="F18" s="43"/>
      <c r="G18" s="36">
        <v>1000</v>
      </c>
      <c r="H18" s="43"/>
      <c r="I18" s="38">
        <f t="shared" si="1"/>
        <v>8176</v>
      </c>
      <c r="J18" s="39">
        <v>7176</v>
      </c>
      <c r="K18" s="40"/>
      <c r="L18" s="41">
        <f t="shared" si="2"/>
        <v>0</v>
      </c>
      <c r="M18" s="40"/>
      <c r="N18" s="40">
        <v>1000</v>
      </c>
      <c r="O18" s="42">
        <f t="shared" si="0"/>
        <v>8176</v>
      </c>
    </row>
    <row r="19" spans="1:15" ht="15.75">
      <c r="A19" s="6">
        <v>13</v>
      </c>
      <c r="B19" s="35" t="s">
        <v>46</v>
      </c>
      <c r="C19" s="36">
        <v>2615</v>
      </c>
      <c r="D19" s="37">
        <v>719</v>
      </c>
      <c r="E19" s="36">
        <v>7574</v>
      </c>
      <c r="F19" s="43"/>
      <c r="G19" s="36"/>
      <c r="H19" s="43"/>
      <c r="I19" s="38">
        <f t="shared" si="1"/>
        <v>10908</v>
      </c>
      <c r="J19" s="39"/>
      <c r="K19" s="40"/>
      <c r="L19" s="41">
        <f t="shared" si="2"/>
        <v>10908</v>
      </c>
      <c r="M19" s="40"/>
      <c r="N19" s="40"/>
      <c r="O19" s="42">
        <f t="shared" si="0"/>
        <v>10908</v>
      </c>
    </row>
    <row r="20" spans="1:15" ht="15.75">
      <c r="A20" s="6">
        <v>14</v>
      </c>
      <c r="B20" s="35" t="s">
        <v>47</v>
      </c>
      <c r="C20" s="36"/>
      <c r="D20" s="37"/>
      <c r="E20" s="36">
        <v>1532</v>
      </c>
      <c r="F20" s="36">
        <f>'[1]12-13'!C8</f>
        <v>720</v>
      </c>
      <c r="G20" s="43"/>
      <c r="H20" s="43"/>
      <c r="I20" s="38">
        <f t="shared" si="1"/>
        <v>2252</v>
      </c>
      <c r="J20" s="39"/>
      <c r="K20" s="40">
        <v>338</v>
      </c>
      <c r="L20" s="41">
        <f t="shared" si="2"/>
        <v>1914</v>
      </c>
      <c r="M20" s="40"/>
      <c r="N20" s="40"/>
      <c r="O20" s="42">
        <f t="shared" si="0"/>
        <v>2252</v>
      </c>
    </row>
    <row r="21" spans="1:15" ht="15.75">
      <c r="A21" s="6">
        <v>15</v>
      </c>
      <c r="B21" s="35" t="s">
        <v>48</v>
      </c>
      <c r="C21" s="36"/>
      <c r="D21" s="37"/>
      <c r="E21" s="36">
        <v>450</v>
      </c>
      <c r="F21" s="43"/>
      <c r="G21" s="43"/>
      <c r="H21" s="43"/>
      <c r="I21" s="38">
        <f t="shared" si="1"/>
        <v>450</v>
      </c>
      <c r="J21" s="39"/>
      <c r="K21" s="40">
        <v>241</v>
      </c>
      <c r="L21" s="41">
        <f t="shared" si="2"/>
        <v>209</v>
      </c>
      <c r="M21" s="40"/>
      <c r="N21" s="40"/>
      <c r="O21" s="42">
        <f t="shared" si="0"/>
        <v>450</v>
      </c>
    </row>
    <row r="22" spans="1:15" ht="15.75">
      <c r="A22" s="6">
        <v>16</v>
      </c>
      <c r="B22" s="35" t="s">
        <v>49</v>
      </c>
      <c r="C22" s="36"/>
      <c r="D22" s="37"/>
      <c r="E22" s="36">
        <v>862</v>
      </c>
      <c r="F22" s="43"/>
      <c r="G22" s="43"/>
      <c r="H22" s="43"/>
      <c r="I22" s="38">
        <f t="shared" si="1"/>
        <v>862</v>
      </c>
      <c r="J22" s="39"/>
      <c r="K22" s="40">
        <v>711</v>
      </c>
      <c r="L22" s="41">
        <f t="shared" si="2"/>
        <v>151</v>
      </c>
      <c r="M22" s="40"/>
      <c r="N22" s="40"/>
      <c r="O22" s="42">
        <f t="shared" si="0"/>
        <v>862</v>
      </c>
    </row>
    <row r="23" spans="1:15" ht="15.75">
      <c r="A23" s="6">
        <v>17</v>
      </c>
      <c r="B23" s="35" t="s">
        <v>50</v>
      </c>
      <c r="C23" s="36">
        <v>6742</v>
      </c>
      <c r="D23" s="37">
        <v>1846</v>
      </c>
      <c r="E23" s="36">
        <v>975</v>
      </c>
      <c r="F23" s="43"/>
      <c r="G23" s="43"/>
      <c r="H23" s="43"/>
      <c r="I23" s="38">
        <f t="shared" si="1"/>
        <v>9563</v>
      </c>
      <c r="J23" s="39"/>
      <c r="K23" s="40"/>
      <c r="L23" s="41">
        <f t="shared" si="2"/>
        <v>1589</v>
      </c>
      <c r="M23" s="40">
        <v>7974</v>
      </c>
      <c r="N23" s="40"/>
      <c r="O23" s="42">
        <f t="shared" si="0"/>
        <v>9563</v>
      </c>
    </row>
    <row r="24" spans="1:15" ht="26.25">
      <c r="A24" s="6">
        <v>18</v>
      </c>
      <c r="B24" s="35" t="s">
        <v>51</v>
      </c>
      <c r="C24" s="36">
        <v>2123</v>
      </c>
      <c r="D24" s="37">
        <v>585</v>
      </c>
      <c r="E24" s="36">
        <v>173</v>
      </c>
      <c r="F24" s="43"/>
      <c r="G24" s="43"/>
      <c r="H24" s="36"/>
      <c r="I24" s="38">
        <f t="shared" si="1"/>
        <v>2881</v>
      </c>
      <c r="J24" s="39"/>
      <c r="K24" s="40"/>
      <c r="L24" s="41">
        <f t="shared" si="2"/>
        <v>2881</v>
      </c>
      <c r="M24" s="40"/>
      <c r="N24" s="40"/>
      <c r="O24" s="42">
        <f t="shared" si="0"/>
        <v>2881</v>
      </c>
    </row>
    <row r="25" spans="1:15" ht="15.75">
      <c r="A25" s="6">
        <v>19</v>
      </c>
      <c r="B25" s="35" t="s">
        <v>52</v>
      </c>
      <c r="C25" s="36"/>
      <c r="D25" s="37"/>
      <c r="E25" s="36"/>
      <c r="F25" s="36">
        <v>15280</v>
      </c>
      <c r="G25" s="43"/>
      <c r="H25" s="43"/>
      <c r="I25" s="38">
        <f t="shared" si="1"/>
        <v>15280</v>
      </c>
      <c r="J25" s="39">
        <v>14295</v>
      </c>
      <c r="K25" s="40"/>
      <c r="L25" s="41">
        <f t="shared" si="2"/>
        <v>985</v>
      </c>
      <c r="M25" s="40"/>
      <c r="N25" s="40"/>
      <c r="O25" s="42">
        <f t="shared" si="0"/>
        <v>15280</v>
      </c>
    </row>
    <row r="26" spans="1:15" ht="15.75">
      <c r="A26" s="6">
        <v>20</v>
      </c>
      <c r="B26" s="45" t="s">
        <v>53</v>
      </c>
      <c r="C26" s="36">
        <v>17414</v>
      </c>
      <c r="D26" s="37">
        <v>2351</v>
      </c>
      <c r="E26" s="36">
        <v>127</v>
      </c>
      <c r="F26" s="36" t="s">
        <v>54</v>
      </c>
      <c r="G26" s="43"/>
      <c r="H26" s="43"/>
      <c r="I26" s="38">
        <f t="shared" si="1"/>
        <v>19892</v>
      </c>
      <c r="J26" s="39">
        <v>6042</v>
      </c>
      <c r="K26" s="40"/>
      <c r="L26" s="41">
        <f t="shared" si="2"/>
        <v>0</v>
      </c>
      <c r="M26" s="40">
        <v>13850</v>
      </c>
      <c r="N26" s="40"/>
      <c r="O26" s="42">
        <f t="shared" si="0"/>
        <v>19892</v>
      </c>
    </row>
    <row r="27" spans="1:15" ht="15.75">
      <c r="A27" s="6">
        <v>21</v>
      </c>
      <c r="B27" s="35" t="s">
        <v>55</v>
      </c>
      <c r="C27" s="36"/>
      <c r="D27" s="37"/>
      <c r="E27" s="36">
        <v>569</v>
      </c>
      <c r="F27" s="36"/>
      <c r="G27" s="43"/>
      <c r="H27" s="43"/>
      <c r="I27" s="38">
        <f t="shared" si="1"/>
        <v>569</v>
      </c>
      <c r="J27" s="39"/>
      <c r="K27" s="40"/>
      <c r="L27" s="41">
        <f t="shared" si="2"/>
        <v>569</v>
      </c>
      <c r="M27" s="40"/>
      <c r="N27" s="40"/>
      <c r="O27" s="42">
        <f t="shared" si="0"/>
        <v>569</v>
      </c>
    </row>
    <row r="28" spans="1:15" ht="15.75">
      <c r="A28" s="6">
        <v>22</v>
      </c>
      <c r="B28" s="35" t="s">
        <v>56</v>
      </c>
      <c r="C28" s="36"/>
      <c r="D28" s="37"/>
      <c r="E28" s="36">
        <v>381</v>
      </c>
      <c r="F28" s="43"/>
      <c r="G28" s="43"/>
      <c r="H28" s="43"/>
      <c r="I28" s="38">
        <f t="shared" si="1"/>
        <v>381</v>
      </c>
      <c r="J28" s="39" t="e">
        <f>#REF!/1000</f>
        <v>#REF!</v>
      </c>
      <c r="K28" s="40"/>
      <c r="L28" s="41" t="e">
        <f t="shared" si="2"/>
        <v>#REF!</v>
      </c>
      <c r="M28" s="40"/>
      <c r="N28" s="40"/>
      <c r="O28" s="42" t="e">
        <f t="shared" si="0"/>
        <v>#REF!</v>
      </c>
    </row>
    <row r="29" spans="1:15" ht="15.75">
      <c r="A29" s="6">
        <v>23</v>
      </c>
      <c r="B29" s="35" t="s">
        <v>57</v>
      </c>
      <c r="C29" s="36"/>
      <c r="D29" s="37"/>
      <c r="E29" s="36">
        <v>1652</v>
      </c>
      <c r="F29" s="43"/>
      <c r="G29" s="43"/>
      <c r="H29" s="43"/>
      <c r="I29" s="38">
        <f t="shared" si="1"/>
        <v>1652</v>
      </c>
      <c r="J29" s="39"/>
      <c r="K29" s="40">
        <v>7772</v>
      </c>
      <c r="L29" s="41">
        <f t="shared" si="2"/>
        <v>-6120</v>
      </c>
      <c r="M29" s="40"/>
      <c r="N29" s="40"/>
      <c r="O29" s="42">
        <f t="shared" si="0"/>
        <v>1652</v>
      </c>
    </row>
    <row r="30" spans="1:15" ht="15.75">
      <c r="A30" s="6">
        <v>24</v>
      </c>
      <c r="B30" s="35" t="s">
        <v>58</v>
      </c>
      <c r="C30" s="36"/>
      <c r="D30" s="37"/>
      <c r="E30" s="36"/>
      <c r="F30" s="36"/>
      <c r="G30" s="36"/>
      <c r="H30" s="36"/>
      <c r="I30" s="38">
        <f t="shared" si="1"/>
        <v>0</v>
      </c>
      <c r="J30" s="39"/>
      <c r="K30" s="40"/>
      <c r="L30" s="41">
        <f t="shared" si="2"/>
        <v>0</v>
      </c>
      <c r="M30" s="40"/>
      <c r="N30" s="40"/>
      <c r="O30" s="42">
        <f t="shared" si="0"/>
        <v>0</v>
      </c>
    </row>
    <row r="31" spans="1:15" ht="15.75">
      <c r="A31" s="6">
        <v>26</v>
      </c>
      <c r="B31" s="46" t="s">
        <v>59</v>
      </c>
      <c r="C31" s="47"/>
      <c r="D31" s="48"/>
      <c r="E31" s="47"/>
      <c r="F31" s="47">
        <f>'[1]2'!E78*(-1)</f>
        <v>157172</v>
      </c>
      <c r="G31" s="47"/>
      <c r="H31" s="47"/>
      <c r="I31" s="49">
        <f t="shared" si="1"/>
        <v>157172</v>
      </c>
      <c r="J31" s="50" t="e">
        <f>#REF!/1000+(#REF!+#REF!+#REF!)/1000</f>
        <v>#REF!</v>
      </c>
      <c r="K31" s="48"/>
      <c r="L31" s="47" t="e">
        <f t="shared" si="2"/>
        <v>#REF!</v>
      </c>
      <c r="M31" s="48"/>
      <c r="N31" s="48">
        <v>1000</v>
      </c>
      <c r="O31" s="51" t="e">
        <f t="shared" si="0"/>
        <v>#REF!</v>
      </c>
    </row>
    <row r="32" spans="1:15" ht="15.75">
      <c r="A32" s="6">
        <v>27</v>
      </c>
      <c r="B32" s="46" t="s">
        <v>60</v>
      </c>
      <c r="C32" s="47"/>
      <c r="D32" s="48"/>
      <c r="E32" s="47"/>
      <c r="F32" s="47">
        <f>'[1]2'!D78*(-1)</f>
        <v>90164</v>
      </c>
      <c r="G32" s="47"/>
      <c r="H32" s="47"/>
      <c r="I32" s="49">
        <f t="shared" si="1"/>
        <v>90164</v>
      </c>
      <c r="J32" s="50">
        <v>62794</v>
      </c>
      <c r="K32" s="48"/>
      <c r="L32" s="47">
        <f t="shared" si="2"/>
        <v>27370</v>
      </c>
      <c r="M32" s="48"/>
      <c r="N32" s="48"/>
      <c r="O32" s="51">
        <f t="shared" si="0"/>
        <v>90164</v>
      </c>
    </row>
    <row r="33" spans="1:15" ht="15.75">
      <c r="A33" s="6">
        <v>28</v>
      </c>
      <c r="B33" s="52" t="s">
        <v>61</v>
      </c>
      <c r="C33" s="53"/>
      <c r="D33" s="54"/>
      <c r="E33" s="55"/>
      <c r="F33" s="40"/>
      <c r="G33" s="40"/>
      <c r="H33" s="40">
        <f>'[1]6.'!C38</f>
        <v>2066</v>
      </c>
      <c r="I33" s="38">
        <f t="shared" si="1"/>
        <v>2066</v>
      </c>
      <c r="J33" s="39"/>
      <c r="K33" s="40"/>
      <c r="L33" s="41">
        <f t="shared" si="2"/>
        <v>0</v>
      </c>
      <c r="M33" s="40"/>
      <c r="N33" s="40">
        <v>2066</v>
      </c>
      <c r="O33" s="42">
        <f t="shared" si="0"/>
        <v>2066</v>
      </c>
    </row>
    <row r="34" spans="1:15" ht="15.75">
      <c r="A34" s="6">
        <v>29</v>
      </c>
      <c r="B34" s="56" t="s">
        <v>62</v>
      </c>
      <c r="C34" s="53"/>
      <c r="D34" s="54"/>
      <c r="E34" s="55"/>
      <c r="F34" s="40">
        <f>'[1]12-13'!C14</f>
        <v>1015</v>
      </c>
      <c r="G34" s="40"/>
      <c r="H34" s="40"/>
      <c r="I34" s="38">
        <f t="shared" si="1"/>
        <v>1015</v>
      </c>
      <c r="J34" s="39"/>
      <c r="K34" s="40"/>
      <c r="L34" s="41">
        <f t="shared" si="2"/>
        <v>1015</v>
      </c>
      <c r="M34" s="40"/>
      <c r="N34" s="40"/>
      <c r="O34" s="42">
        <f t="shared" si="0"/>
        <v>1015</v>
      </c>
    </row>
    <row r="35" spans="1:15" ht="15.75">
      <c r="A35" s="6">
        <v>30</v>
      </c>
      <c r="B35" s="52" t="s">
        <v>63</v>
      </c>
      <c r="C35" s="53"/>
      <c r="D35" s="54"/>
      <c r="E35" s="55"/>
      <c r="F35" s="40">
        <v>0</v>
      </c>
      <c r="G35" s="40"/>
      <c r="H35" s="40"/>
      <c r="I35" s="38">
        <f t="shared" si="1"/>
        <v>0</v>
      </c>
      <c r="J35" s="39"/>
      <c r="K35" s="40"/>
      <c r="L35" s="41">
        <f t="shared" si="2"/>
        <v>0</v>
      </c>
      <c r="M35" s="40"/>
      <c r="N35" s="40"/>
      <c r="O35" s="42">
        <f t="shared" si="0"/>
        <v>0</v>
      </c>
    </row>
    <row r="36" spans="1:15" ht="15.75">
      <c r="A36" s="6">
        <v>31</v>
      </c>
      <c r="B36" s="52" t="s">
        <v>64</v>
      </c>
      <c r="C36" s="53"/>
      <c r="D36" s="54"/>
      <c r="E36" s="55"/>
      <c r="F36" s="40">
        <f>'[1]12-13'!C12</f>
        <v>0</v>
      </c>
      <c r="G36" s="40"/>
      <c r="H36" s="40"/>
      <c r="I36" s="38">
        <f t="shared" si="1"/>
        <v>0</v>
      </c>
      <c r="J36" s="39"/>
      <c r="K36" s="40"/>
      <c r="L36" s="41">
        <f t="shared" si="2"/>
        <v>0</v>
      </c>
      <c r="M36" s="40"/>
      <c r="N36" s="40"/>
      <c r="O36" s="42">
        <f t="shared" si="0"/>
        <v>0</v>
      </c>
    </row>
    <row r="37" spans="1:15" s="61" customFormat="1" ht="15.75">
      <c r="A37" s="6">
        <v>32</v>
      </c>
      <c r="B37" s="35" t="s">
        <v>65</v>
      </c>
      <c r="C37" s="36"/>
      <c r="D37" s="37"/>
      <c r="E37" s="36">
        <v>1936</v>
      </c>
      <c r="F37" s="43"/>
      <c r="G37" s="43"/>
      <c r="H37" s="43"/>
      <c r="I37" s="57">
        <f>SUM(C37:H37)</f>
        <v>1936</v>
      </c>
      <c r="J37" s="58" t="e">
        <f>#REF!/1000</f>
        <v>#REF!</v>
      </c>
      <c r="K37" s="37">
        <v>1987</v>
      </c>
      <c r="L37" s="36" t="e">
        <f>I37-J37-K37-M37-N37</f>
        <v>#REF!</v>
      </c>
      <c r="M37" s="59"/>
      <c r="N37" s="59"/>
      <c r="O37" s="60" t="e">
        <f>SUM(J37:N37)</f>
        <v>#REF!</v>
      </c>
    </row>
    <row r="38" spans="1:15" ht="15.75">
      <c r="A38" s="6">
        <v>33</v>
      </c>
      <c r="B38" s="35" t="s">
        <v>66</v>
      </c>
      <c r="C38" s="62"/>
      <c r="D38" s="63"/>
      <c r="E38" s="59"/>
      <c r="F38" s="37">
        <f>'[1]12-13'!C11</f>
        <v>5879</v>
      </c>
      <c r="G38" s="37"/>
      <c r="H38" s="37"/>
      <c r="I38" s="57">
        <f>SUM(C38:H38)</f>
        <v>5879</v>
      </c>
      <c r="J38" s="58"/>
      <c r="K38" s="37"/>
      <c r="L38" s="36">
        <f>I38-J38-K38-M38-N38</f>
        <v>5879</v>
      </c>
      <c r="M38" s="63"/>
      <c r="N38" s="63"/>
      <c r="O38" s="60">
        <f>SUM(J38:N38)</f>
        <v>5879</v>
      </c>
    </row>
    <row r="39" spans="1:15" ht="15.75">
      <c r="A39" s="6">
        <v>34</v>
      </c>
      <c r="B39" s="35" t="s">
        <v>67</v>
      </c>
      <c r="C39" s="62"/>
      <c r="D39" s="63"/>
      <c r="E39" s="59"/>
      <c r="F39" s="37">
        <f>'[1]12-13'!C10</f>
        <v>492</v>
      </c>
      <c r="G39" s="37"/>
      <c r="H39" s="37"/>
      <c r="I39" s="57">
        <f>SUM(C39:H39)</f>
        <v>492</v>
      </c>
      <c r="J39" s="58"/>
      <c r="K39" s="37"/>
      <c r="L39" s="36">
        <f>I39-J39-K39-M39-N39</f>
        <v>492</v>
      </c>
      <c r="M39" s="63"/>
      <c r="N39" s="63"/>
      <c r="O39" s="60">
        <f>SUM(J39:N39)</f>
        <v>492</v>
      </c>
    </row>
    <row r="40" spans="1:15" ht="15.75">
      <c r="A40" s="6">
        <v>35</v>
      </c>
      <c r="B40" s="35" t="s">
        <v>68</v>
      </c>
      <c r="C40" s="62"/>
      <c r="D40" s="63"/>
      <c r="E40" s="37">
        <v>127</v>
      </c>
      <c r="F40" s="37"/>
      <c r="G40" s="37"/>
      <c r="H40" s="37"/>
      <c r="I40" s="57">
        <f>SUM(C40:H40)</f>
        <v>127</v>
      </c>
      <c r="J40" s="58"/>
      <c r="K40" s="37"/>
      <c r="L40" s="36">
        <f>I40-J40-K40-M40-N40</f>
        <v>127</v>
      </c>
      <c r="M40" s="63"/>
      <c r="N40" s="63"/>
      <c r="O40" s="60">
        <f>SUM(J40:N40)</f>
        <v>127</v>
      </c>
    </row>
    <row r="41" spans="1:15" ht="15.75">
      <c r="A41" s="6">
        <v>36</v>
      </c>
      <c r="B41" s="64" t="s">
        <v>69</v>
      </c>
      <c r="C41" s="65"/>
      <c r="D41" s="66"/>
      <c r="E41" s="67"/>
      <c r="F41" s="68"/>
      <c r="G41" s="68"/>
      <c r="H41" s="68"/>
      <c r="I41" s="69">
        <f>SUM(C41:H41)</f>
        <v>0</v>
      </c>
      <c r="J41" s="70"/>
      <c r="K41" s="68"/>
      <c r="L41" s="71">
        <f>I41-J41-K41-M41-N41</f>
        <v>0</v>
      </c>
      <c r="M41" s="66"/>
      <c r="N41" s="66"/>
      <c r="O41" s="72">
        <f>SUM(J41:N41)</f>
        <v>0</v>
      </c>
    </row>
    <row r="42" spans="1:15" ht="15.75">
      <c r="A42" s="6">
        <v>37</v>
      </c>
      <c r="B42" s="73" t="s">
        <v>70</v>
      </c>
      <c r="C42" s="74">
        <f>SUM(C7:C41)</f>
        <v>47327</v>
      </c>
      <c r="D42" s="74">
        <f t="shared" ref="D42:O42" si="3">SUM(D7:D41)</f>
        <v>10608</v>
      </c>
      <c r="E42" s="74">
        <f t="shared" si="3"/>
        <v>57786</v>
      </c>
      <c r="F42" s="74">
        <f>SUM(F7:F41)</f>
        <v>271184</v>
      </c>
      <c r="G42" s="74">
        <f t="shared" si="3"/>
        <v>54100</v>
      </c>
      <c r="H42" s="74">
        <f t="shared" si="3"/>
        <v>36986</v>
      </c>
      <c r="I42" s="74">
        <f t="shared" si="3"/>
        <v>477991</v>
      </c>
      <c r="J42" s="74" t="e">
        <f t="shared" si="3"/>
        <v>#REF!</v>
      </c>
      <c r="K42" s="74">
        <f t="shared" si="3"/>
        <v>37065</v>
      </c>
      <c r="L42" s="74" t="e">
        <f t="shared" si="3"/>
        <v>#REF!</v>
      </c>
      <c r="M42" s="74">
        <f t="shared" si="3"/>
        <v>38172</v>
      </c>
      <c r="N42" s="74">
        <f t="shared" si="3"/>
        <v>77096</v>
      </c>
      <c r="O42" s="74" t="e">
        <f t="shared" si="3"/>
        <v>#REF!</v>
      </c>
    </row>
    <row r="43" spans="1:15" s="75" customFormat="1" ht="15.75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5" s="75" customFormat="1" ht="15.75">
      <c r="B44" s="1" t="s">
        <v>0</v>
      </c>
      <c r="C44"/>
      <c r="D44"/>
      <c r="E44"/>
      <c r="F44"/>
      <c r="G44"/>
      <c r="H44"/>
      <c r="I44"/>
      <c r="J44"/>
      <c r="K44"/>
      <c r="L44"/>
      <c r="M44"/>
      <c r="N44"/>
      <c r="O44" s="2" t="s">
        <v>71</v>
      </c>
    </row>
    <row r="45" spans="1:15" s="75" customFormat="1" ht="15.75">
      <c r="B45" s="3" t="s">
        <v>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s="75" customFormat="1" ht="15.75"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1:15" s="75" customFormat="1" ht="15.75"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15" s="75" customFormat="1" ht="15.75"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spans="1:15" ht="16.5" customHeight="1" thickBot="1">
      <c r="A49" s="78">
        <v>38</v>
      </c>
      <c r="B49" s="79" t="s">
        <v>72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1"/>
    </row>
    <row r="50" spans="1:15" s="61" customFormat="1" ht="15.75">
      <c r="A50" s="6">
        <v>39</v>
      </c>
      <c r="B50" s="82" t="s">
        <v>73</v>
      </c>
      <c r="C50" s="83">
        <v>0</v>
      </c>
      <c r="D50" s="84"/>
      <c r="E50" s="83"/>
      <c r="F50" s="83">
        <v>25592</v>
      </c>
      <c r="G50" s="83"/>
      <c r="H50" s="83"/>
      <c r="I50" s="85">
        <f>SUM(C50:H50)</f>
        <v>25592</v>
      </c>
      <c r="J50" s="86"/>
      <c r="K50" s="87"/>
      <c r="L50" s="83">
        <v>18292</v>
      </c>
      <c r="M50" s="87"/>
      <c r="N50" s="87">
        <v>7300</v>
      </c>
      <c r="O50" s="88">
        <f>SUM(J50:N50)</f>
        <v>25592</v>
      </c>
    </row>
    <row r="51" spans="1:15" s="61" customFormat="1" ht="16.5" thickBot="1">
      <c r="A51" s="6">
        <v>40</v>
      </c>
      <c r="B51" s="89" t="s">
        <v>74</v>
      </c>
      <c r="C51" s="90">
        <f>SUM(C50)</f>
        <v>0</v>
      </c>
      <c r="D51" s="90">
        <f t="shared" ref="D51:N51" si="4">SUM(D50)</f>
        <v>0</v>
      </c>
      <c r="E51" s="90">
        <f t="shared" si="4"/>
        <v>0</v>
      </c>
      <c r="F51" s="90">
        <f t="shared" si="4"/>
        <v>25592</v>
      </c>
      <c r="G51" s="90">
        <f t="shared" si="4"/>
        <v>0</v>
      </c>
      <c r="H51" s="90">
        <f t="shared" si="4"/>
        <v>0</v>
      </c>
      <c r="I51" s="90">
        <f t="shared" si="4"/>
        <v>25592</v>
      </c>
      <c r="J51" s="90">
        <f t="shared" si="4"/>
        <v>0</v>
      </c>
      <c r="K51" s="90">
        <f t="shared" si="4"/>
        <v>0</v>
      </c>
      <c r="L51" s="90">
        <f t="shared" si="2"/>
        <v>18292</v>
      </c>
      <c r="M51" s="90"/>
      <c r="N51" s="90">
        <f t="shared" si="4"/>
        <v>7300</v>
      </c>
      <c r="O51" s="91">
        <f>SUM(J51:N51)</f>
        <v>25592</v>
      </c>
    </row>
    <row r="52" spans="1:15" ht="12.75" customHeight="1">
      <c r="A52" s="6">
        <v>41</v>
      </c>
      <c r="B52" s="92" t="s">
        <v>75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3"/>
    </row>
    <row r="53" spans="1:15" ht="15.75">
      <c r="A53" s="6">
        <v>42</v>
      </c>
      <c r="B53" s="94" t="s">
        <v>76</v>
      </c>
      <c r="C53" s="62">
        <v>0</v>
      </c>
      <c r="D53" s="63"/>
      <c r="E53" s="59"/>
      <c r="F53" s="37">
        <f>'[1]12-13'!C7</f>
        <v>3300</v>
      </c>
      <c r="G53" s="37"/>
      <c r="H53" s="37"/>
      <c r="I53" s="57">
        <f>SUM(C53:H53)</f>
        <v>3300</v>
      </c>
      <c r="J53" s="95"/>
      <c r="K53" s="37"/>
      <c r="L53" s="36"/>
      <c r="M53" s="63"/>
      <c r="N53" s="63">
        <v>3300</v>
      </c>
      <c r="O53" s="96">
        <f t="shared" ref="O53:O60" si="5">SUM(J53:N53)</f>
        <v>3300</v>
      </c>
    </row>
    <row r="54" spans="1:15" s="61" customFormat="1" ht="15.75">
      <c r="A54" s="6">
        <v>43</v>
      </c>
      <c r="B54" s="94" t="s">
        <v>77</v>
      </c>
      <c r="C54" s="62"/>
      <c r="D54" s="63"/>
      <c r="E54" s="59"/>
      <c r="F54" s="37">
        <f>'[1]12-13'!C8</f>
        <v>720</v>
      </c>
      <c r="G54" s="37"/>
      <c r="H54" s="37"/>
      <c r="I54" s="57">
        <f t="shared" ref="I54:I60" si="6">SUM(C54:H54)</f>
        <v>720</v>
      </c>
      <c r="J54" s="95"/>
      <c r="K54" s="37"/>
      <c r="L54" s="36"/>
      <c r="M54" s="63"/>
      <c r="N54" s="63">
        <v>720</v>
      </c>
      <c r="O54" s="96">
        <f t="shared" si="5"/>
        <v>720</v>
      </c>
    </row>
    <row r="55" spans="1:15" s="61" customFormat="1" ht="15.75">
      <c r="A55" s="6">
        <v>44</v>
      </c>
      <c r="B55" s="94" t="s">
        <v>78</v>
      </c>
      <c r="C55" s="62"/>
      <c r="D55" s="63"/>
      <c r="E55" s="59"/>
      <c r="F55" s="37"/>
      <c r="G55" s="37">
        <f>'[1]6.'!C32</f>
        <v>1187</v>
      </c>
      <c r="H55" s="37"/>
      <c r="I55" s="57">
        <f t="shared" si="6"/>
        <v>1187</v>
      </c>
      <c r="J55" s="95"/>
      <c r="K55" s="37"/>
      <c r="L55" s="36"/>
      <c r="M55" s="63"/>
      <c r="N55" s="63">
        <v>1187</v>
      </c>
      <c r="O55" s="96">
        <f t="shared" si="5"/>
        <v>1187</v>
      </c>
    </row>
    <row r="56" spans="1:15" s="61" customFormat="1" ht="15.75">
      <c r="A56" s="6">
        <v>45</v>
      </c>
      <c r="B56" s="94" t="s">
        <v>78</v>
      </c>
      <c r="C56" s="62"/>
      <c r="D56" s="63"/>
      <c r="E56" s="59"/>
      <c r="F56" s="37"/>
      <c r="G56" s="37">
        <f>'[1]6.'!C33</f>
        <v>2813</v>
      </c>
      <c r="H56" s="37"/>
      <c r="I56" s="57">
        <f t="shared" si="6"/>
        <v>2813</v>
      </c>
      <c r="J56" s="95"/>
      <c r="K56" s="37"/>
      <c r="L56" s="36"/>
      <c r="M56" s="63"/>
      <c r="N56" s="63">
        <v>2813</v>
      </c>
      <c r="O56" s="96">
        <f t="shared" si="5"/>
        <v>2813</v>
      </c>
    </row>
    <row r="57" spans="1:15" s="61" customFormat="1" ht="15.75">
      <c r="A57" s="6">
        <v>46</v>
      </c>
      <c r="B57" s="94" t="s">
        <v>79</v>
      </c>
      <c r="C57" s="62"/>
      <c r="D57" s="63"/>
      <c r="E57" s="59"/>
      <c r="F57" s="37">
        <f>'[1]12-13'!C15</f>
        <v>1864</v>
      </c>
      <c r="G57" s="37"/>
      <c r="H57" s="37"/>
      <c r="I57" s="57">
        <f t="shared" si="6"/>
        <v>1864</v>
      </c>
      <c r="J57" s="95"/>
      <c r="K57" s="37"/>
      <c r="L57" s="36"/>
      <c r="M57" s="63"/>
      <c r="N57" s="63">
        <v>1864</v>
      </c>
      <c r="O57" s="96">
        <f t="shared" si="5"/>
        <v>1864</v>
      </c>
    </row>
    <row r="58" spans="1:15" s="61" customFormat="1" ht="15.75">
      <c r="A58" s="6">
        <v>47</v>
      </c>
      <c r="B58" s="94" t="s">
        <v>80</v>
      </c>
      <c r="C58" s="62"/>
      <c r="D58" s="63"/>
      <c r="E58" s="59"/>
      <c r="F58" s="37">
        <f>'[1]12-13'!C16</f>
        <v>720</v>
      </c>
      <c r="G58" s="37"/>
      <c r="H58" s="37"/>
      <c r="I58" s="57">
        <f t="shared" si="6"/>
        <v>720</v>
      </c>
      <c r="J58" s="95"/>
      <c r="K58" s="37"/>
      <c r="L58" s="36"/>
      <c r="M58" s="63"/>
      <c r="N58" s="63">
        <v>720</v>
      </c>
      <c r="O58" s="96">
        <f t="shared" si="5"/>
        <v>720</v>
      </c>
    </row>
    <row r="59" spans="1:15" s="61" customFormat="1" ht="15.75">
      <c r="A59" s="6">
        <v>48</v>
      </c>
      <c r="B59" s="94" t="s">
        <v>81</v>
      </c>
      <c r="C59" s="62"/>
      <c r="D59" s="63"/>
      <c r="E59" s="59"/>
      <c r="F59" s="37"/>
      <c r="G59" s="37"/>
      <c r="H59" s="37"/>
      <c r="I59" s="57">
        <f t="shared" si="6"/>
        <v>0</v>
      </c>
      <c r="J59" s="95"/>
      <c r="K59" s="37"/>
      <c r="L59" s="36"/>
      <c r="M59" s="63"/>
      <c r="N59" s="63"/>
      <c r="O59" s="96">
        <f t="shared" si="5"/>
        <v>0</v>
      </c>
    </row>
    <row r="60" spans="1:15" s="61" customFormat="1" ht="15.75">
      <c r="A60" s="6">
        <v>49</v>
      </c>
      <c r="B60" s="97" t="s">
        <v>82</v>
      </c>
      <c r="C60" s="62"/>
      <c r="D60" s="63"/>
      <c r="E60" s="59"/>
      <c r="F60" s="37"/>
      <c r="G60" s="37"/>
      <c r="H60" s="37">
        <f>'[1]6.'!C39</f>
        <v>10000</v>
      </c>
      <c r="I60" s="57">
        <f t="shared" si="6"/>
        <v>10000</v>
      </c>
      <c r="J60" s="95"/>
      <c r="K60" s="37"/>
      <c r="L60" s="36"/>
      <c r="M60" s="63"/>
      <c r="N60" s="63">
        <v>10000</v>
      </c>
      <c r="O60" s="96">
        <f t="shared" si="5"/>
        <v>10000</v>
      </c>
    </row>
    <row r="61" spans="1:15" s="100" customFormat="1" ht="15.75">
      <c r="A61" s="6">
        <v>50</v>
      </c>
      <c r="B61" s="98" t="s">
        <v>83</v>
      </c>
      <c r="C61" s="99">
        <f t="shared" ref="C61:O61" si="7">SUM(C53:C60)</f>
        <v>0</v>
      </c>
      <c r="D61" s="99">
        <f t="shared" si="7"/>
        <v>0</v>
      </c>
      <c r="E61" s="99">
        <f t="shared" si="7"/>
        <v>0</v>
      </c>
      <c r="F61" s="99">
        <f t="shared" si="7"/>
        <v>6604</v>
      </c>
      <c r="G61" s="99">
        <f t="shared" si="7"/>
        <v>4000</v>
      </c>
      <c r="H61" s="99">
        <f t="shared" si="7"/>
        <v>10000</v>
      </c>
      <c r="I61" s="99">
        <f t="shared" si="7"/>
        <v>20604</v>
      </c>
      <c r="J61" s="99">
        <f t="shared" si="7"/>
        <v>0</v>
      </c>
      <c r="K61" s="99">
        <f t="shared" si="7"/>
        <v>0</v>
      </c>
      <c r="L61" s="99">
        <f t="shared" si="7"/>
        <v>0</v>
      </c>
      <c r="M61" s="99">
        <f t="shared" si="7"/>
        <v>0</v>
      </c>
      <c r="N61" s="99">
        <f t="shared" si="7"/>
        <v>20604</v>
      </c>
      <c r="O61" s="99">
        <f t="shared" si="7"/>
        <v>20604</v>
      </c>
    </row>
    <row r="62" spans="1:15" ht="15.75">
      <c r="A62" s="6">
        <v>51</v>
      </c>
      <c r="B62" s="101" t="s">
        <v>84</v>
      </c>
      <c r="C62" s="102">
        <f t="shared" ref="C62:O62" si="8">C42+C51+C61</f>
        <v>47327</v>
      </c>
      <c r="D62" s="102">
        <f t="shared" si="8"/>
        <v>10608</v>
      </c>
      <c r="E62" s="102">
        <f t="shared" si="8"/>
        <v>57786</v>
      </c>
      <c r="F62" s="102">
        <f>F42+F51+F61</f>
        <v>303380</v>
      </c>
      <c r="G62" s="102">
        <f t="shared" si="8"/>
        <v>58100</v>
      </c>
      <c r="H62" s="102">
        <f t="shared" si="8"/>
        <v>46986</v>
      </c>
      <c r="I62" s="102">
        <f t="shared" si="8"/>
        <v>524187</v>
      </c>
      <c r="J62" s="102" t="e">
        <f t="shared" si="8"/>
        <v>#REF!</v>
      </c>
      <c r="K62" s="102">
        <f t="shared" si="8"/>
        <v>37065</v>
      </c>
      <c r="L62" s="102" t="e">
        <f t="shared" si="8"/>
        <v>#REF!</v>
      </c>
      <c r="M62" s="102">
        <f t="shared" si="8"/>
        <v>38172</v>
      </c>
      <c r="N62" s="102">
        <f t="shared" si="8"/>
        <v>105000</v>
      </c>
      <c r="O62" s="102" t="e">
        <f t="shared" si="8"/>
        <v>#REF!</v>
      </c>
    </row>
    <row r="63" spans="1:15" ht="15.75" customHeight="1">
      <c r="A63" s="103" t="s">
        <v>85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5"/>
    </row>
    <row r="64" spans="1:15" s="112" customFormat="1" ht="15.75" customHeight="1">
      <c r="A64" s="6">
        <v>52</v>
      </c>
      <c r="B64" s="106" t="s">
        <v>18</v>
      </c>
      <c r="C64" s="107" t="s">
        <v>19</v>
      </c>
      <c r="D64" s="108"/>
      <c r="E64" s="108"/>
      <c r="F64" s="108"/>
      <c r="G64" s="108"/>
      <c r="H64" s="108"/>
      <c r="I64" s="108"/>
      <c r="J64" s="109" t="s">
        <v>86</v>
      </c>
      <c r="K64" s="110"/>
      <c r="L64" s="110"/>
      <c r="M64" s="110"/>
      <c r="N64" s="110"/>
      <c r="O64" s="111"/>
    </row>
    <row r="65" spans="1:15" ht="52.5">
      <c r="A65" s="6">
        <v>53</v>
      </c>
      <c r="B65" s="113" t="s">
        <v>21</v>
      </c>
      <c r="C65" s="114" t="s">
        <v>87</v>
      </c>
      <c r="D65" s="115" t="s">
        <v>88</v>
      </c>
      <c r="E65" s="116" t="s">
        <v>89</v>
      </c>
      <c r="F65" s="116" t="s">
        <v>90</v>
      </c>
      <c r="G65" s="116" t="s">
        <v>91</v>
      </c>
      <c r="H65" s="116" t="s">
        <v>92</v>
      </c>
      <c r="I65" s="117" t="s">
        <v>93</v>
      </c>
      <c r="J65" s="115" t="s">
        <v>94</v>
      </c>
      <c r="K65" s="115" t="s">
        <v>95</v>
      </c>
      <c r="L65" s="115" t="s">
        <v>96</v>
      </c>
      <c r="M65" s="115" t="s">
        <v>90</v>
      </c>
      <c r="N65" s="115" t="s">
        <v>97</v>
      </c>
      <c r="O65" s="115" t="s">
        <v>98</v>
      </c>
    </row>
    <row r="66" spans="1:15" ht="26.25">
      <c r="A66" s="6">
        <v>54</v>
      </c>
      <c r="B66" s="118" t="s">
        <v>99</v>
      </c>
      <c r="C66" s="119">
        <v>58580</v>
      </c>
      <c r="D66" s="120">
        <v>15928</v>
      </c>
      <c r="E66" s="119">
        <v>11815</v>
      </c>
      <c r="F66" s="121"/>
      <c r="G66" s="121"/>
      <c r="H66" s="121"/>
      <c r="I66" s="122">
        <f>SUM(B66:H66)</f>
        <v>86323</v>
      </c>
      <c r="J66" s="123">
        <v>58853</v>
      </c>
      <c r="K66" s="124">
        <v>100</v>
      </c>
      <c r="L66" s="125">
        <f>I66-J66-K66</f>
        <v>27370</v>
      </c>
      <c r="M66" s="126"/>
      <c r="N66" s="127"/>
      <c r="O66" s="128">
        <f>SUM(J66:N66)</f>
        <v>86323</v>
      </c>
    </row>
    <row r="67" spans="1:15" ht="15.75">
      <c r="A67" s="6">
        <v>55</v>
      </c>
      <c r="B67" s="129" t="s">
        <v>100</v>
      </c>
      <c r="C67" s="53"/>
      <c r="D67" s="54"/>
      <c r="E67" s="130"/>
      <c r="F67" s="131">
        <v>1993</v>
      </c>
      <c r="G67" s="130"/>
      <c r="H67" s="130"/>
      <c r="I67" s="38">
        <f>SUM(B67:H67)</f>
        <v>1993</v>
      </c>
      <c r="J67" s="132">
        <v>1993</v>
      </c>
      <c r="K67" s="40"/>
      <c r="L67" s="40"/>
      <c r="M67" s="54"/>
      <c r="N67" s="54"/>
      <c r="O67" s="133">
        <f>SUM(J67:N67)</f>
        <v>1993</v>
      </c>
    </row>
    <row r="68" spans="1:15" ht="15.75">
      <c r="A68" s="6">
        <v>56</v>
      </c>
      <c r="B68" s="129" t="s">
        <v>101</v>
      </c>
      <c r="C68" s="53"/>
      <c r="D68" s="54"/>
      <c r="E68" s="130"/>
      <c r="F68" s="131">
        <v>708</v>
      </c>
      <c r="G68" s="130"/>
      <c r="H68" s="130"/>
      <c r="I68" s="38">
        <f>SUM(B68:H68)</f>
        <v>708</v>
      </c>
      <c r="J68" s="132">
        <v>708</v>
      </c>
      <c r="K68" s="40"/>
      <c r="L68" s="40"/>
      <c r="M68" s="54"/>
      <c r="N68" s="54"/>
      <c r="O68" s="133">
        <f>SUM(J68:N68)</f>
        <v>708</v>
      </c>
    </row>
    <row r="69" spans="1:15" ht="15.75">
      <c r="A69" s="6">
        <v>57</v>
      </c>
      <c r="B69" s="129" t="s">
        <v>102</v>
      </c>
      <c r="C69" s="53"/>
      <c r="D69" s="54"/>
      <c r="E69" s="130"/>
      <c r="F69" s="131">
        <v>1240</v>
      </c>
      <c r="G69" s="130"/>
      <c r="H69" s="130"/>
      <c r="I69" s="38">
        <f>SUM(B69:H69)</f>
        <v>1240</v>
      </c>
      <c r="J69" s="132">
        <v>1240</v>
      </c>
      <c r="K69" s="40"/>
      <c r="L69" s="40"/>
      <c r="M69" s="54"/>
      <c r="N69" s="54"/>
      <c r="O69" s="133">
        <f>SUM(J69:N69)</f>
        <v>1240</v>
      </c>
    </row>
    <row r="70" spans="1:15" s="112" customFormat="1" ht="24" customHeight="1" thickBot="1">
      <c r="A70" s="6">
        <v>58</v>
      </c>
      <c r="B70" s="134" t="s">
        <v>103</v>
      </c>
      <c r="C70" s="74">
        <f>SUM(C66:C69)</f>
        <v>58580</v>
      </c>
      <c r="D70" s="74">
        <f t="shared" ref="D70:O70" si="9">SUM(D66:D69)</f>
        <v>15928</v>
      </c>
      <c r="E70" s="74">
        <f t="shared" si="9"/>
        <v>11815</v>
      </c>
      <c r="F70" s="74">
        <f t="shared" si="9"/>
        <v>3941</v>
      </c>
      <c r="G70" s="74">
        <f t="shared" si="9"/>
        <v>0</v>
      </c>
      <c r="H70" s="74">
        <f t="shared" si="9"/>
        <v>0</v>
      </c>
      <c r="I70" s="74">
        <f t="shared" si="9"/>
        <v>90264</v>
      </c>
      <c r="J70" s="74">
        <f t="shared" si="9"/>
        <v>62794</v>
      </c>
      <c r="K70" s="74">
        <f t="shared" si="9"/>
        <v>100</v>
      </c>
      <c r="L70" s="74">
        <f t="shared" si="9"/>
        <v>27370</v>
      </c>
      <c r="M70" s="74">
        <f t="shared" si="9"/>
        <v>0</v>
      </c>
      <c r="N70" s="74">
        <f t="shared" si="9"/>
        <v>0</v>
      </c>
      <c r="O70" s="74">
        <f t="shared" si="9"/>
        <v>90264</v>
      </c>
    </row>
    <row r="71" spans="1:15" ht="15.75">
      <c r="A71" s="6">
        <v>59</v>
      </c>
      <c r="B71" s="135" t="s">
        <v>104</v>
      </c>
      <c r="C71" s="136"/>
      <c r="D71" s="137"/>
      <c r="E71" s="138"/>
      <c r="F71" s="138"/>
      <c r="G71" s="138"/>
      <c r="H71" s="138"/>
      <c r="I71" s="139"/>
      <c r="J71" s="140"/>
      <c r="K71" s="137"/>
      <c r="L71" s="137"/>
      <c r="M71" s="137"/>
      <c r="N71" s="137"/>
      <c r="O71" s="139"/>
    </row>
    <row r="72" spans="1:15" ht="15.75">
      <c r="A72" s="6">
        <v>60</v>
      </c>
      <c r="B72" s="141" t="s">
        <v>105</v>
      </c>
      <c r="C72" s="53">
        <v>83515</v>
      </c>
      <c r="D72" s="54">
        <v>24047</v>
      </c>
      <c r="E72" s="40">
        <v>44163</v>
      </c>
      <c r="F72" s="130"/>
      <c r="G72" s="40">
        <v>1000</v>
      </c>
      <c r="H72" s="130"/>
      <c r="I72" s="142">
        <f>SUM(C72:H72)</f>
        <v>152725</v>
      </c>
      <c r="J72" s="143">
        <v>103675</v>
      </c>
      <c r="K72" s="54">
        <v>21192</v>
      </c>
      <c r="L72" s="53">
        <f>I72-J72-K72-N72</f>
        <v>26858</v>
      </c>
      <c r="M72" s="54"/>
      <c r="N72" s="53">
        <v>1000</v>
      </c>
      <c r="O72" s="144">
        <f>SUM(J72:N72)</f>
        <v>152725</v>
      </c>
    </row>
    <row r="73" spans="1:15" ht="15.75">
      <c r="A73" s="6">
        <v>61</v>
      </c>
      <c r="B73" s="141" t="s">
        <v>106</v>
      </c>
      <c r="C73" s="53">
        <v>6747</v>
      </c>
      <c r="D73" s="54">
        <v>1902</v>
      </c>
      <c r="E73" s="40">
        <v>9390</v>
      </c>
      <c r="F73" s="130"/>
      <c r="G73" s="130"/>
      <c r="H73" s="130"/>
      <c r="I73" s="142">
        <f>SUM(C73:H73)</f>
        <v>18039</v>
      </c>
      <c r="J73" s="143">
        <v>5262</v>
      </c>
      <c r="K73" s="54">
        <v>1500</v>
      </c>
      <c r="L73" s="53">
        <f>I73-J73-K73</f>
        <v>11277</v>
      </c>
      <c r="M73" s="54"/>
      <c r="N73" s="53"/>
      <c r="O73" s="144">
        <f>SUM(J73:N73)</f>
        <v>18039</v>
      </c>
    </row>
    <row r="74" spans="1:15" ht="15.75">
      <c r="A74" s="6">
        <v>62</v>
      </c>
      <c r="B74" s="141" t="s">
        <v>107</v>
      </c>
      <c r="C74" s="53">
        <v>2703</v>
      </c>
      <c r="D74" s="54">
        <v>856</v>
      </c>
      <c r="E74" s="40">
        <v>6241</v>
      </c>
      <c r="F74" s="130"/>
      <c r="G74" s="130"/>
      <c r="H74" s="130"/>
      <c r="I74" s="142">
        <f>SUM(C74:H74)</f>
        <v>9800</v>
      </c>
      <c r="J74" s="143">
        <v>0</v>
      </c>
      <c r="K74" s="54">
        <v>700</v>
      </c>
      <c r="L74" s="53">
        <f>I74-J74-K74</f>
        <v>9100</v>
      </c>
      <c r="M74" s="54"/>
      <c r="N74" s="53"/>
      <c r="O74" s="144">
        <f>SUM(J74:N74)</f>
        <v>9800</v>
      </c>
    </row>
    <row r="75" spans="1:15" s="112" customFormat="1" ht="15.75">
      <c r="A75" s="6">
        <v>62</v>
      </c>
      <c r="B75" s="134" t="s">
        <v>108</v>
      </c>
      <c r="C75" s="74">
        <f>SUM(C72:C74)</f>
        <v>92965</v>
      </c>
      <c r="D75" s="74">
        <f t="shared" ref="D75:O75" si="10">SUM(D72:D74)</f>
        <v>26805</v>
      </c>
      <c r="E75" s="74">
        <f t="shared" si="10"/>
        <v>59794</v>
      </c>
      <c r="F75" s="74">
        <f t="shared" si="10"/>
        <v>0</v>
      </c>
      <c r="G75" s="74">
        <f t="shared" si="10"/>
        <v>1000</v>
      </c>
      <c r="H75" s="74">
        <f t="shared" si="10"/>
        <v>0</v>
      </c>
      <c r="I75" s="74">
        <f t="shared" si="10"/>
        <v>180564</v>
      </c>
      <c r="J75" s="74">
        <f t="shared" si="10"/>
        <v>108937</v>
      </c>
      <c r="K75" s="74">
        <f t="shared" si="10"/>
        <v>23392</v>
      </c>
      <c r="L75" s="74">
        <f t="shared" si="10"/>
        <v>47235</v>
      </c>
      <c r="M75" s="74">
        <f t="shared" si="10"/>
        <v>0</v>
      </c>
      <c r="N75" s="74">
        <f t="shared" si="10"/>
        <v>1000</v>
      </c>
      <c r="O75" s="74">
        <f t="shared" si="10"/>
        <v>180564</v>
      </c>
    </row>
  </sheetData>
  <mergeCells count="10">
    <mergeCell ref="B52:O52"/>
    <mergeCell ref="A63:O63"/>
    <mergeCell ref="C64:I64"/>
    <mergeCell ref="J64:O64"/>
    <mergeCell ref="B2:O2"/>
    <mergeCell ref="N3:O3"/>
    <mergeCell ref="C5:I5"/>
    <mergeCell ref="J5:O5"/>
    <mergeCell ref="B45:O45"/>
    <mergeCell ref="B49:O49"/>
  </mergeCells>
  <pageMargins left="0.51181102362204722" right="0.51181102362204722" top="0.74803149606299213" bottom="0.74803149606299213" header="0.31496062992125984" footer="0.31496062992125984"/>
  <pageSetup paperSize="9" scale="65" orientation="landscape" horizontalDpi="200" r:id="rId1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2015-02-13T08:28:16Z</dcterms:created>
  <dcterms:modified xsi:type="dcterms:W3CDTF">2015-02-13T08:28:32Z</dcterms:modified>
</cp:coreProperties>
</file>