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okonyavisonta\Desktop\"/>
    </mc:Choice>
  </mc:AlternateContent>
  <bookViews>
    <workbookView xWindow="0" yWindow="0" windowWidth="19200" windowHeight="7620" tabRatio="952"/>
  </bookViews>
  <sheets>
    <sheet name="1. Bev.-Kiad." sheetId="13" r:id="rId1"/>
    <sheet name="2. Bevételek" sheetId="32" r:id="rId2"/>
    <sheet name="3. Kiadások" sheetId="33" r:id="rId3"/>
    <sheet name="4.a Cofog-Bev.-Önk." sheetId="34" r:id="rId4"/>
    <sheet name="4.b Cofog-Kiad.-Önk." sheetId="36" r:id="rId5"/>
    <sheet name="5. Felhalm.-Önk." sheetId="19" r:id="rId6"/>
    <sheet name="6. Eifelh." sheetId="44" r:id="rId7"/>
  </sheets>
  <externalReferences>
    <externalReference r:id="rId8"/>
    <externalReference r:id="rId9"/>
  </externalReferences>
  <definedNames>
    <definedName name="beruh" localSheetId="0">'[1]4.1. táj.'!#REF!</definedName>
    <definedName name="beruh" localSheetId="1">'[1]4.1. táj.'!#REF!</definedName>
    <definedName name="beruh" localSheetId="4">'[1]4.1. táj.'!#REF!</definedName>
    <definedName name="beruh" localSheetId="5">'[1]4.1. táj.'!#REF!</definedName>
    <definedName name="beruh" localSheetId="6">'[1]4.1. táj.'!#REF!</definedName>
    <definedName name="beruh">'[1]4.1. táj.'!#REF!</definedName>
    <definedName name="intézmények" localSheetId="0">'[2]4.1. táj.'!#REF!</definedName>
    <definedName name="intézmények" localSheetId="1">'[2]4.1. táj.'!#REF!</definedName>
    <definedName name="intézmények" localSheetId="4">'[2]4.1. táj.'!#REF!</definedName>
    <definedName name="intézmények" localSheetId="5">'[2]4.1. táj.'!#REF!</definedName>
    <definedName name="intézmények" localSheetId="6">'[2]4.1. táj.'!#REF!</definedName>
    <definedName name="intézmények">'[2]4.1. táj.'!#REF!</definedName>
    <definedName name="_xlnm.Print_Titles" localSheetId="0">'1. Bev.-Kiad.'!$1:$6</definedName>
    <definedName name="_xlnm.Print_Titles" localSheetId="1">'2. Bevételek'!$A:$C,'2. Bevételek'!$1:$7</definedName>
    <definedName name="_xlnm.Print_Titles" localSheetId="2">'3. Kiadások'!$A:$C,'3. Kiadások'!$1:$7</definedName>
    <definedName name="_xlnm.Print_Titles" localSheetId="3">'4.a Cofog-Bev.-Önk.'!$A:$B,'4.a Cofog-Bev.-Önk.'!$1:$9</definedName>
    <definedName name="_xlnm.Print_Titles" localSheetId="4">'4.b Cofog-Kiad.-Önk.'!$A:$B,'4.b Cofog-Kiad.-Önk.'!$1:$9</definedName>
    <definedName name="_xlnm.Print_Titles" localSheetId="5">'5. Felhalm.-Önk.'!$A:$C,'5. Felhalm.-Önk.'!$1:$8</definedName>
    <definedName name="_xlnm.Print_Area" localSheetId="0">'1. Bev.-Kiad.'!$A$1:$F$49</definedName>
    <definedName name="_xlnm.Print_Area" localSheetId="3">'4.a Cofog-Bev.-Önk.'!$A$1:$AD$24</definedName>
    <definedName name="_xlnm.Print_Area" localSheetId="4">'4.b Cofog-Kiad.-Önk.'!$A$1:$AG$32</definedName>
    <definedName name="_xlnm.Print_Area" localSheetId="6">'6. Eifelh.'!$A$1:$O$31</definedName>
  </definedNames>
  <calcPr calcId="162913"/>
</workbook>
</file>

<file path=xl/calcChain.xml><?xml version="1.0" encoding="utf-8"?>
<calcChain xmlns="http://schemas.openxmlformats.org/spreadsheetml/2006/main">
  <c r="AF62" i="19" l="1"/>
  <c r="AD62" i="19"/>
  <c r="AA62" i="19"/>
  <c r="AF59" i="19"/>
  <c r="AA59" i="19"/>
  <c r="AB59" i="19"/>
  <c r="AC59" i="19"/>
  <c r="AD59" i="19"/>
  <c r="AE59" i="19"/>
  <c r="AF40" i="19"/>
  <c r="N29" i="44"/>
  <c r="AG17" i="36" l="1"/>
  <c r="L17" i="36"/>
  <c r="D24" i="34"/>
  <c r="K11" i="34"/>
  <c r="E28" i="32"/>
  <c r="O18" i="44" l="1"/>
  <c r="N30" i="44"/>
  <c r="M30" i="44"/>
  <c r="L30" i="44"/>
  <c r="K30" i="44"/>
  <c r="J30" i="44"/>
  <c r="I30" i="44"/>
  <c r="H30" i="44"/>
  <c r="G30" i="44"/>
  <c r="F30" i="44"/>
  <c r="E30" i="44"/>
  <c r="D30" i="44"/>
  <c r="C30" i="44"/>
  <c r="N31" i="44"/>
  <c r="M29" i="44"/>
  <c r="L29" i="44"/>
  <c r="L31" i="44" s="1"/>
  <c r="K29" i="44"/>
  <c r="K31" i="44" s="1"/>
  <c r="J29" i="44"/>
  <c r="I29" i="44"/>
  <c r="H29" i="44"/>
  <c r="G29" i="44"/>
  <c r="G31" i="44" s="1"/>
  <c r="F29" i="44"/>
  <c r="F31" i="44" s="1"/>
  <c r="E29" i="44"/>
  <c r="E31" i="44" s="1"/>
  <c r="D29" i="44"/>
  <c r="C29" i="44"/>
  <c r="C31" i="44" s="1"/>
  <c r="O28" i="44"/>
  <c r="O27" i="44"/>
  <c r="O26" i="44"/>
  <c r="O25" i="44"/>
  <c r="O24" i="44"/>
  <c r="O23" i="44"/>
  <c r="O22" i="44"/>
  <c r="O21" i="44"/>
  <c r="O20" i="44"/>
  <c r="O19" i="44"/>
  <c r="O17" i="44"/>
  <c r="O16" i="44"/>
  <c r="O15" i="44"/>
  <c r="O14" i="44"/>
  <c r="O13" i="44"/>
  <c r="O11" i="44"/>
  <c r="O10" i="44"/>
  <c r="O9" i="44"/>
  <c r="O8" i="44"/>
  <c r="Z59" i="19"/>
  <c r="AF60" i="19"/>
  <c r="AF61" i="19"/>
  <c r="D59" i="19"/>
  <c r="E59" i="19"/>
  <c r="F59" i="19"/>
  <c r="G59" i="19"/>
  <c r="H59" i="19"/>
  <c r="I59" i="19"/>
  <c r="J59" i="19"/>
  <c r="K59" i="19"/>
  <c r="L59" i="19"/>
  <c r="M59" i="19"/>
  <c r="N59" i="19"/>
  <c r="O59" i="19"/>
  <c r="P59" i="19"/>
  <c r="Q59" i="19"/>
  <c r="R59" i="19"/>
  <c r="S59" i="19"/>
  <c r="T59" i="19"/>
  <c r="U59" i="19"/>
  <c r="V59" i="19"/>
  <c r="W59" i="19"/>
  <c r="X59" i="19"/>
  <c r="Y59" i="19"/>
  <c r="L31" i="36"/>
  <c r="AG31" i="36" s="1"/>
  <c r="Q32" i="36"/>
  <c r="O32" i="36"/>
  <c r="K32" i="36"/>
  <c r="I32" i="36"/>
  <c r="H32" i="36"/>
  <c r="G32" i="36"/>
  <c r="F32" i="36"/>
  <c r="E32" i="36"/>
  <c r="D32" i="36"/>
  <c r="C32" i="36"/>
  <c r="L30" i="36"/>
  <c r="AG30" i="36" s="1"/>
  <c r="L29" i="36"/>
  <c r="AG29" i="36" s="1"/>
  <c r="L28" i="36"/>
  <c r="AG28" i="36" s="1"/>
  <c r="L27" i="36"/>
  <c r="AG27" i="36" s="1"/>
  <c r="AG26" i="36"/>
  <c r="L26" i="36"/>
  <c r="L25" i="36"/>
  <c r="AG25" i="36" s="1"/>
  <c r="AG24" i="36"/>
  <c r="L24" i="36"/>
  <c r="V23" i="36"/>
  <c r="AG23" i="36" s="1"/>
  <c r="V22" i="36"/>
  <c r="L21" i="36"/>
  <c r="AG21" i="36" s="1"/>
  <c r="L20" i="36"/>
  <c r="AG20" i="36" s="1"/>
  <c r="L19" i="36"/>
  <c r="AG19" i="36" s="1"/>
  <c r="L18" i="36"/>
  <c r="AG18" i="36" s="1"/>
  <c r="L16" i="36"/>
  <c r="AG16" i="36" s="1"/>
  <c r="L15" i="36"/>
  <c r="AG15" i="36" s="1"/>
  <c r="L14" i="36"/>
  <c r="AG14" i="36" s="1"/>
  <c r="L13" i="36"/>
  <c r="AG13" i="36" s="1"/>
  <c r="L12" i="36"/>
  <c r="AG12" i="36" s="1"/>
  <c r="L11" i="36"/>
  <c r="AG11" i="36" s="1"/>
  <c r="L10" i="36"/>
  <c r="J24" i="34"/>
  <c r="I24" i="34"/>
  <c r="H24" i="34"/>
  <c r="F24" i="34"/>
  <c r="E24" i="34"/>
  <c r="C24" i="34"/>
  <c r="K23" i="34"/>
  <c r="AD23" i="34" s="1"/>
  <c r="K22" i="34"/>
  <c r="AD22" i="34" s="1"/>
  <c r="K21" i="34"/>
  <c r="AD21" i="34" s="1"/>
  <c r="K20" i="34"/>
  <c r="AD20" i="34" s="1"/>
  <c r="K19" i="34"/>
  <c r="AD19" i="34" s="1"/>
  <c r="K18" i="34"/>
  <c r="AD18" i="34" s="1"/>
  <c r="K17" i="34"/>
  <c r="AD17" i="34" s="1"/>
  <c r="K16" i="34"/>
  <c r="AD16" i="34" s="1"/>
  <c r="K15" i="34"/>
  <c r="AD15" i="34" s="1"/>
  <c r="K14" i="34"/>
  <c r="AD14" i="34" s="1"/>
  <c r="K13" i="34"/>
  <c r="K12" i="34"/>
  <c r="AD12" i="34" s="1"/>
  <c r="K10" i="34"/>
  <c r="E128" i="33"/>
  <c r="E136" i="33" s="1"/>
  <c r="D128" i="33"/>
  <c r="D136" i="33" s="1"/>
  <c r="E99" i="33"/>
  <c r="D99" i="33"/>
  <c r="E93" i="33"/>
  <c r="D93" i="33"/>
  <c r="E84" i="33"/>
  <c r="D84" i="33"/>
  <c r="E70" i="33"/>
  <c r="D70" i="33"/>
  <c r="E59" i="33"/>
  <c r="D59" i="33"/>
  <c r="E52" i="33"/>
  <c r="D52" i="33"/>
  <c r="E48" i="33"/>
  <c r="D48" i="33"/>
  <c r="E39" i="33"/>
  <c r="D39" i="33"/>
  <c r="E35" i="33"/>
  <c r="D35" i="33"/>
  <c r="E27" i="33"/>
  <c r="D27" i="33"/>
  <c r="E22" i="33"/>
  <c r="D22" i="33"/>
  <c r="E89" i="32"/>
  <c r="E95" i="32" s="1"/>
  <c r="E102" i="32" s="1"/>
  <c r="D89" i="32"/>
  <c r="D95" i="32" s="1"/>
  <c r="D102" i="32" s="1"/>
  <c r="E72" i="32"/>
  <c r="D72" i="32"/>
  <c r="E67" i="32"/>
  <c r="D67" i="32"/>
  <c r="E56" i="32"/>
  <c r="D56" i="32"/>
  <c r="E41" i="32"/>
  <c r="E43" i="32" s="1"/>
  <c r="D41" i="32"/>
  <c r="D43" i="32" s="1"/>
  <c r="E15" i="32"/>
  <c r="E21" i="32" s="1"/>
  <c r="D15" i="32"/>
  <c r="D21" i="32" s="1"/>
  <c r="F44" i="13"/>
  <c r="E44" i="13"/>
  <c r="F43" i="13"/>
  <c r="E43" i="13"/>
  <c r="E45" i="13" s="1"/>
  <c r="F40" i="13"/>
  <c r="F41" i="13" s="1"/>
  <c r="E40" i="13"/>
  <c r="E41" i="13" s="1"/>
  <c r="F23" i="13"/>
  <c r="E23" i="13"/>
  <c r="E48" i="13" s="1"/>
  <c r="F22" i="13"/>
  <c r="E22" i="13"/>
  <c r="F15" i="13"/>
  <c r="F20" i="13" s="1"/>
  <c r="E15" i="13"/>
  <c r="E20" i="13" s="1"/>
  <c r="J31" i="44" l="1"/>
  <c r="M31" i="44"/>
  <c r="I31" i="44"/>
  <c r="D31" i="44"/>
  <c r="H31" i="44"/>
  <c r="V32" i="36"/>
  <c r="F47" i="13"/>
  <c r="L32" i="36"/>
  <c r="O29" i="44"/>
  <c r="F48" i="13"/>
  <c r="F45" i="13"/>
  <c r="D73" i="32"/>
  <c r="D103" i="32" s="1"/>
  <c r="D28" i="33"/>
  <c r="D60" i="33"/>
  <c r="K24" i="34"/>
  <c r="AD24" i="34" s="1"/>
  <c r="E47" i="13"/>
  <c r="E49" i="13" s="1"/>
  <c r="E73" i="32"/>
  <c r="E103" i="32" s="1"/>
  <c r="E28" i="33"/>
  <c r="E60" i="33"/>
  <c r="O30" i="44"/>
  <c r="AG10" i="36"/>
  <c r="AG22" i="36"/>
  <c r="AD10" i="34"/>
  <c r="F24" i="13"/>
  <c r="E24" i="13"/>
  <c r="F62" i="19"/>
  <c r="G62" i="19"/>
  <c r="H62" i="19"/>
  <c r="I62" i="19"/>
  <c r="J62" i="19"/>
  <c r="K62" i="19"/>
  <c r="L62" i="19"/>
  <c r="M62" i="19"/>
  <c r="N62" i="19"/>
  <c r="O62" i="19"/>
  <c r="P62" i="19"/>
  <c r="Q62" i="19"/>
  <c r="R62" i="19"/>
  <c r="S62" i="19"/>
  <c r="T62" i="19"/>
  <c r="U62" i="19"/>
  <c r="V62" i="19"/>
  <c r="W62" i="19"/>
  <c r="X62" i="19"/>
  <c r="Y62" i="19"/>
  <c r="E62" i="19"/>
  <c r="F49" i="13" l="1"/>
  <c r="D110" i="33"/>
  <c r="D137" i="33" s="1"/>
  <c r="O31" i="44"/>
  <c r="AG32" i="36"/>
  <c r="E110" i="33"/>
  <c r="E137" i="33" s="1"/>
</calcChain>
</file>

<file path=xl/sharedStrings.xml><?xml version="1.0" encoding="utf-8"?>
<sst xmlns="http://schemas.openxmlformats.org/spreadsheetml/2006/main" count="1125" uniqueCount="829">
  <si>
    <t>Személyi juttatás</t>
  </si>
  <si>
    <t>Műk. célú. Átvett .pe.</t>
  </si>
  <si>
    <t>Felh. célú. Átvett .pe.</t>
  </si>
  <si>
    <t>Finansz. bev.</t>
  </si>
  <si>
    <t>Önként vállalt feladat összesen</t>
  </si>
  <si>
    <t>M.ad. jár. szoc.hj.adó</t>
  </si>
  <si>
    <t>Ellátottak pénzb. jutt.</t>
  </si>
  <si>
    <t>Beru-házások</t>
  </si>
  <si>
    <t>Felújí-tások</t>
  </si>
  <si>
    <t>KORMÁNYZTI FUNKCIÓK ÖSSZESEN</t>
  </si>
  <si>
    <t>Államigazgatási feladat</t>
  </si>
  <si>
    <t>Kormányzti funkciók - Bevételek - Önkormányzat</t>
  </si>
  <si>
    <t>Kormányzati funkciók - Kiadások - Önkormányzat</t>
  </si>
  <si>
    <t>Önk. és önk. hiv. jogalk. és ált. ig. tev.</t>
  </si>
  <si>
    <t>Az önk. vagyonnal való gazd. kapcs. felad.</t>
  </si>
  <si>
    <t>OGY-i, önkorm. képviselővál. kapccs. tev.</t>
  </si>
  <si>
    <t>Önkorm. elszámolásai a közp. költségvetéssel</t>
  </si>
  <si>
    <t>Támogatási célú finanszírozási műveletek</t>
  </si>
  <si>
    <t>Hosszabb időtartamú közfoglalkoztatás</t>
  </si>
  <si>
    <t>Város-, községgazdálkodási egyéb szolg.</t>
  </si>
  <si>
    <t>Egyéb szociális pénzbeli és term. ellátás., tám.</t>
  </si>
  <si>
    <t>Közhatal. bevételek</t>
  </si>
  <si>
    <t>072111</t>
  </si>
  <si>
    <t>Háziorvosi alapellátás</t>
  </si>
  <si>
    <t>013320</t>
  </si>
  <si>
    <t>Köztemető -fenntartás és- működtetés</t>
  </si>
  <si>
    <t>082044</t>
  </si>
  <si>
    <t>Könyvtári szolgáltatások</t>
  </si>
  <si>
    <t>086090</t>
  </si>
  <si>
    <t>Mindenféle egyéb szabadidős szolgáltatás</t>
  </si>
  <si>
    <t>Civil szervezetek működési támogatása</t>
  </si>
  <si>
    <t>Finansz. kiad.</t>
  </si>
  <si>
    <t>Kiemelt rendezv.</t>
  </si>
  <si>
    <t>Int. Finansz.</t>
  </si>
  <si>
    <t>Polg.véd.</t>
  </si>
  <si>
    <t>Közfogl. Hosszú</t>
  </si>
  <si>
    <t>Közfogl. Minaprog.</t>
  </si>
  <si>
    <t>Közutak, fennt.</t>
  </si>
  <si>
    <t>Védett term. Ter.</t>
  </si>
  <si>
    <t>Orvosi ügyelet</t>
  </si>
  <si>
    <t>Lakásfennt</t>
  </si>
  <si>
    <t>Egyéb szoc.ell.</t>
  </si>
  <si>
    <t>Esélyegyenlőség</t>
  </si>
  <si>
    <t>Forg.és bef.c. fin.</t>
  </si>
  <si>
    <t>Fejezeti és ált.tart.</t>
  </si>
  <si>
    <t>900020</t>
  </si>
  <si>
    <t>Önk.funk.nem sor.bev.ÁHT-on kivülről</t>
  </si>
  <si>
    <t>107055</t>
  </si>
  <si>
    <t>Falugondnoki, tanyagondnoki szolgáltatás</t>
  </si>
  <si>
    <t>092260</t>
  </si>
  <si>
    <t>Gimn.műk felad.</t>
  </si>
  <si>
    <t>Válasz-tások</t>
  </si>
  <si>
    <t>Elszám. KK.-vel</t>
  </si>
  <si>
    <t>Közfogl. Mintaprog.</t>
  </si>
  <si>
    <t>Közfogl. Start prog.</t>
  </si>
  <si>
    <t xml:space="preserve">Hitel-, kölcsöntörlesztés áht-n kívülre </t>
  </si>
  <si>
    <t>Önkormányzat Felhalmozási kiadások</t>
  </si>
  <si>
    <t>EGYÉB MŰKÖDÉSI CÉLÚ KIAD. ÖSSZESEN</t>
  </si>
  <si>
    <t>Egyéb felh. c. kiad.</t>
  </si>
  <si>
    <t>EGYÉB FELHALM. CÉLÚ KIAD. ÖSSZESEN</t>
  </si>
  <si>
    <t>Egyéb műk c. kiad.</t>
  </si>
  <si>
    <t xml:space="preserve">Készletértékesítés ellenértéke   </t>
  </si>
  <si>
    <t>Belföldi értékpapírok kiadásai összesen</t>
  </si>
  <si>
    <t>Belföldi finanszírozás kiadásai összesen</t>
  </si>
  <si>
    <t>Városi szem.száll.</t>
  </si>
  <si>
    <t>VOLÁN</t>
  </si>
  <si>
    <t>KORMÁNYZATI FUNKCIÓK ÖSSZESEN</t>
  </si>
  <si>
    <t>Maradvány igénybevétele - működési</t>
  </si>
  <si>
    <t>Maradvány igénybevétele - felhalmozási</t>
  </si>
  <si>
    <t>Működési célú bevételek</t>
  </si>
  <si>
    <t>Felhalmozási célú bevételek</t>
  </si>
  <si>
    <t>Hitel-, kölcsönfelvétel áht-n kívülről - felhalm.</t>
  </si>
  <si>
    <t>Működési célú kiadások</t>
  </si>
  <si>
    <t>Felhalmozási célú kiadások</t>
  </si>
  <si>
    <t>Működési célú bevételek - kiadások</t>
  </si>
  <si>
    <t>Felhalmozási célú bevételek - kiadások</t>
  </si>
  <si>
    <t xml:space="preserve"> BEVÉTELEK ÖSSZESEN</t>
  </si>
  <si>
    <t xml:space="preserve"> KIADÁSOK ÖSSZESEN</t>
  </si>
  <si>
    <t xml:space="preserve"> BEVÉTELE ÉS KIADÁSOK EGYENLEGE</t>
  </si>
  <si>
    <t>Önkormányzat Előirányzat-felhasználási ütemterv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</si>
  <si>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</si>
  <si>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</si>
  <si>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</si>
  <si>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</si>
  <si>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</si>
  <si>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</si>
  <si>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</si>
  <si>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</si>
  <si>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</si>
  <si>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</si>
  <si>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</si>
  <si>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</si>
  <si>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 összesen</t>
  </si>
  <si>
    <t>Kiadások összesen</t>
  </si>
  <si>
    <t>Felújítások</t>
  </si>
  <si>
    <t>Egyéb felhalmozási célú kiadások</t>
  </si>
  <si>
    <t>Hitel-, kölcsöntörlesztés államháztartáson kívülre</t>
  </si>
  <si>
    <t>Belföldi értékpapírok kiadásai</t>
  </si>
  <si>
    <t>Külföldi finanszírozás kiadásai</t>
  </si>
  <si>
    <t>Önkormányzatok működési támogatásai</t>
  </si>
  <si>
    <t>Felhalmozási célú támogatások államháztartáson belülről</t>
  </si>
  <si>
    <t>Közhatalmi bevételek</t>
  </si>
  <si>
    <t>Működési bevételek</t>
  </si>
  <si>
    <t>Felhalmozási bevételek</t>
  </si>
  <si>
    <t>Immateriális javak értékesítése</t>
  </si>
  <si>
    <t>Működési célú átvett pénzeszközök</t>
  </si>
  <si>
    <t>Felhalmozási célú átvett pénzeszközök</t>
  </si>
  <si>
    <t>Hitel-, kölcsönfelvétel államháztartáson kívülről</t>
  </si>
  <si>
    <t>Belföldi értékpapírok bevételei</t>
  </si>
  <si>
    <t>Maradvány igénybevétele</t>
  </si>
  <si>
    <t>Megnevezés</t>
  </si>
  <si>
    <t>Személyi juttatások</t>
  </si>
  <si>
    <t>Foglalkoztatottak személyi juttatásai</t>
  </si>
  <si>
    <t>Külső személyi juttatások</t>
  </si>
  <si>
    <t>Munkaadókat terhelő járulékok és szociális hozzájárulási adó</t>
  </si>
  <si>
    <t>Dologi kiadások</t>
  </si>
  <si>
    <t>Készletbeszerzés</t>
  </si>
  <si>
    <t>Szolgáltatási kiadások</t>
  </si>
  <si>
    <t>Különféle befizetések és egyéb dologi kiadások</t>
  </si>
  <si>
    <t>Ellátottak pénzbeli juttatásai</t>
  </si>
  <si>
    <t>Egyéb működési célú kiadások</t>
  </si>
  <si>
    <t>Beruházások</t>
  </si>
  <si>
    <t>0511011.</t>
  </si>
  <si>
    <t>0511021.</t>
  </si>
  <si>
    <t>0511031.</t>
  </si>
  <si>
    <t>0511041.</t>
  </si>
  <si>
    <t>0511051.</t>
  </si>
  <si>
    <t>0511061.</t>
  </si>
  <si>
    <t>0511071.</t>
  </si>
  <si>
    <t>0511081.</t>
  </si>
  <si>
    <t>0511091.</t>
  </si>
  <si>
    <t>0511101.</t>
  </si>
  <si>
    <t>0511111.</t>
  </si>
  <si>
    <t>0511121.</t>
  </si>
  <si>
    <t>0511131.</t>
  </si>
  <si>
    <t>051211.</t>
  </si>
  <si>
    <t>051221.</t>
  </si>
  <si>
    <t>051231.</t>
  </si>
  <si>
    <t>0521.</t>
  </si>
  <si>
    <t>0511.</t>
  </si>
  <si>
    <t>0512.</t>
  </si>
  <si>
    <t>K1101</t>
  </si>
  <si>
    <t>K1102</t>
  </si>
  <si>
    <t>K1103</t>
  </si>
  <si>
    <t>K1104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</si>
  <si>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</si>
  <si>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</si>
  <si>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</si>
  <si>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</si>
  <si>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</si>
  <si>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</si>
  <si>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</si>
  <si>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</si>
  <si>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</si>
  <si>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K11</t>
  </si>
  <si>
    <t>Foglalkoztatottak személyi juttatásai összesen</t>
  </si>
  <si>
    <t>K121</t>
  </si>
  <si>
    <t>K122</t>
  </si>
  <si>
    <t>K123</t>
  </si>
  <si>
    <t>K12</t>
  </si>
  <si>
    <t>K311</t>
  </si>
  <si>
    <t>053111.</t>
  </si>
  <si>
    <t>053121.</t>
  </si>
  <si>
    <t>053131.</t>
  </si>
  <si>
    <t>053211.</t>
  </si>
  <si>
    <t>053221.</t>
  </si>
  <si>
    <t>053311.</t>
  </si>
  <si>
    <t>053321.</t>
  </si>
  <si>
    <t>053331.</t>
  </si>
  <si>
    <t>053341.</t>
  </si>
  <si>
    <t>053351.</t>
  </si>
  <si>
    <t>053361.</t>
  </si>
  <si>
    <t>053371.</t>
  </si>
  <si>
    <t>053411.</t>
  </si>
  <si>
    <t>053421.</t>
  </si>
  <si>
    <t>053511.</t>
  </si>
  <si>
    <t>053521.</t>
  </si>
  <si>
    <t>053531.</t>
  </si>
  <si>
    <t>053541.</t>
  </si>
  <si>
    <t>053551.</t>
  </si>
  <si>
    <t>05411.</t>
  </si>
  <si>
    <t>05421.</t>
  </si>
  <si>
    <t>05431.</t>
  </si>
  <si>
    <t>05441.</t>
  </si>
  <si>
    <t>05451.</t>
  </si>
  <si>
    <t>05461.</t>
  </si>
  <si>
    <t>05471.</t>
  </si>
  <si>
    <t>05481.</t>
  </si>
  <si>
    <t>05611.</t>
  </si>
  <si>
    <t>05621.</t>
  </si>
  <si>
    <t>05631.</t>
  </si>
  <si>
    <t>05641.</t>
  </si>
  <si>
    <t>05651.</t>
  </si>
  <si>
    <t>05661.</t>
  </si>
  <si>
    <t>05671.</t>
  </si>
  <si>
    <t>05711.</t>
  </si>
  <si>
    <t>05721.</t>
  </si>
  <si>
    <t>05731.</t>
  </si>
  <si>
    <t>05741.</t>
  </si>
  <si>
    <t>05811.</t>
  </si>
  <si>
    <t>05821.</t>
  </si>
  <si>
    <t>05831.</t>
  </si>
  <si>
    <t>05841.</t>
  </si>
  <si>
    <t>05851.</t>
  </si>
  <si>
    <t>05861.</t>
  </si>
  <si>
    <t>05871.</t>
  </si>
  <si>
    <t>05881.</t>
  </si>
  <si>
    <t>05931.</t>
  </si>
  <si>
    <t>09121.</t>
  </si>
  <si>
    <t>09131.</t>
  </si>
  <si>
    <t>09141.</t>
  </si>
  <si>
    <t>09151.</t>
  </si>
  <si>
    <t>09161.</t>
  </si>
  <si>
    <t>09211.</t>
  </si>
  <si>
    <t>09221.</t>
  </si>
  <si>
    <t>09231.</t>
  </si>
  <si>
    <t>09241.</t>
  </si>
  <si>
    <t>09251.</t>
  </si>
  <si>
    <t>09321.</t>
  </si>
  <si>
    <t>09331.</t>
  </si>
  <si>
    <t>09341.</t>
  </si>
  <si>
    <t>09361.</t>
  </si>
  <si>
    <t>09521.</t>
  </si>
  <si>
    <t>09531.</t>
  </si>
  <si>
    <t>09541.</t>
  </si>
  <si>
    <t>09551.</t>
  </si>
  <si>
    <t>09711.</t>
  </si>
  <si>
    <t>09831.</t>
  </si>
  <si>
    <t>055011.</t>
  </si>
  <si>
    <t>055021.</t>
  </si>
  <si>
    <t>055031.</t>
  </si>
  <si>
    <t>055041.</t>
  </si>
  <si>
    <t>055051.</t>
  </si>
  <si>
    <t>055061.</t>
  </si>
  <si>
    <t>055071.</t>
  </si>
  <si>
    <t>055081.</t>
  </si>
  <si>
    <t>055091.</t>
  </si>
  <si>
    <t>055101.</t>
  </si>
  <si>
    <t>059131.</t>
  </si>
  <si>
    <t>059141.</t>
  </si>
  <si>
    <t>059151.</t>
  </si>
  <si>
    <t>059161.</t>
  </si>
  <si>
    <t>059171.</t>
  </si>
  <si>
    <t>059181.</t>
  </si>
  <si>
    <t>059211.</t>
  </si>
  <si>
    <t>059221.</t>
  </si>
  <si>
    <t>059231.</t>
  </si>
  <si>
    <t>059241.</t>
  </si>
  <si>
    <t>091111.</t>
  </si>
  <si>
    <t>091121.</t>
  </si>
  <si>
    <t>091131.</t>
  </si>
  <si>
    <t>091141.</t>
  </si>
  <si>
    <t>091151.</t>
  </si>
  <si>
    <t>091161.</t>
  </si>
  <si>
    <t>093111.</t>
  </si>
  <si>
    <t>093121.</t>
  </si>
  <si>
    <t>093511.</t>
  </si>
  <si>
    <t>093521.</t>
  </si>
  <si>
    <t>093531.</t>
  </si>
  <si>
    <t>093541.</t>
  </si>
  <si>
    <t>093551.</t>
  </si>
  <si>
    <t>094011.</t>
  </si>
  <si>
    <t>094021.</t>
  </si>
  <si>
    <t>094031.</t>
  </si>
  <si>
    <t>094041.</t>
  </si>
  <si>
    <t>094051.</t>
  </si>
  <si>
    <t>094061.</t>
  </si>
  <si>
    <t>094071.</t>
  </si>
  <si>
    <t>094081.</t>
  </si>
  <si>
    <t>094091.</t>
  </si>
  <si>
    <t>094101.</t>
  </si>
  <si>
    <t>098141.</t>
  </si>
  <si>
    <t>098151.</t>
  </si>
  <si>
    <t>098161.</t>
  </si>
  <si>
    <t>098171.</t>
  </si>
  <si>
    <t>098181.</t>
  </si>
  <si>
    <t>098211.</t>
  </si>
  <si>
    <t>098221.</t>
  </si>
  <si>
    <t>098231.</t>
  </si>
  <si>
    <t>098241.</t>
  </si>
  <si>
    <t>0591111.</t>
  </si>
  <si>
    <t>0591121.</t>
  </si>
  <si>
    <t>0591131.</t>
  </si>
  <si>
    <t>0591211.</t>
  </si>
  <si>
    <t>0591221.</t>
  </si>
  <si>
    <t>0591231.</t>
  </si>
  <si>
    <t>0591241.</t>
  </si>
  <si>
    <t>0981111.</t>
  </si>
  <si>
    <t>0981121.</t>
  </si>
  <si>
    <t>0981131.</t>
  </si>
  <si>
    <t>0981211.</t>
  </si>
  <si>
    <t>0981221.</t>
  </si>
  <si>
    <t>0981231.</t>
  </si>
  <si>
    <t>0981241.</t>
  </si>
  <si>
    <t>0981311.</t>
  </si>
  <si>
    <t>0981321.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</si>
  <si>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</si>
  <si>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</si>
  <si>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</si>
  <si>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</si>
  <si>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</si>
  <si>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</si>
  <si>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</si>
  <si>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</si>
  <si>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</si>
  <si>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K336</t>
  </si>
  <si>
    <t>K337</t>
  </si>
  <si>
    <t>K341</t>
  </si>
  <si>
    <t>K342</t>
  </si>
  <si>
    <t>K351</t>
  </si>
  <si>
    <t>K352</t>
  </si>
  <si>
    <t>K353</t>
  </si>
  <si>
    <t>K354</t>
  </si>
  <si>
    <t>K355</t>
  </si>
  <si>
    <t>K31</t>
  </si>
  <si>
    <t>Készletbeszerzés összesen</t>
  </si>
  <si>
    <t>Külső személyi juttatások összsen</t>
  </si>
  <si>
    <t>K1</t>
  </si>
  <si>
    <t>K32</t>
  </si>
  <si>
    <t>Kommunikációs szolgáltatások összesen</t>
  </si>
  <si>
    <t>K33</t>
  </si>
  <si>
    <t>Szolgáltatási kiadások összesen</t>
  </si>
  <si>
    <t>K34</t>
  </si>
  <si>
    <t>K35</t>
  </si>
  <si>
    <t>K3</t>
  </si>
  <si>
    <t>DOLOGI KIADÁSOK ÖSSZESEN</t>
  </si>
  <si>
    <t>K2</t>
  </si>
  <si>
    <t xml:space="preserve">Kommunikációs szolgáltatások </t>
  </si>
  <si>
    <t>Kiküldetések, reklám- és propaganda kiadások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</si>
  <si>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</si>
  <si>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</si>
  <si>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</si>
  <si>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</si>
  <si>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</si>
  <si>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</si>
  <si>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</si>
  <si>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</si>
  <si>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</si>
  <si>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</si>
  <si>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</si>
  <si>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</si>
  <si>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</si>
  <si>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</si>
  <si>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</si>
  <si>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</si>
  <si>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</si>
  <si>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</si>
  <si>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</si>
  <si>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</si>
  <si>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</si>
  <si>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K5</t>
  </si>
  <si>
    <t>K61</t>
  </si>
  <si>
    <t>K62</t>
  </si>
  <si>
    <t>K63</t>
  </si>
  <si>
    <t>K64</t>
  </si>
  <si>
    <t>K65</t>
  </si>
  <si>
    <t>K66</t>
  </si>
  <si>
    <t>K67</t>
  </si>
  <si>
    <t>K6</t>
  </si>
  <si>
    <t>K81</t>
  </si>
  <si>
    <t>K71</t>
  </si>
  <si>
    <t>K72</t>
  </si>
  <si>
    <t>K73</t>
  </si>
  <si>
    <t>K74</t>
  </si>
  <si>
    <t>K7</t>
  </si>
  <si>
    <t>K82</t>
  </si>
  <si>
    <t>K83</t>
  </si>
  <si>
    <t>K84</t>
  </si>
  <si>
    <t>K85</t>
  </si>
  <si>
    <t>K86</t>
  </si>
  <si>
    <t>K87</t>
  </si>
  <si>
    <t>K88</t>
  </si>
  <si>
    <t>K8</t>
  </si>
  <si>
    <t>KÖLTSÉGVETÉSI KIADÁSOK ÖSSZESEN</t>
  </si>
  <si>
    <t>K9111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</si>
  <si>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</si>
  <si>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</si>
  <si>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</si>
  <si>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</si>
  <si>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</si>
  <si>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</si>
  <si>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</si>
  <si>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</si>
  <si>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</si>
  <si>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</si>
  <si>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</si>
  <si>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</si>
  <si>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</si>
  <si>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</si>
  <si>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K91</t>
  </si>
  <si>
    <t>SZEMÉLYI JUTTATÁSOK ÖSSZESEN</t>
  </si>
  <si>
    <t>BERUHÁZÁSOK ÖSSZESEN</t>
  </si>
  <si>
    <t>FELÚJÍTÁSOK ÖSSZESEN</t>
  </si>
  <si>
    <t>K921</t>
  </si>
  <si>
    <t>K922</t>
  </si>
  <si>
    <t>K923</t>
  </si>
  <si>
    <t>K924</t>
  </si>
  <si>
    <t>K92</t>
  </si>
  <si>
    <t>Külföldi finanszírozás kiadásai összesen</t>
  </si>
  <si>
    <t>K93</t>
  </si>
  <si>
    <t>K9</t>
  </si>
  <si>
    <t>FINANSZÍROZÁSI KIADÁSOK ÖSSZESEN</t>
  </si>
  <si>
    <t>KIADÁSOK ÖSSZESEN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</si>
  <si>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</si>
  <si>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</si>
  <si>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</si>
  <si>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Végkielégítés </t>
  </si>
  <si>
    <t xml:space="preserve">Jubileumi jutalom </t>
  </si>
  <si>
    <t xml:space="preserve">Béren kívüli juttatások </t>
  </si>
  <si>
    <t xml:space="preserve">Ruházati költségtérítés </t>
  </si>
  <si>
    <t xml:space="preserve">Közlekedési költségtérítés </t>
  </si>
  <si>
    <t xml:space="preserve">Egyéb költségtérítések </t>
  </si>
  <si>
    <t xml:space="preserve">Lakhatási támogatások </t>
  </si>
  <si>
    <t xml:space="preserve">Szociális támogatások </t>
  </si>
  <si>
    <t xml:space="preserve">Foglalkoztatottak egyéb személyi juttatásai </t>
  </si>
  <si>
    <t xml:space="preserve">Választott tisztségviselők juttatásai </t>
  </si>
  <si>
    <t xml:space="preserve">Egyéb külső személyi juttatások </t>
  </si>
  <si>
    <t xml:space="preserve">Szakmai anyagok beszerzése </t>
  </si>
  <si>
    <t xml:space="preserve">Üzemeltetési anyagok beszerzése </t>
  </si>
  <si>
    <t xml:space="preserve">Árubeszerzés </t>
  </si>
  <si>
    <t xml:space="preserve">Informatikai szolgáltatások igénybevétele 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</si>
  <si>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</si>
  <si>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</si>
  <si>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</si>
  <si>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</si>
  <si>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Karbantartási, kisjavítási szolgáltatások </t>
  </si>
  <si>
    <t xml:space="preserve">Közvetített szolgáltatások </t>
  </si>
  <si>
    <t xml:space="preserve">Szakmai tevékenységet segítő szolgáltatások </t>
  </si>
  <si>
    <t xml:space="preserve">Egyéb szolgáltatások </t>
  </si>
  <si>
    <t xml:space="preserve">Kiküldetések kiadásai </t>
  </si>
  <si>
    <t xml:space="preserve">Reklám- és propagandakiadások </t>
  </si>
  <si>
    <t xml:space="preserve">Fizetendő általános forgalmi adó </t>
  </si>
  <si>
    <t xml:space="preserve">Kamatkiadások </t>
  </si>
  <si>
    <t xml:space="preserve">Egyéb pénzügyi műveletek kiadásai </t>
  </si>
  <si>
    <t xml:space="preserve">Egyéb dologi kiadások </t>
  </si>
  <si>
    <t xml:space="preserve">Társadalombiztosítási ellátások </t>
  </si>
  <si>
    <t xml:space="preserve">Családi támogatások   </t>
  </si>
  <si>
    <t xml:space="preserve">Pénzbeli kárpótlások, kártérítések </t>
  </si>
  <si>
    <t xml:space="preserve">Lakhatással kapcsolatos ellátások </t>
  </si>
  <si>
    <t xml:space="preserve">Intézményi ellátottak pénzbeli juttatásai </t>
  </si>
  <si>
    <t xml:space="preserve">Egyéb nem intézményi ellátások   </t>
  </si>
  <si>
    <t xml:space="preserve">Nemzetközi kötelezettségek </t>
  </si>
  <si>
    <t xml:space="preserve">Elvonások és befizetések </t>
  </si>
  <si>
    <t xml:space="preserve">Árkiegészítések, ártámogatások </t>
  </si>
  <si>
    <t xml:space="preserve">Kamattámogatások </t>
  </si>
  <si>
    <t xml:space="preserve">Tartalékok </t>
  </si>
  <si>
    <t xml:space="preserve">Immateriális javak beszerzése, létesítése </t>
  </si>
  <si>
    <t xml:space="preserve">Ingatlanok beszerzése, létesítése </t>
  </si>
  <si>
    <t xml:space="preserve">Informatikai eszközök beszerzése, létesítése </t>
  </si>
  <si>
    <t xml:space="preserve">Egyéb tárgyi eszközök beszerzése, létesítése </t>
  </si>
  <si>
    <t xml:space="preserve">Részesedések beszerzése </t>
  </si>
  <si>
    <t xml:space="preserve">Ingatlanok felújítása </t>
  </si>
  <si>
    <t xml:space="preserve">Informatikai eszközök felújítása </t>
  </si>
  <si>
    <t xml:space="preserve">Egyéb tárgyi eszközök felújítása </t>
  </si>
  <si>
    <t xml:space="preserve">Lakástámogatás </t>
  </si>
  <si>
    <t xml:space="preserve">Hosszú lejáratú hitelek, kölcsönök törlesztése </t>
  </si>
  <si>
    <t xml:space="preserve">Rövid lejáratú hitelek, kölcsönök törlesztése </t>
  </si>
  <si>
    <t xml:space="preserve">Forgatási célú belföldi értékpapírok vásárlása </t>
  </si>
  <si>
    <t xml:space="preserve">Forgatási célú belföldi értékpapírok beváltása </t>
  </si>
  <si>
    <t xml:space="preserve">Befektetési célú belföldi értékpapírok vásárlása </t>
  </si>
  <si>
    <t xml:space="preserve">Befektetési célú belföldi értékpapírok beváltása </t>
  </si>
  <si>
    <t xml:space="preserve">Központi, irányító szervi támogatás folyósítása </t>
  </si>
  <si>
    <t xml:space="preserve">Pénzeszközök betétként elhelyezése </t>
  </si>
  <si>
    <t xml:space="preserve">Pénzügyi lízing kiadásai </t>
  </si>
  <si>
    <t xml:space="preserve">Forgatási célú külföldi értékpapírok vásárlása </t>
  </si>
  <si>
    <t xml:space="preserve">Befektetési célú külföldi értékpapírok vásárlása </t>
  </si>
  <si>
    <t xml:space="preserve">Külföldi értékpapírok beváltása </t>
  </si>
  <si>
    <t xml:space="preserve">Külföldi hitelek, kölcsönök törlesztése </t>
  </si>
  <si>
    <t xml:space="preserve">Helyi önkormányzatok kiegészítő támogatásai </t>
  </si>
  <si>
    <t xml:space="preserve">Elvonások és befizetések bevételei </t>
  </si>
  <si>
    <t xml:space="preserve">Felhalmozási célú önkormányzati támogatások </t>
  </si>
  <si>
    <t xml:space="preserve">Magánszemélyek jövedelemadói </t>
  </si>
  <si>
    <t xml:space="preserve">Társaságok jövedelemadói </t>
  </si>
  <si>
    <t xml:space="preserve">Szociális hozzájárulási adó és járulékok </t>
  </si>
  <si>
    <t xml:space="preserve">Bérhez és foglalkoztatáshoz kapcsolódó adók </t>
  </si>
  <si>
    <t xml:space="preserve">Vagyoni típusú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</si>
  <si>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</si>
  <si>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</si>
  <si>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</si>
  <si>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 xml:space="preserve">Gépjárműadók </t>
  </si>
  <si>
    <t xml:space="preserve">Egyéb áruhasználati és szolgáltatási adók </t>
  </si>
  <si>
    <t xml:space="preserve">Egyéb közhatalmi bevételek </t>
  </si>
  <si>
    <t xml:space="preserve">Szolgáltatások ellenértéke </t>
  </si>
  <si>
    <t xml:space="preserve">Közvetített szolgáltatások ellenértéke </t>
  </si>
  <si>
    <t xml:space="preserve">Tulajdonosi bevételek </t>
  </si>
  <si>
    <t xml:space="preserve">Ellátási díjak </t>
  </si>
  <si>
    <t xml:space="preserve">Kiszámlázott általános forgalmi adó </t>
  </si>
  <si>
    <t xml:space="preserve">Általános forgalmi adó visszatérítése </t>
  </si>
  <si>
    <t xml:space="preserve">Kamatbevételek </t>
  </si>
  <si>
    <t xml:space="preserve">Egyéb pénzügyi műveletek bevételei </t>
  </si>
  <si>
    <t xml:space="preserve">Egyéb működési bevételek </t>
  </si>
  <si>
    <t xml:space="preserve">Ingatlanok értékesítése </t>
  </si>
  <si>
    <t xml:space="preserve">Egyéb tárgyi eszközök értékesítése </t>
  </si>
  <si>
    <t xml:space="preserve">Részesedések értékesítése </t>
  </si>
  <si>
    <t xml:space="preserve">Egyéb működési célú átvett pénzeszközök </t>
  </si>
  <si>
    <t xml:space="preserve">Egyéb felhalmozási célú átvett pénzeszközök </t>
  </si>
  <si>
    <t xml:space="preserve">Hosszú lejáratú hitelek, kölcsönök felvétele </t>
  </si>
  <si>
    <t xml:space="preserve">Rövid lejáratú hitelek, kölcsönök felvétele </t>
  </si>
  <si>
    <t xml:space="preserve">Forgatási célú belföldi értékpapírok kibocsátása </t>
  </si>
  <si>
    <t xml:space="preserve">Befektetési célú belföldi értékpapírok kibocsátása </t>
  </si>
  <si>
    <t xml:space="preserve">Központi, irányító szervi támogatás </t>
  </si>
  <si>
    <t xml:space="preserve">Betétek megszüntetése </t>
  </si>
  <si>
    <t xml:space="preserve">Külföldi értékpapírok kibocsátása </t>
  </si>
  <si>
    <t xml:space="preserve">Külföldi hitelek, kölcsönök felvétele </t>
  </si>
  <si>
    <t>B111</t>
  </si>
  <si>
    <t>B112</t>
  </si>
  <si>
    <t>B113</t>
  </si>
  <si>
    <t>B114</t>
  </si>
  <si>
    <t>B115</t>
  </si>
  <si>
    <t>B116</t>
  </si>
  <si>
    <t>B11</t>
  </si>
  <si>
    <t>B12</t>
  </si>
  <si>
    <t>B13</t>
  </si>
  <si>
    <t>B14</t>
  </si>
  <si>
    <t>B15</t>
  </si>
  <si>
    <t>B16</t>
  </si>
  <si>
    <t>B1</t>
  </si>
  <si>
    <t>B21</t>
  </si>
  <si>
    <t>B22</t>
  </si>
  <si>
    <t>B23</t>
  </si>
  <si>
    <t>B24</t>
  </si>
  <si>
    <t>B25</t>
  </si>
  <si>
    <t>B2</t>
  </si>
  <si>
    <t>B311</t>
  </si>
  <si>
    <t>B312</t>
  </si>
  <si>
    <t>B31</t>
  </si>
  <si>
    <t>Jövedelemadók összesen</t>
  </si>
  <si>
    <t>B32</t>
  </si>
  <si>
    <t>B33</t>
  </si>
  <si>
    <t>B34</t>
  </si>
  <si>
    <t>B35</t>
  </si>
  <si>
    <t>B351</t>
  </si>
  <si>
    <t>B352</t>
  </si>
  <si>
    <t>B353</t>
  </si>
  <si>
    <t>B354</t>
  </si>
  <si>
    <t>B355</t>
  </si>
  <si>
    <t>Termékek és szolgáltatások adói összesen</t>
  </si>
  <si>
    <t>B36</t>
  </si>
  <si>
    <t>B3</t>
  </si>
  <si>
    <t>KÖZHATALMI BEVÉTELEK ÖSSZESEN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</si>
  <si>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</si>
  <si>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</si>
  <si>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</si>
  <si>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</si>
  <si>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</si>
  <si>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</si>
  <si>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</si>
  <si>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</si>
  <si>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</si>
  <si>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</si>
  <si>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</si>
  <si>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MŰKÖDÉSI BEVÉTELEK ÖSSZESEN</t>
  </si>
  <si>
    <t>B51</t>
  </si>
  <si>
    <t>09511.</t>
  </si>
  <si>
    <t>B52</t>
  </si>
  <si>
    <t>B53</t>
  </si>
  <si>
    <t>B54</t>
  </si>
  <si>
    <t>B55</t>
  </si>
  <si>
    <t>B5</t>
  </si>
  <si>
    <t>FELHALMOZÁSI BEVÉTELEK ÖSSZESEN</t>
  </si>
  <si>
    <t>B6</t>
  </si>
  <si>
    <t>B71</t>
  </si>
  <si>
    <t>B7</t>
  </si>
  <si>
    <t>KÖLTSÉGVETÉSI BEVÉTELEK ÖSSZESEN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</si>
  <si>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</si>
  <si>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</si>
  <si>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</si>
  <si>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</si>
  <si>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</si>
  <si>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</si>
  <si>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</si>
  <si>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</si>
  <si>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</si>
  <si>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Belföldi értékpapírok bevételei összesen</t>
  </si>
  <si>
    <t>B8131</t>
  </si>
  <si>
    <t>B8132</t>
  </si>
  <si>
    <t>B813</t>
  </si>
  <si>
    <t>Maradvány igénybevétele összesen</t>
  </si>
  <si>
    <t>B814</t>
  </si>
  <si>
    <t>B815</t>
  </si>
  <si>
    <t>B816</t>
  </si>
  <si>
    <t>B817</t>
  </si>
  <si>
    <t>B818</t>
  </si>
  <si>
    <t>B8</t>
  </si>
  <si>
    <t>B81</t>
  </si>
  <si>
    <t>Belföldi finanszírozás bevételei összesen</t>
  </si>
  <si>
    <t>B821</t>
  </si>
  <si>
    <t>B822</t>
  </si>
  <si>
    <t>B823</t>
  </si>
  <si>
    <t>B824</t>
  </si>
  <si>
    <t>B82</t>
  </si>
  <si>
    <t>Külföldi finanszírozás bevételei összesen</t>
  </si>
  <si>
    <t>B83</t>
  </si>
  <si>
    <t>FINANSZÍROZÁSI BEVÉTELK ÖSSZESEN</t>
  </si>
  <si>
    <t>BEVÉTELEK ÖSSZESEN</t>
  </si>
  <si>
    <t>COFOG kód</t>
  </si>
  <si>
    <t>Kötelező</t>
  </si>
  <si>
    <t>Összesen</t>
  </si>
  <si>
    <t>Rovat-szám</t>
  </si>
  <si>
    <t>Számla-szám</t>
  </si>
  <si>
    <t xml:space="preserve">Készenléti, ügyeleti, helyett. díj, túlóra, túlszolg. </t>
  </si>
  <si>
    <t xml:space="preserve">Mvégz. ir. egyéb jogv. nem saját fogl. fiz. jutt. </t>
  </si>
  <si>
    <t xml:space="preserve">MADÓKAT TERH. JÁR. ÉS SZOC. HJ. ADÓ </t>
  </si>
  <si>
    <t>Kiküld., reklám- és propaganda kiad. összesen</t>
  </si>
  <si>
    <t xml:space="preserve">Műk. célú előzetesen felsz. ÁFA </t>
  </si>
  <si>
    <t>Különféle befiz. és egyéb dologi kiad. összesen</t>
  </si>
  <si>
    <t xml:space="preserve">Betegséggel kapcs. (nem TB-i) ellátások </t>
  </si>
  <si>
    <t xml:space="preserve">Foglalk., munkanélküliséggel kapcs. ellátások </t>
  </si>
  <si>
    <t>ELLÁTOTTAK PÉNZBELI JUTT. ÖSSZESEN</t>
  </si>
  <si>
    <t xml:space="preserve">Műk. c. garancia- és kez. szárm. kifiz. áht-n belülre </t>
  </si>
  <si>
    <t xml:space="preserve">Műk. c. visszatér. tám., kölcs. nyújt. áht-n belülre  </t>
  </si>
  <si>
    <t xml:space="preserve">Műk. c. visszatér. tám., kölcs. törl. áht-n belülre  </t>
  </si>
  <si>
    <t xml:space="preserve">Egyéb műk. célú tám. áht-n belülre  </t>
  </si>
  <si>
    <t xml:space="preserve">Műk. c. gar.- és kez.váll. szárm. kifiz. áht-n kívülre </t>
  </si>
  <si>
    <t xml:space="preserve">Műk. c. visszatér. tám., kölcs. nyújt. áht-n kívülre  </t>
  </si>
  <si>
    <t xml:space="preserve">Egyéb működési célú tám. áht-n kívülre  </t>
  </si>
  <si>
    <t xml:space="preserve">Meglévő részesedések növeléséhez kapcs. kiad. </t>
  </si>
  <si>
    <t>Beruházási célú előzetesen felszámított ÁFA</t>
  </si>
  <si>
    <t>Felújítási célú előzetesen felszámított ÁFA</t>
  </si>
  <si>
    <t xml:space="preserve">Felh. c. garancia- és kez. szárm. kifiz. áht-n belülre </t>
  </si>
  <si>
    <t xml:space="preserve">Felh. c. visszatér. tám., kölcs. nyújt. áht-n belülre  </t>
  </si>
  <si>
    <t xml:space="preserve">Felh. c. visszatér. tám., kölcs. törl. áht-n belülre  </t>
  </si>
  <si>
    <t xml:space="preserve">Egyéb felhalm. célú tám. áht-n belülre  </t>
  </si>
  <si>
    <t xml:space="preserve">Felh. c. gar.- és kez.váll. szárm. kifiz. áht-n kívülre </t>
  </si>
  <si>
    <t xml:space="preserve">Felh. c. visszatér. tám., kölcs. nyújt. áht-n kívülre  </t>
  </si>
  <si>
    <t xml:space="preserve">Egyéb felhalm. célú támogatások áht-n kívülre  </t>
  </si>
  <si>
    <t xml:space="preserve">Likvid. c. hitelek, kölcsönök törl. pénzügyi váll. </t>
  </si>
  <si>
    <t>Hitel-, kölcsöntörlesztés áht-n kívülre összesen</t>
  </si>
  <si>
    <t xml:space="preserve">Áht-n belüli megelőlegezések folyósítása </t>
  </si>
  <si>
    <t xml:space="preserve">Áht-n belüli megelőlegezések visszafizetése </t>
  </si>
  <si>
    <t xml:space="preserve">Központi költségvetés sajátos finanszírozási kiad. </t>
  </si>
  <si>
    <t xml:space="preserve">Adóssághoz nem kapcs. szárm. ügyletek kiad. </t>
  </si>
  <si>
    <t xml:space="preserve">Helyi önkorm. működésének ált. tám. </t>
  </si>
  <si>
    <t xml:space="preserve">Tel. önk. egyes köznevelési feladatainak tám. </t>
  </si>
  <si>
    <t xml:space="preserve">Tel. önk.szoc., gyermekjóléti és gy.étk.fel.tám.ei.  </t>
  </si>
  <si>
    <t xml:space="preserve">Tel. önk. kulturális feladatainak tám. </t>
  </si>
  <si>
    <t>Önk. működési támogatásai összesen</t>
  </si>
  <si>
    <t xml:space="preserve">Műk. c. gar.- és kez. szárm. megtér. áht-n belülről </t>
  </si>
  <si>
    <t xml:space="preserve">Műk. c. visszatér. tám., kölcs. visszatér. áht-n bel. </t>
  </si>
  <si>
    <t xml:space="preserve">Műk. c. visszatér. tám., kölcs. igénybev. áht-n bel. </t>
  </si>
  <si>
    <t xml:space="preserve">Egyéb műk. célú támog. bevételei áht-n belülről </t>
  </si>
  <si>
    <t>MŰK. CÉLÚ TÁMOG. ÁHT-N BELÜLRŐL</t>
  </si>
  <si>
    <t xml:space="preserve">Felh. c. gar.- és kez. szárm. megtér. áht-n belülről </t>
  </si>
  <si>
    <t xml:space="preserve">Felh. c. visszatér. tám., kölcs. visszatér. áht-n bel. </t>
  </si>
  <si>
    <t xml:space="preserve">Felh. c. visszatér. tám., kölcs. igénybev. áht-n bel. </t>
  </si>
  <si>
    <t xml:space="preserve">Egyéb felh. célú támog. bevételei áht-n belülről </t>
  </si>
  <si>
    <t xml:space="preserve">Részesedések megszűnéséhez kapcs. bevételek </t>
  </si>
  <si>
    <t xml:space="preserve">Műk. c. visszatér. tám., kölcs. visszatér. áht-n kív. </t>
  </si>
  <si>
    <t xml:space="preserve">Felh. c. gar.- és kez. szárm. megtér. áht-n kívülről </t>
  </si>
  <si>
    <t xml:space="preserve">Felh. c. visszatér. tám., kölcs. visszatér. áht-n kív. </t>
  </si>
  <si>
    <t>FELH. CÉLÚ ÁTVETT PÉNZESZK. ÖSSZESEN</t>
  </si>
  <si>
    <t xml:space="preserve">Likvid. célú hitelek, kölcs. felvétele pénzügyi váll. </t>
  </si>
  <si>
    <t>Hitel-, kölcsönfelvétel áht-n kívülről összesen</t>
  </si>
  <si>
    <t xml:space="preserve">Forgatási célú belföldi értékpapírok beváltása, ért. </t>
  </si>
  <si>
    <t xml:space="preserve">Befektetési célú belföldi értékpapírok bevált., ért. </t>
  </si>
  <si>
    <t xml:space="preserve">Előző év költségvetési maradványának igénybev. </t>
  </si>
  <si>
    <t>Előző év vállalkozási maradványának igénybev.</t>
  </si>
  <si>
    <t xml:space="preserve">Áht-n belüli megelőlegezések törlesztése </t>
  </si>
  <si>
    <t xml:space="preserve">Áht-n belüli megelőlegezések </t>
  </si>
  <si>
    <t>Központi költségvetés sajátos finanszírozási bev.</t>
  </si>
  <si>
    <t xml:space="preserve">Forgatási célú külföldi értékpapírok beváltása, ért. </t>
  </si>
  <si>
    <t>Befektetési célú külföldi értékpapírok bevált., ért.</t>
  </si>
  <si>
    <t xml:space="preserve">Adóssághoz nem kapcs. szárm. ügyletek bev. </t>
  </si>
  <si>
    <t>MŰK. CÉLÚ ÁTVETT PÉNZESZKÖZÖK ÖSSZ.</t>
  </si>
  <si>
    <t>Önkormányzat</t>
  </si>
  <si>
    <t>Kötelező feladat</t>
  </si>
  <si>
    <t>Önként vállalt feladat</t>
  </si>
  <si>
    <t>1.</t>
  </si>
  <si>
    <t>2.</t>
  </si>
  <si>
    <t>3.</t>
  </si>
  <si>
    <t>4.</t>
  </si>
  <si>
    <t>5.</t>
  </si>
  <si>
    <t>Költségvetési bevételek összesen</t>
  </si>
  <si>
    <t>091.</t>
  </si>
  <si>
    <t>092.</t>
  </si>
  <si>
    <t>093.</t>
  </si>
  <si>
    <t>094.</t>
  </si>
  <si>
    <t>095.</t>
  </si>
  <si>
    <t>096.</t>
  </si>
  <si>
    <t>097.</t>
  </si>
  <si>
    <t>Felhalm. célú támog. áht-n belülről</t>
  </si>
  <si>
    <t>Műk. célú átvett pénzeszközök</t>
  </si>
  <si>
    <t>Felhalm. célú átvett pénzeszközök</t>
  </si>
  <si>
    <t>098.</t>
  </si>
  <si>
    <t>6.</t>
  </si>
  <si>
    <t>7.</t>
  </si>
  <si>
    <t>8.</t>
  </si>
  <si>
    <t>9.</t>
  </si>
  <si>
    <t>10.</t>
  </si>
  <si>
    <t>Sor-szám</t>
  </si>
  <si>
    <t>Mind-összesen</t>
  </si>
  <si>
    <t>FELHALM. CÉLÚ TÁM. ÁHT-N BELÜLRŐL</t>
  </si>
  <si>
    <t>Munkaadókat terh. jár. és szoc. hozzájár. adó</t>
  </si>
  <si>
    <t>051.</t>
  </si>
  <si>
    <t>052.</t>
  </si>
  <si>
    <t>053.</t>
  </si>
  <si>
    <t>054.</t>
  </si>
  <si>
    <t>055.</t>
  </si>
  <si>
    <t>056.</t>
  </si>
  <si>
    <t>057.</t>
  </si>
  <si>
    <t>058.</t>
  </si>
  <si>
    <t>Költségvetési kiadások összesen</t>
  </si>
  <si>
    <t>Kötelező feladat összesen</t>
  </si>
  <si>
    <t>Államig. feladat összesen</t>
  </si>
  <si>
    <t>011130</t>
  </si>
  <si>
    <t>013350</t>
  </si>
  <si>
    <t>016010</t>
  </si>
  <si>
    <t>016080</t>
  </si>
  <si>
    <t>018010</t>
  </si>
  <si>
    <t>018030</t>
  </si>
  <si>
    <t>022010</t>
  </si>
  <si>
    <t>041232</t>
  </si>
  <si>
    <t>041233</t>
  </si>
  <si>
    <t>041237</t>
  </si>
  <si>
    <t>045140</t>
  </si>
  <si>
    <t>045160</t>
  </si>
  <si>
    <t>054020</t>
  </si>
  <si>
    <t>064010</t>
  </si>
  <si>
    <t>066020</t>
  </si>
  <si>
    <t>072112</t>
  </si>
  <si>
    <t>106020</t>
  </si>
  <si>
    <t>107060</t>
  </si>
  <si>
    <t>084031</t>
  </si>
  <si>
    <t>900060</t>
  </si>
  <si>
    <t>900070</t>
  </si>
  <si>
    <t>107080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</si>
  <si>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</si>
  <si>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</si>
  <si>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</si>
  <si>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</si>
  <si>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</si>
  <si>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</si>
  <si>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</si>
  <si>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</si>
  <si>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</si>
  <si>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</si>
  <si>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</si>
  <si>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</si>
  <si>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Közvilágítás</t>
  </si>
  <si>
    <t>Bevételek</t>
  </si>
  <si>
    <t>Műk. célú támog. áht-n belülről</t>
  </si>
  <si>
    <t>Műk.c.támÁht-n bel.</t>
  </si>
  <si>
    <t>Felh.c.támÁht-n bel.</t>
  </si>
  <si>
    <t>Működési  bev.</t>
  </si>
  <si>
    <t>Felhalm. bev.</t>
  </si>
  <si>
    <t xml:space="preserve">Megnevezés     </t>
  </si>
  <si>
    <t>Közfoglalkoztatási mintaprogram</t>
  </si>
  <si>
    <t>055131.</t>
  </si>
  <si>
    <t>Működési célú költségv.támog.és kieg.támogat.</t>
  </si>
  <si>
    <t xml:space="preserve"> Ft-ban</t>
  </si>
  <si>
    <t>082092</t>
  </si>
  <si>
    <t>Közművelődés - hagyományos közösségi kulturális értékek gondozása</t>
  </si>
  <si>
    <t>adatok  Ft-ban</t>
  </si>
  <si>
    <t>Felújítás célú előzetesen felszámított ÁFA</t>
  </si>
  <si>
    <t>adatok Ft-ban</t>
  </si>
  <si>
    <t>055121.</t>
  </si>
  <si>
    <t>Áht-on belüli megelőlegezés visszafizetése</t>
  </si>
  <si>
    <t>Áht-on belüli megelőlegezések visszafizetése</t>
  </si>
  <si>
    <t>Önkormányzatok elszámolásai a központi költségvetéssel</t>
  </si>
  <si>
    <t>Ingatlanok beszerzése, létesítése</t>
  </si>
  <si>
    <t>Ingatlanok felújítása</t>
  </si>
  <si>
    <t>05621</t>
  </si>
  <si>
    <t>05671</t>
  </si>
  <si>
    <t>05672</t>
  </si>
  <si>
    <t>05673</t>
  </si>
  <si>
    <t>05674</t>
  </si>
  <si>
    <t>05675</t>
  </si>
  <si>
    <t>05676</t>
  </si>
  <si>
    <t>05677</t>
  </si>
  <si>
    <t>05678</t>
  </si>
  <si>
    <t>05679</t>
  </si>
  <si>
    <t>05680</t>
  </si>
  <si>
    <t>05681</t>
  </si>
  <si>
    <t>05682</t>
  </si>
  <si>
    <t>05683</t>
  </si>
  <si>
    <t>05684</t>
  </si>
  <si>
    <t>05685</t>
  </si>
  <si>
    <t>05686</t>
  </si>
  <si>
    <t>05687</t>
  </si>
  <si>
    <t>05688</t>
  </si>
  <si>
    <t>05711</t>
  </si>
  <si>
    <t>05741</t>
  </si>
  <si>
    <t>Mindösszesen:</t>
  </si>
  <si>
    <t>Eredeti</t>
  </si>
  <si>
    <t xml:space="preserve">Módosított </t>
  </si>
  <si>
    <t>Állammháztartáson belüli megelőlegezések</t>
  </si>
  <si>
    <t>Rövid lejáratú hitelek, kölcsönök törlesztése</t>
  </si>
  <si>
    <t>059.</t>
  </si>
  <si>
    <t>Eredceti</t>
  </si>
  <si>
    <t>Módosított</t>
  </si>
  <si>
    <t>104037</t>
  </si>
  <si>
    <t>Intézményen kívüli gyermekétkeztetés</t>
  </si>
  <si>
    <t>104051</t>
  </si>
  <si>
    <t>Gyermekvédelmi pénzbeli és természetben ell.</t>
  </si>
  <si>
    <t>Önk.-ok funkcióra nem sorolható bevételei</t>
  </si>
  <si>
    <t>Fedezeti és általános tartalék elszámolás</t>
  </si>
  <si>
    <t>05641</t>
  </si>
  <si>
    <t>Egyéb tárgyi eszköz beszerzése, létesítése</t>
  </si>
  <si>
    <t>Biztosító által fizetett kártérítés</t>
  </si>
  <si>
    <t>B411</t>
  </si>
  <si>
    <t>094111.</t>
  </si>
  <si>
    <t>B64</t>
  </si>
  <si>
    <t>09641.</t>
  </si>
  <si>
    <t>B65</t>
  </si>
  <si>
    <t>09651.</t>
  </si>
  <si>
    <t>B74</t>
  </si>
  <si>
    <t>09741.</t>
  </si>
  <si>
    <t>B75</t>
  </si>
  <si>
    <t>09751.</t>
  </si>
  <si>
    <t>Város-, községgazdálkodási feladatok</t>
  </si>
  <si>
    <t>104060</t>
  </si>
  <si>
    <t>A gyermekek, fiatalok és családok életminőségét javító programok</t>
  </si>
  <si>
    <t>Önkorm. és önkorm. hivatalok jogalkotó és ált. igazgatási tevékenysége</t>
  </si>
  <si>
    <t>Az önkormányzati vagyonnal való gazdálkodással kapcs. feladatok</t>
  </si>
  <si>
    <t xml:space="preserve">Áht-on belüli megelőlegezések </t>
  </si>
  <si>
    <t>RINYAÚJLAK KÖZSÉG ÖNKORMÁNYZAT 2019. ÉVI MÓDOSÍTOTT KÖLTSÉGVETÉSE</t>
  </si>
  <si>
    <t>2019. évi  előirányzat</t>
  </si>
  <si>
    <t>2019. évi előirányzat</t>
  </si>
  <si>
    <t>RINYAÚJLAK KÖZSÉG ÖNKORMÁNYZAT 2019. ÉVI MÓDOSÍTOTT KÖLTSÉGVETÉSE - BEVÉTELEK</t>
  </si>
  <si>
    <t>RINYAÚJLAK KÖZSÉG ÖNKORMÁNYZAT 2019. ÉVI MÓDOSÍTOTT KÖLTSÉGVETÉSE - KIADÁSOK</t>
  </si>
  <si>
    <t>2019. évi módosított előirányzat</t>
  </si>
  <si>
    <t>2019. évi módosított előirányzata</t>
  </si>
  <si>
    <t>013020</t>
  </si>
  <si>
    <t>Köztemető-fenntartás és - működtetés</t>
  </si>
  <si>
    <t>063020</t>
  </si>
  <si>
    <t>Víztermelés, -kezelsé, -ellátás</t>
  </si>
  <si>
    <t>Különbözet (20.-21.)</t>
  </si>
  <si>
    <t>Város-, községgazdálkodási egyéb szolgáltatások</t>
  </si>
  <si>
    <t xml:space="preserve">Közművelődés - hagyományos közösségi kulturális értékek gondozása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</si>
</sst>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Ft&quot;_-;\-* #,##0.00\ &quot;Ft&quot;_-;_-* &quot;-&quot;??\ &quot;Ft&quot;_-;_-@_-"/>
    <numFmt numFmtId="165" formatCode="_-* #,##0.00\ _F_t_-;\-* #,##0.00\ _F_t_-;_-* &quot;-&quot;??\ _F_t_-;_-@_-"/>
    <numFmt numFmtId="166" formatCode="#,##0\ _F_t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62"/>
      <name val="Times New Roman"/>
      <family val="1"/>
      <charset val="238"/>
    </font>
    <font>
      <b/>
      <sz val="10"/>
      <color indexed="60"/>
      <name val="Times New Roman"/>
      <family val="1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</font>
    <font>
      <sz val="8"/>
      <name val="Times New Roman"/>
      <family val="1"/>
    </font>
    <font>
      <sz val="10"/>
      <name val="Times New Roman"/>
      <family val="1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164" fontId="3" fillId="0" borderId="0" applyFont="0" applyFill="0" applyBorder="0" applyAlignment="0" applyProtection="0"/>
    <xf numFmtId="0" fontId="3" fillId="0" borderId="0"/>
  </cellStyleXfs>
  <cellXfs count="475">
    <xf numFmtId="0" fontId="0" fillId="0" borderId="0" xfId="0"/>
    <xf numFmtId="0" fontId="8" fillId="0" borderId="1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indent="1"/>
    </xf>
    <xf numFmtId="0" fontId="9" fillId="3" borderId="5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left" vertical="center" indent="1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9" fillId="0" borderId="9" xfId="0" applyFont="1" applyFill="1" applyBorder="1" applyAlignment="1">
      <alignment horizontal="left" vertical="center" indent="1"/>
    </xf>
    <xf numFmtId="0" fontId="9" fillId="0" borderId="7" xfId="0" applyFont="1" applyFill="1" applyBorder="1" applyAlignment="1">
      <alignment horizontal="left" vertical="center" indent="1"/>
    </xf>
    <xf numFmtId="0" fontId="9" fillId="0" borderId="8" xfId="0" applyFont="1" applyFill="1" applyBorder="1" applyAlignment="1">
      <alignment horizontal="left" vertical="center" inden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3" fontId="2" fillId="4" borderId="15" xfId="2" applyNumberFormat="1" applyFont="1" applyFill="1" applyBorder="1" applyAlignment="1">
      <alignment horizontal="center" vertical="center" wrapText="1"/>
    </xf>
    <xf numFmtId="3" fontId="2" fillId="4" borderId="16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1" borderId="5" xfId="0" applyFont="1" applyFill="1" applyBorder="1" applyAlignment="1">
      <alignment horizontal="left" vertical="center"/>
    </xf>
    <xf numFmtId="0" fontId="2" fillId="1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9" fillId="1" borderId="5" xfId="0" applyFont="1" applyFill="1" applyBorder="1" applyAlignment="1">
      <alignment horizontal="left" vertical="center" indent="1"/>
    </xf>
    <xf numFmtId="0" fontId="9" fillId="1" borderId="14" xfId="0" applyFont="1" applyFill="1" applyBorder="1" applyAlignment="1">
      <alignment vertical="center" wrapText="1"/>
    </xf>
    <xf numFmtId="0" fontId="9" fillId="1" borderId="4" xfId="0" applyFont="1" applyFill="1" applyBorder="1" applyAlignment="1">
      <alignment horizontal="left" vertical="center" indent="1"/>
    </xf>
    <xf numFmtId="0" fontId="7" fillId="0" borderId="0" xfId="0" applyFont="1"/>
    <xf numFmtId="3" fontId="2" fillId="4" borderId="1" xfId="2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2" fillId="0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1" fillId="0" borderId="0" xfId="2" applyFont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2" applyFont="1" applyAlignment="1">
      <alignment vertical="center" wrapText="1"/>
    </xf>
    <xf numFmtId="3" fontId="1" fillId="0" borderId="24" xfId="2" applyNumberFormat="1" applyFont="1" applyFill="1" applyBorder="1" applyAlignment="1">
      <alignment vertical="center"/>
    </xf>
    <xf numFmtId="3" fontId="1" fillId="0" borderId="3" xfId="2" applyNumberFormat="1" applyFont="1" applyFill="1" applyBorder="1" applyAlignment="1">
      <alignment vertical="center"/>
    </xf>
    <xf numFmtId="0" fontId="2" fillId="4" borderId="1" xfId="2" applyFont="1" applyFill="1" applyBorder="1" applyAlignment="1">
      <alignment horizontal="center" vertical="center" wrapText="1"/>
    </xf>
    <xf numFmtId="0" fontId="2" fillId="4" borderId="7" xfId="2" applyFont="1" applyFill="1" applyBorder="1" applyAlignment="1">
      <alignment horizontal="center" vertical="center" wrapText="1"/>
    </xf>
    <xf numFmtId="3" fontId="2" fillId="0" borderId="0" xfId="2" applyNumberFormat="1" applyFont="1" applyFill="1" applyAlignment="1">
      <alignment horizontal="right" vertical="center"/>
    </xf>
    <xf numFmtId="3" fontId="2" fillId="0" borderId="7" xfId="2" applyNumberFormat="1" applyFont="1" applyFill="1" applyBorder="1" applyAlignment="1">
      <alignment vertical="center"/>
    </xf>
    <xf numFmtId="3" fontId="2" fillId="0" borderId="1" xfId="2" applyNumberFormat="1" applyFont="1" applyFill="1" applyBorder="1" applyAlignment="1">
      <alignment vertical="center"/>
    </xf>
    <xf numFmtId="3" fontId="2" fillId="0" borderId="12" xfId="2" applyNumberFormat="1" applyFont="1" applyFill="1" applyBorder="1" applyAlignment="1">
      <alignment vertical="center"/>
    </xf>
    <xf numFmtId="3" fontId="1" fillId="0" borderId="22" xfId="2" applyNumberFormat="1" applyFont="1" applyFill="1" applyBorder="1" applyAlignment="1">
      <alignment vertical="center"/>
    </xf>
    <xf numFmtId="3" fontId="1" fillId="0" borderId="7" xfId="2" applyNumberFormat="1" applyFont="1" applyFill="1" applyBorder="1" applyAlignment="1">
      <alignment vertical="center"/>
    </xf>
    <xf numFmtId="3" fontId="1" fillId="0" borderId="1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" fillId="0" borderId="12" xfId="2" applyNumberFormat="1" applyFont="1" applyBorder="1" applyAlignment="1">
      <alignment horizontal="left" vertical="center"/>
    </xf>
    <xf numFmtId="3" fontId="1" fillId="0" borderId="12" xfId="2" applyNumberFormat="1" applyFont="1" applyFill="1" applyBorder="1" applyAlignment="1">
      <alignment horizontal="left" vertical="center"/>
    </xf>
    <xf numFmtId="3" fontId="2" fillId="4" borderId="1" xfId="2" applyNumberFormat="1" applyFont="1" applyFill="1" applyBorder="1" applyAlignment="1">
      <alignment vertical="center" wrapText="1"/>
    </xf>
    <xf numFmtId="0" fontId="1" fillId="0" borderId="0" xfId="2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2" borderId="1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indent="1"/>
    </xf>
    <xf numFmtId="0" fontId="9" fillId="4" borderId="5" xfId="0" applyFont="1" applyFill="1" applyBorder="1" applyAlignment="1">
      <alignment horizontal="left" vertical="center" indent="1"/>
    </xf>
    <xf numFmtId="0" fontId="9" fillId="4" borderId="20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49" fontId="2" fillId="4" borderId="26" xfId="0" applyNumberFormat="1" applyFont="1" applyFill="1" applyBorder="1" applyAlignment="1">
      <alignment horizontal="center" vertical="center" wrapText="1"/>
    </xf>
    <xf numFmtId="0" fontId="1" fillId="1" borderId="4" xfId="0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 wrapText="1"/>
    </xf>
    <xf numFmtId="3" fontId="2" fillId="4" borderId="12" xfId="2" applyNumberFormat="1" applyFont="1" applyFill="1" applyBorder="1" applyAlignment="1">
      <alignment horizontal="center" vertical="center" wrapText="1"/>
    </xf>
    <xf numFmtId="49" fontId="1" fillId="0" borderId="27" xfId="0" applyNumberFormat="1" applyFont="1" applyFill="1" applyBorder="1" applyAlignment="1">
      <alignment horizontal="center" vertical="center" wrapText="1"/>
    </xf>
    <xf numFmtId="3" fontId="1" fillId="0" borderId="9" xfId="2" applyNumberFormat="1" applyFont="1" applyFill="1" applyBorder="1" applyAlignment="1">
      <alignment vertical="center"/>
    </xf>
    <xf numFmtId="3" fontId="1" fillId="0" borderId="11" xfId="2" applyNumberFormat="1" applyFont="1" applyFill="1" applyBorder="1" applyAlignment="1">
      <alignment vertical="center"/>
    </xf>
    <xf numFmtId="3" fontId="2" fillId="0" borderId="28" xfId="2" applyNumberFormat="1" applyFont="1" applyFill="1" applyBorder="1" applyAlignment="1">
      <alignment vertical="center"/>
    </xf>
    <xf numFmtId="0" fontId="2" fillId="4" borderId="12" xfId="2" applyFont="1" applyFill="1" applyBorder="1" applyAlignment="1">
      <alignment horizontal="center" vertical="center" wrapText="1"/>
    </xf>
    <xf numFmtId="3" fontId="2" fillId="0" borderId="29" xfId="2" applyNumberFormat="1" applyFont="1" applyFill="1" applyBorder="1" applyAlignment="1">
      <alignment vertical="center"/>
    </xf>
    <xf numFmtId="3" fontId="2" fillId="4" borderId="30" xfId="2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left" vertical="center" indent="1"/>
    </xf>
    <xf numFmtId="0" fontId="9" fillId="5" borderId="4" xfId="0" applyFont="1" applyFill="1" applyBorder="1" applyAlignment="1">
      <alignment horizontal="left" vertical="center" indent="1"/>
    </xf>
    <xf numFmtId="0" fontId="9" fillId="5" borderId="5" xfId="0" applyFont="1" applyFill="1" applyBorder="1" applyAlignment="1">
      <alignment horizontal="left" vertical="center" indent="1"/>
    </xf>
    <xf numFmtId="3" fontId="0" fillId="0" borderId="0" xfId="0" applyNumberFormat="1"/>
    <xf numFmtId="3" fontId="8" fillId="0" borderId="0" xfId="0" applyNumberFormat="1" applyFont="1" applyAlignment="1"/>
    <xf numFmtId="3" fontId="9" fillId="4" borderId="31" xfId="0" applyNumberFormat="1" applyFont="1" applyFill="1" applyBorder="1" applyAlignment="1">
      <alignment horizontal="center" vertical="center" wrapText="1"/>
    </xf>
    <xf numFmtId="3" fontId="9" fillId="4" borderId="32" xfId="0" applyNumberFormat="1" applyFont="1" applyFill="1" applyBorder="1" applyAlignment="1">
      <alignment horizontal="center" vertical="center" wrapText="1"/>
    </xf>
    <xf numFmtId="3" fontId="9" fillId="4" borderId="34" xfId="0" applyNumberFormat="1" applyFont="1" applyFill="1" applyBorder="1" applyAlignment="1">
      <alignment horizontal="center" vertical="center" wrapText="1"/>
    </xf>
    <xf numFmtId="3" fontId="9" fillId="4" borderId="35" xfId="0" applyNumberFormat="1" applyFont="1" applyFill="1" applyBorder="1" applyAlignment="1">
      <alignment horizontal="center" vertical="center" wrapText="1"/>
    </xf>
    <xf numFmtId="3" fontId="9" fillId="4" borderId="16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3" fontId="9" fillId="1" borderId="4" xfId="0" applyNumberFormat="1" applyFont="1" applyFill="1" applyBorder="1" applyAlignment="1">
      <alignment vertical="center"/>
    </xf>
    <xf numFmtId="3" fontId="9" fillId="1" borderId="5" xfId="0" applyNumberFormat="1" applyFont="1" applyFill="1" applyBorder="1" applyAlignment="1">
      <alignment vertical="center"/>
    </xf>
    <xf numFmtId="3" fontId="9" fillId="4" borderId="4" xfId="0" applyNumberFormat="1" applyFont="1" applyFill="1" applyBorder="1" applyAlignment="1">
      <alignment vertical="center" wrapText="1"/>
    </xf>
    <xf numFmtId="3" fontId="9" fillId="4" borderId="5" xfId="0" applyNumberFormat="1" applyFont="1" applyFill="1" applyBorder="1" applyAlignment="1">
      <alignment vertical="center" wrapText="1"/>
    </xf>
    <xf numFmtId="3" fontId="8" fillId="0" borderId="6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2" fillId="5" borderId="4" xfId="0" applyNumberFormat="1" applyFont="1" applyFill="1" applyBorder="1" applyAlignment="1">
      <alignment vertical="center" wrapText="1"/>
    </xf>
    <xf numFmtId="3" fontId="9" fillId="5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4" borderId="26" xfId="0" applyNumberFormat="1" applyFont="1" applyFill="1" applyBorder="1" applyAlignment="1">
      <alignment horizontal="center" vertical="center" wrapText="1"/>
    </xf>
    <xf numFmtId="3" fontId="2" fillId="4" borderId="33" xfId="0" applyNumberFormat="1" applyFont="1" applyFill="1" applyBorder="1" applyAlignment="1">
      <alignment horizontal="center" vertical="center" wrapText="1"/>
    </xf>
    <xf numFmtId="3" fontId="2" fillId="4" borderId="35" xfId="0" applyNumberFormat="1" applyFont="1" applyFill="1" applyBorder="1" applyAlignment="1">
      <alignment horizontal="center" vertical="center" wrapText="1"/>
    </xf>
    <xf numFmtId="3" fontId="2" fillId="5" borderId="36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 wrapText="1"/>
    </xf>
    <xf numFmtId="3" fontId="9" fillId="4" borderId="4" xfId="0" applyNumberFormat="1" applyFont="1" applyFill="1" applyBorder="1" applyAlignment="1">
      <alignment vertical="center"/>
    </xf>
    <xf numFmtId="3" fontId="9" fillId="4" borderId="5" xfId="0" applyNumberFormat="1" applyFont="1" applyFill="1" applyBorder="1" applyAlignment="1">
      <alignment vertical="center"/>
    </xf>
    <xf numFmtId="0" fontId="11" fillId="5" borderId="4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9" fillId="5" borderId="39" xfId="0" applyFont="1" applyFill="1" applyBorder="1" applyAlignment="1">
      <alignment vertical="center"/>
    </xf>
    <xf numFmtId="3" fontId="9" fillId="5" borderId="10" xfId="0" applyNumberFormat="1" applyFont="1" applyFill="1" applyBorder="1" applyAlignment="1">
      <alignment vertical="center"/>
    </xf>
    <xf numFmtId="0" fontId="9" fillId="0" borderId="37" xfId="0" applyFont="1" applyFill="1" applyBorder="1" applyAlignment="1">
      <alignment vertical="center" wrapText="1"/>
    </xf>
    <xf numFmtId="0" fontId="9" fillId="1" borderId="20" xfId="0" applyFont="1" applyFill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2" fillId="5" borderId="20" xfId="0" applyFont="1" applyFill="1" applyBorder="1" applyAlignment="1">
      <alignment horizontal="left" vertical="center" indent="1"/>
    </xf>
    <xf numFmtId="0" fontId="9" fillId="5" borderId="20" xfId="0" applyFont="1" applyFill="1" applyBorder="1" applyAlignment="1">
      <alignment horizontal="left" vertical="center" indent="1"/>
    </xf>
    <xf numFmtId="0" fontId="8" fillId="2" borderId="20" xfId="0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1" fillId="0" borderId="24" xfId="0" applyNumberFormat="1" applyFont="1" applyFill="1" applyBorder="1" applyAlignment="1">
      <alignment vertical="center"/>
    </xf>
    <xf numFmtId="0" fontId="1" fillId="1" borderId="40" xfId="0" applyFont="1" applyFill="1" applyBorder="1" applyAlignment="1">
      <alignment horizontal="center" vertical="center"/>
    </xf>
    <xf numFmtId="0" fontId="2" fillId="1" borderId="41" xfId="0" applyFont="1" applyFill="1" applyBorder="1" applyAlignment="1">
      <alignment horizontal="left" vertical="center"/>
    </xf>
    <xf numFmtId="0" fontId="2" fillId="1" borderId="42" xfId="0" applyFont="1" applyFill="1" applyBorder="1" applyAlignment="1">
      <alignment horizontal="left" vertical="center"/>
    </xf>
    <xf numFmtId="3" fontId="1" fillId="0" borderId="0" xfId="2" applyNumberFormat="1" applyFont="1" applyAlignment="1">
      <alignment vertical="center"/>
    </xf>
    <xf numFmtId="0" fontId="14" fillId="0" borderId="0" xfId="0" applyFont="1"/>
    <xf numFmtId="3" fontId="14" fillId="0" borderId="0" xfId="0" applyNumberFormat="1" applyFont="1"/>
    <xf numFmtId="0" fontId="2" fillId="0" borderId="19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vertical="center" wrapText="1"/>
    </xf>
    <xf numFmtId="3" fontId="1" fillId="0" borderId="26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22" xfId="0" applyFont="1" applyFill="1" applyBorder="1" applyAlignment="1">
      <alignment vertical="center" wrapText="1"/>
    </xf>
    <xf numFmtId="3" fontId="2" fillId="0" borderId="24" xfId="0" applyNumberFormat="1" applyFont="1" applyFill="1" applyBorder="1" applyAlignment="1">
      <alignment vertical="center"/>
    </xf>
    <xf numFmtId="0" fontId="12" fillId="0" borderId="0" xfId="0" applyFont="1"/>
    <xf numFmtId="0" fontId="1" fillId="0" borderId="7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left" vertical="center" indent="1"/>
    </xf>
    <xf numFmtId="0" fontId="1" fillId="0" borderId="2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indent="1"/>
    </xf>
    <xf numFmtId="0" fontId="2" fillId="0" borderId="23" xfId="0" applyFont="1" applyFill="1" applyBorder="1" applyAlignment="1">
      <alignment vertical="center" wrapText="1"/>
    </xf>
    <xf numFmtId="3" fontId="2" fillId="0" borderId="32" xfId="0" applyNumberFormat="1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3" fontId="13" fillId="4" borderId="1" xfId="2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3" fontId="2" fillId="0" borderId="0" xfId="2" applyNumberFormat="1" applyFont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 wrapText="1"/>
    </xf>
    <xf numFmtId="3" fontId="2" fillId="0" borderId="0" xfId="4" applyNumberFormat="1" applyFont="1" applyAlignment="1">
      <alignment horizontal="center" vertical="center"/>
    </xf>
    <xf numFmtId="0" fontId="2" fillId="4" borderId="44" xfId="2" applyFont="1" applyFill="1" applyBorder="1" applyAlignment="1">
      <alignment horizontal="center" vertical="center" wrapText="1"/>
    </xf>
    <xf numFmtId="3" fontId="2" fillId="4" borderId="40" xfId="2" applyNumberFormat="1" applyFont="1" applyFill="1" applyBorder="1" applyAlignment="1">
      <alignment horizontal="center" vertical="center" wrapText="1"/>
    </xf>
    <xf numFmtId="3" fontId="2" fillId="4" borderId="41" xfId="2" applyNumberFormat="1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 wrapText="1"/>
    </xf>
    <xf numFmtId="0" fontId="2" fillId="0" borderId="21" xfId="2" applyFont="1" applyFill="1" applyBorder="1" applyAlignment="1">
      <alignment horizontal="center" vertical="center" wrapText="1"/>
    </xf>
    <xf numFmtId="3" fontId="2" fillId="0" borderId="45" xfId="2" applyNumberFormat="1" applyFont="1" applyFill="1" applyBorder="1" applyAlignment="1">
      <alignment horizontal="center" vertical="center" wrapText="1"/>
    </xf>
    <xf numFmtId="3" fontId="2" fillId="0" borderId="17" xfId="2" applyNumberFormat="1" applyFont="1" applyFill="1" applyBorder="1" applyAlignment="1">
      <alignment horizontal="center" vertical="center" wrapText="1"/>
    </xf>
    <xf numFmtId="3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7" xfId="2" applyFont="1" applyBorder="1" applyAlignment="1">
      <alignment horizontal="center" vertical="center"/>
    </xf>
    <xf numFmtId="0" fontId="1" fillId="0" borderId="7" xfId="2" applyFont="1" applyFill="1" applyBorder="1" applyAlignment="1">
      <alignment horizontal="center" vertical="center"/>
    </xf>
    <xf numFmtId="3" fontId="1" fillId="0" borderId="24" xfId="2" applyNumberFormat="1" applyFont="1" applyFill="1" applyBorder="1" applyAlignment="1">
      <alignment vertical="center" wrapText="1"/>
    </xf>
    <xf numFmtId="3" fontId="2" fillId="0" borderId="0" xfId="2" applyNumberFormat="1" applyFont="1" applyAlignment="1">
      <alignment vertical="center"/>
    </xf>
    <xf numFmtId="3" fontId="2" fillId="4" borderId="46" xfId="2" applyNumberFormat="1" applyFont="1" applyFill="1" applyBorder="1" applyAlignment="1">
      <alignment horizontal="right" vertical="center"/>
    </xf>
    <xf numFmtId="0" fontId="5" fillId="0" borderId="0" xfId="3" applyFont="1" applyAlignment="1">
      <alignment vertical="center"/>
    </xf>
    <xf numFmtId="3" fontId="2" fillId="0" borderId="47" xfId="2" applyNumberFormat="1" applyFont="1" applyFill="1" applyBorder="1" applyAlignment="1">
      <alignment horizontal="center" vertical="center" wrapText="1"/>
    </xf>
    <xf numFmtId="3" fontId="1" fillId="0" borderId="48" xfId="2" applyNumberFormat="1" applyFont="1" applyBorder="1" applyAlignment="1">
      <alignment vertical="center"/>
    </xf>
    <xf numFmtId="0" fontId="2" fillId="4" borderId="10" xfId="2" applyFont="1" applyFill="1" applyBorder="1" applyAlignment="1">
      <alignment horizontal="center" vertical="center"/>
    </xf>
    <xf numFmtId="0" fontId="2" fillId="4" borderId="39" xfId="2" applyFont="1" applyFill="1" applyBorder="1" applyAlignment="1">
      <alignment vertical="center" wrapText="1"/>
    </xf>
    <xf numFmtId="3" fontId="2" fillId="4" borderId="50" xfId="2" applyNumberFormat="1" applyFont="1" applyFill="1" applyBorder="1" applyAlignment="1">
      <alignment vertical="center"/>
    </xf>
    <xf numFmtId="3" fontId="2" fillId="0" borderId="21" xfId="2" applyNumberFormat="1" applyFont="1" applyFill="1" applyBorder="1" applyAlignment="1">
      <alignment horizontal="center" vertical="center" wrapText="1"/>
    </xf>
    <xf numFmtId="0" fontId="1" fillId="0" borderId="16" xfId="2" applyFont="1" applyFill="1" applyBorder="1" applyAlignment="1">
      <alignment horizontal="center" vertical="center"/>
    </xf>
    <xf numFmtId="3" fontId="1" fillId="0" borderId="15" xfId="2" applyNumberFormat="1" applyFont="1" applyFill="1" applyBorder="1" applyAlignment="1">
      <alignment vertical="center"/>
    </xf>
    <xf numFmtId="3" fontId="1" fillId="0" borderId="35" xfId="2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 wrapText="1"/>
    </xf>
    <xf numFmtId="166" fontId="1" fillId="0" borderId="19" xfId="0" applyNumberFormat="1" applyFont="1" applyFill="1" applyBorder="1" applyAlignment="1">
      <alignment vertical="center" wrapText="1"/>
    </xf>
    <xf numFmtId="166" fontId="1" fillId="0" borderId="17" xfId="0" applyNumberFormat="1" applyFont="1" applyFill="1" applyBorder="1" applyAlignment="1">
      <alignment vertical="center" wrapText="1"/>
    </xf>
    <xf numFmtId="166" fontId="1" fillId="0" borderId="7" xfId="0" applyNumberFormat="1" applyFont="1" applyFill="1" applyBorder="1" applyAlignment="1">
      <alignment vertical="center" wrapText="1"/>
    </xf>
    <xf numFmtId="166" fontId="1" fillId="0" borderId="1" xfId="0" applyNumberFormat="1" applyFont="1" applyFill="1" applyBorder="1" applyAlignment="1">
      <alignment vertical="center" wrapText="1"/>
    </xf>
    <xf numFmtId="166" fontId="1" fillId="0" borderId="8" xfId="0" applyNumberFormat="1" applyFont="1" applyFill="1" applyBorder="1" applyAlignment="1">
      <alignment vertical="center" wrapText="1"/>
    </xf>
    <xf numFmtId="166" fontId="1" fillId="0" borderId="2" xfId="0" applyNumberFormat="1" applyFont="1" applyFill="1" applyBorder="1" applyAlignment="1">
      <alignment vertical="center" wrapText="1"/>
    </xf>
    <xf numFmtId="166" fontId="1" fillId="0" borderId="0" xfId="0" applyNumberFormat="1" applyFont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166" fontId="2" fillId="4" borderId="16" xfId="2" applyNumberFormat="1" applyFont="1" applyFill="1" applyBorder="1" applyAlignment="1">
      <alignment horizontal="center" vertical="center" wrapText="1"/>
    </xf>
    <xf numFmtId="166" fontId="1" fillId="0" borderId="17" xfId="0" applyNumberFormat="1" applyFont="1" applyFill="1" applyBorder="1" applyAlignment="1">
      <alignment horizontal="right" vertical="center" wrapText="1"/>
    </xf>
    <xf numFmtId="166" fontId="1" fillId="0" borderId="1" xfId="0" applyNumberFormat="1" applyFont="1" applyFill="1" applyBorder="1" applyAlignment="1">
      <alignment horizontal="right" vertical="center" wrapText="1"/>
    </xf>
    <xf numFmtId="166" fontId="1" fillId="0" borderId="2" xfId="0" applyNumberFormat="1" applyFont="1" applyFill="1" applyBorder="1" applyAlignment="1">
      <alignment horizontal="right" vertical="center" wrapText="1"/>
    </xf>
    <xf numFmtId="3" fontId="15" fillId="0" borderId="9" xfId="2" applyNumberFormat="1" applyFont="1" applyFill="1" applyBorder="1" applyAlignment="1">
      <alignment vertical="center"/>
    </xf>
    <xf numFmtId="3" fontId="16" fillId="0" borderId="12" xfId="2" applyNumberFormat="1" applyFont="1" applyFill="1" applyBorder="1" applyAlignment="1">
      <alignment horizontal="left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vertical="center" wrapText="1"/>
    </xf>
    <xf numFmtId="3" fontId="1" fillId="0" borderId="26" xfId="2" applyNumberFormat="1" applyFont="1" applyFill="1" applyBorder="1" applyAlignment="1">
      <alignment vertical="center" wrapText="1"/>
    </xf>
    <xf numFmtId="0" fontId="2" fillId="4" borderId="40" xfId="2" applyFont="1" applyFill="1" applyBorder="1" applyAlignment="1">
      <alignment horizontal="center" vertical="center"/>
    </xf>
    <xf numFmtId="0" fontId="2" fillId="4" borderId="44" xfId="2" applyFont="1" applyFill="1" applyBorder="1" applyAlignment="1">
      <alignment vertical="center" wrapText="1"/>
    </xf>
    <xf numFmtId="0" fontId="2" fillId="4" borderId="46" xfId="2" applyFont="1" applyFill="1" applyBorder="1" applyAlignment="1">
      <alignment horizontal="center" vertical="center"/>
    </xf>
    <xf numFmtId="0" fontId="2" fillId="4" borderId="46" xfId="2" applyFont="1" applyFill="1" applyBorder="1" applyAlignment="1">
      <alignment vertical="center" wrapText="1"/>
    </xf>
    <xf numFmtId="3" fontId="2" fillId="0" borderId="46" xfId="2" applyNumberFormat="1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166" fontId="1" fillId="0" borderId="7" xfId="0" applyNumberFormat="1" applyFont="1" applyFill="1" applyBorder="1" applyAlignment="1">
      <alignment wrapText="1"/>
    </xf>
    <xf numFmtId="3" fontId="1" fillId="0" borderId="0" xfId="2" applyNumberFormat="1" applyFont="1" applyBorder="1" applyAlignment="1">
      <alignment vertical="center"/>
    </xf>
    <xf numFmtId="3" fontId="17" fillId="0" borderId="9" xfId="2" applyNumberFormat="1" applyFont="1" applyFill="1" applyBorder="1" applyAlignment="1">
      <alignment vertical="center"/>
    </xf>
    <xf numFmtId="3" fontId="17" fillId="0" borderId="3" xfId="2" applyNumberFormat="1" applyFont="1" applyFill="1" applyBorder="1" applyAlignment="1">
      <alignment vertical="center"/>
    </xf>
    <xf numFmtId="3" fontId="17" fillId="0" borderId="11" xfId="2" applyNumberFormat="1" applyFont="1" applyFill="1" applyBorder="1" applyAlignment="1">
      <alignment vertical="center"/>
    </xf>
    <xf numFmtId="3" fontId="17" fillId="0" borderId="7" xfId="2" applyNumberFormat="1" applyFont="1" applyFill="1" applyBorder="1" applyAlignment="1">
      <alignment vertical="center"/>
    </xf>
    <xf numFmtId="3" fontId="17" fillId="0" borderId="1" xfId="2" applyNumberFormat="1" applyFont="1" applyFill="1" applyBorder="1" applyAlignment="1">
      <alignment vertical="center"/>
    </xf>
    <xf numFmtId="3" fontId="17" fillId="0" borderId="12" xfId="2" applyNumberFormat="1" applyFont="1" applyFill="1" applyBorder="1" applyAlignment="1">
      <alignment vertical="center"/>
    </xf>
    <xf numFmtId="3" fontId="18" fillId="0" borderId="22" xfId="2" applyNumberFormat="1" applyFont="1" applyFill="1" applyBorder="1" applyAlignment="1">
      <alignment vertical="center"/>
    </xf>
    <xf numFmtId="3" fontId="18" fillId="4" borderId="53" xfId="2" applyNumberFormat="1" applyFont="1" applyFill="1" applyBorder="1" applyAlignment="1">
      <alignment vertical="center"/>
    </xf>
    <xf numFmtId="3" fontId="18" fillId="4" borderId="29" xfId="2" applyNumberFormat="1" applyFont="1" applyFill="1" applyBorder="1" applyAlignment="1">
      <alignment vertical="center"/>
    </xf>
    <xf numFmtId="3" fontId="18" fillId="4" borderId="4" xfId="2" applyNumberFormat="1" applyFont="1" applyFill="1" applyBorder="1" applyAlignment="1">
      <alignment vertical="center"/>
    </xf>
    <xf numFmtId="3" fontId="18" fillId="4" borderId="5" xfId="2" applyNumberFormat="1" applyFont="1" applyFill="1" applyBorder="1" applyAlignment="1">
      <alignment vertical="center"/>
    </xf>
    <xf numFmtId="3" fontId="18" fillId="4" borderId="20" xfId="2" applyNumberFormat="1" applyFont="1" applyFill="1" applyBorder="1" applyAlignment="1">
      <alignment vertical="center"/>
    </xf>
    <xf numFmtId="3" fontId="18" fillId="4" borderId="46" xfId="2" applyNumberFormat="1" applyFont="1" applyFill="1" applyBorder="1" applyAlignment="1">
      <alignment vertical="center"/>
    </xf>
    <xf numFmtId="166" fontId="2" fillId="1" borderId="4" xfId="0" applyNumberFormat="1" applyFont="1" applyFill="1" applyBorder="1" applyAlignment="1">
      <alignment horizontal="right" vertical="center" wrapText="1"/>
    </xf>
    <xf numFmtId="166" fontId="2" fillId="1" borderId="4" xfId="0" applyNumberFormat="1" applyFont="1" applyFill="1" applyBorder="1" applyAlignment="1">
      <alignment vertical="center" wrapText="1"/>
    </xf>
    <xf numFmtId="166" fontId="1" fillId="0" borderId="0" xfId="0" applyNumberFormat="1" applyFont="1" applyBorder="1" applyAlignment="1">
      <alignment vertical="center" wrapText="1"/>
    </xf>
    <xf numFmtId="166" fontId="1" fillId="0" borderId="3" xfId="0" applyNumberFormat="1" applyFont="1" applyBorder="1" applyAlignment="1">
      <alignment vertical="center" wrapText="1"/>
    </xf>
    <xf numFmtId="166" fontId="1" fillId="0" borderId="32" xfId="0" applyNumberFormat="1" applyFont="1" applyFill="1" applyBorder="1" applyAlignment="1">
      <alignment vertical="center" wrapText="1"/>
    </xf>
    <xf numFmtId="166" fontId="2" fillId="4" borderId="4" xfId="0" applyNumberFormat="1" applyFont="1" applyFill="1" applyBorder="1" applyAlignment="1">
      <alignment vertical="center" wrapText="1"/>
    </xf>
    <xf numFmtId="166" fontId="2" fillId="4" borderId="46" xfId="0" applyNumberFormat="1" applyFont="1" applyFill="1" applyBorder="1" applyAlignment="1">
      <alignment vertical="center" wrapText="1"/>
    </xf>
    <xf numFmtId="166" fontId="1" fillId="0" borderId="55" xfId="0" applyNumberFormat="1" applyFont="1" applyFill="1" applyBorder="1" applyAlignment="1">
      <alignment vertical="center" wrapText="1"/>
    </xf>
    <xf numFmtId="166" fontId="1" fillId="0" borderId="34" xfId="0" applyNumberFormat="1" applyFont="1" applyFill="1" applyBorder="1" applyAlignment="1">
      <alignment vertical="center" wrapText="1"/>
    </xf>
    <xf numFmtId="166" fontId="1" fillId="0" borderId="15" xfId="0" applyNumberFormat="1" applyFont="1" applyFill="1" applyBorder="1" applyAlignment="1">
      <alignment vertical="center" wrapText="1"/>
    </xf>
    <xf numFmtId="166" fontId="2" fillId="4" borderId="36" xfId="0" applyNumberFormat="1" applyFont="1" applyFill="1" applyBorder="1" applyAlignment="1">
      <alignment vertical="center" wrapText="1"/>
    </xf>
    <xf numFmtId="166" fontId="2" fillId="4" borderId="56" xfId="0" applyNumberFormat="1" applyFont="1" applyFill="1" applyBorder="1" applyAlignment="1">
      <alignment vertical="center" wrapText="1"/>
    </xf>
    <xf numFmtId="166" fontId="1" fillId="0" borderId="57" xfId="0" applyNumberFormat="1" applyFont="1" applyFill="1" applyBorder="1" applyAlignment="1">
      <alignment vertical="center" wrapText="1"/>
    </xf>
    <xf numFmtId="166" fontId="1" fillId="0" borderId="58" xfId="0" applyNumberFormat="1" applyFont="1" applyFill="1" applyBorder="1" applyAlignment="1">
      <alignment vertical="center" wrapText="1"/>
    </xf>
    <xf numFmtId="3" fontId="1" fillId="0" borderId="24" xfId="2" applyNumberFormat="1" applyFont="1" applyBorder="1" applyAlignment="1"/>
    <xf numFmtId="3" fontId="1" fillId="0" borderId="12" xfId="2" applyNumberFormat="1" applyFont="1" applyFill="1" applyBorder="1" applyAlignment="1">
      <alignment horizontal="left" vertical="center" wrapText="1"/>
    </xf>
    <xf numFmtId="3" fontId="17" fillId="0" borderId="7" xfId="2" applyNumberFormat="1" applyFont="1" applyFill="1" applyBorder="1" applyAlignment="1">
      <alignment vertical="center" wrapText="1"/>
    </xf>
    <xf numFmtId="3" fontId="17" fillId="0" borderId="1" xfId="2" applyNumberFormat="1" applyFont="1" applyFill="1" applyBorder="1" applyAlignment="1">
      <alignment vertical="center" wrapText="1"/>
    </xf>
    <xf numFmtId="0" fontId="19" fillId="0" borderId="0" xfId="2" applyFont="1" applyBorder="1" applyAlignment="1">
      <alignment vertical="center"/>
    </xf>
    <xf numFmtId="3" fontId="2" fillId="4" borderId="45" xfId="0" applyNumberFormat="1" applyFont="1" applyFill="1" applyBorder="1" applyAlignment="1">
      <alignment horizontal="center" vertical="center" wrapText="1"/>
    </xf>
    <xf numFmtId="3" fontId="2" fillId="4" borderId="53" xfId="0" applyNumberFormat="1" applyFont="1" applyFill="1" applyBorder="1" applyAlignment="1">
      <alignment horizontal="center" vertical="center" wrapText="1"/>
    </xf>
    <xf numFmtId="49" fontId="2" fillId="4" borderId="28" xfId="0" applyNumberFormat="1" applyFont="1" applyFill="1" applyBorder="1" applyAlignment="1">
      <alignment horizontal="center" vertical="center" wrapText="1"/>
    </xf>
    <xf numFmtId="3" fontId="2" fillId="4" borderId="59" xfId="0" applyNumberFormat="1" applyFont="1" applyFill="1" applyBorder="1" applyAlignment="1">
      <alignment horizontal="center" vertical="center" wrapText="1"/>
    </xf>
    <xf numFmtId="3" fontId="2" fillId="4" borderId="60" xfId="0" applyNumberFormat="1" applyFont="1" applyFill="1" applyBorder="1" applyAlignment="1">
      <alignment horizontal="center" vertical="center" wrapText="1"/>
    </xf>
    <xf numFmtId="3" fontId="1" fillId="0" borderId="28" xfId="0" applyNumberFormat="1" applyFont="1" applyFill="1" applyBorder="1" applyAlignment="1">
      <alignment vertical="center"/>
    </xf>
    <xf numFmtId="3" fontId="2" fillId="0" borderId="29" xfId="0" applyNumberFormat="1" applyFont="1" applyFill="1" applyBorder="1" applyAlignment="1">
      <alignment vertical="center"/>
    </xf>
    <xf numFmtId="3" fontId="1" fillId="0" borderId="29" xfId="0" applyNumberFormat="1" applyFont="1" applyFill="1" applyBorder="1" applyAlignment="1">
      <alignment vertical="center"/>
    </xf>
    <xf numFmtId="3" fontId="2" fillId="0" borderId="59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vertical="center" wrapText="1"/>
    </xf>
    <xf numFmtId="0" fontId="1" fillId="0" borderId="39" xfId="0" applyFont="1" applyFill="1" applyBorder="1" applyAlignment="1">
      <alignment horizontal="center" vertical="center"/>
    </xf>
    <xf numFmtId="166" fontId="1" fillId="0" borderId="35" xfId="0" applyNumberFormat="1" applyFont="1" applyFill="1" applyBorder="1" applyAlignment="1">
      <alignment vertical="center" wrapText="1"/>
    </xf>
    <xf numFmtId="3" fontId="8" fillId="0" borderId="8" xfId="0" applyNumberFormat="1" applyFont="1" applyFill="1" applyBorder="1" applyAlignment="1">
      <alignment vertical="center"/>
    </xf>
    <xf numFmtId="0" fontId="1" fillId="0" borderId="8" xfId="2" applyFont="1" applyFill="1" applyBorder="1" applyAlignment="1">
      <alignment horizontal="center" vertical="center"/>
    </xf>
    <xf numFmtId="3" fontId="1" fillId="0" borderId="32" xfId="2" applyNumberFormat="1" applyFont="1" applyFill="1" applyBorder="1" applyAlignment="1">
      <alignment vertical="center"/>
    </xf>
    <xf numFmtId="3" fontId="1" fillId="0" borderId="2" xfId="2" applyNumberFormat="1" applyFont="1" applyFill="1" applyBorder="1" applyAlignment="1">
      <alignment vertical="center"/>
    </xf>
    <xf numFmtId="3" fontId="1" fillId="0" borderId="23" xfId="2" applyNumberFormat="1" applyFont="1" applyFill="1" applyBorder="1" applyAlignment="1">
      <alignment vertical="center"/>
    </xf>
    <xf numFmtId="3" fontId="20" fillId="0" borderId="9" xfId="2" applyNumberFormat="1" applyFont="1" applyFill="1" applyBorder="1" applyAlignment="1">
      <alignment vertical="center"/>
    </xf>
    <xf numFmtId="3" fontId="20" fillId="0" borderId="12" xfId="2" applyNumberFormat="1" applyFont="1" applyBorder="1" applyAlignment="1">
      <alignment horizontal="left" vertical="center"/>
    </xf>
    <xf numFmtId="3" fontId="2" fillId="4" borderId="43" xfId="0" applyNumberFormat="1" applyFont="1" applyFill="1" applyBorder="1" applyAlignment="1">
      <alignment horizontal="center" vertical="center" wrapText="1"/>
    </xf>
    <xf numFmtId="3" fontId="2" fillId="4" borderId="46" xfId="0" applyNumberFormat="1" applyFont="1" applyFill="1" applyBorder="1" applyAlignment="1">
      <alignment horizontal="center" vertical="center" wrapText="1"/>
    </xf>
    <xf numFmtId="3" fontId="2" fillId="4" borderId="22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vertical="center"/>
    </xf>
    <xf numFmtId="3" fontId="2" fillId="0" borderId="22" xfId="0" applyNumberFormat="1" applyFont="1" applyFill="1" applyBorder="1" applyAlignment="1">
      <alignment vertical="center"/>
    </xf>
    <xf numFmtId="3" fontId="14" fillId="0" borderId="1" xfId="0" applyNumberFormat="1" applyFont="1" applyBorder="1"/>
    <xf numFmtId="0" fontId="1" fillId="0" borderId="8" xfId="0" applyFont="1" applyFill="1" applyBorder="1" applyAlignment="1">
      <alignment horizontal="left" vertical="center" indent="1"/>
    </xf>
    <xf numFmtId="0" fontId="1" fillId="0" borderId="23" xfId="0" applyFont="1" applyFill="1" applyBorder="1" applyAlignment="1">
      <alignment vertical="center" wrapText="1"/>
    </xf>
    <xf numFmtId="3" fontId="1" fillId="0" borderId="59" xfId="0" applyNumberFormat="1" applyFont="1" applyFill="1" applyBorder="1" applyAlignment="1">
      <alignment vertical="center"/>
    </xf>
    <xf numFmtId="3" fontId="1" fillId="0" borderId="3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23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indent="1"/>
    </xf>
    <xf numFmtId="3" fontId="14" fillId="0" borderId="3" xfId="0" applyNumberFormat="1" applyFont="1" applyBorder="1"/>
    <xf numFmtId="49" fontId="2" fillId="0" borderId="1" xfId="0" applyNumberFormat="1" applyFont="1" applyFill="1" applyBorder="1" applyAlignment="1">
      <alignment horizontal="left" vertical="center" indent="1"/>
    </xf>
    <xf numFmtId="0" fontId="2" fillId="6" borderId="4" xfId="0" applyFont="1" applyFill="1" applyBorder="1" applyAlignment="1">
      <alignment horizontal="left" vertical="center" indent="1"/>
    </xf>
    <xf numFmtId="0" fontId="2" fillId="6" borderId="20" xfId="0" applyFont="1" applyFill="1" applyBorder="1" applyAlignment="1">
      <alignment vertical="center" wrapText="1"/>
    </xf>
    <xf numFmtId="3" fontId="2" fillId="6" borderId="46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indent="1"/>
    </xf>
    <xf numFmtId="49" fontId="2" fillId="0" borderId="3" xfId="0" applyNumberFormat="1" applyFont="1" applyFill="1" applyBorder="1" applyAlignment="1">
      <alignment horizontal="left" vertical="center" indent="1"/>
    </xf>
    <xf numFmtId="49" fontId="2" fillId="6" borderId="5" xfId="0" applyNumberFormat="1" applyFont="1" applyFill="1" applyBorder="1" applyAlignment="1">
      <alignment horizontal="left" vertical="center" indent="1"/>
    </xf>
    <xf numFmtId="49" fontId="2" fillId="4" borderId="21" xfId="0" applyNumberFormat="1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center" indent="1"/>
    </xf>
    <xf numFmtId="0" fontId="14" fillId="0" borderId="0" xfId="0" applyFont="1" applyFill="1"/>
    <xf numFmtId="3" fontId="1" fillId="0" borderId="12" xfId="0" applyNumberFormat="1" applyFont="1" applyFill="1" applyBorder="1" applyAlignment="1">
      <alignment vertical="center"/>
    </xf>
    <xf numFmtId="3" fontId="2" fillId="0" borderId="12" xfId="0" applyNumberFormat="1" applyFont="1" applyFill="1" applyBorder="1" applyAlignment="1">
      <alignment vertical="center"/>
    </xf>
    <xf numFmtId="3" fontId="1" fillId="0" borderId="13" xfId="0" applyNumberFormat="1" applyFont="1" applyFill="1" applyBorder="1" applyAlignment="1">
      <alignment vertical="center"/>
    </xf>
    <xf numFmtId="3" fontId="2" fillId="6" borderId="36" xfId="0" applyNumberFormat="1" applyFont="1" applyFill="1" applyBorder="1" applyAlignment="1">
      <alignment vertical="center" wrapText="1"/>
    </xf>
    <xf numFmtId="3" fontId="1" fillId="0" borderId="46" xfId="0" applyNumberFormat="1" applyFont="1" applyFill="1" applyBorder="1" applyAlignment="1">
      <alignment vertical="center"/>
    </xf>
    <xf numFmtId="3" fontId="2" fillId="0" borderId="46" xfId="0" applyNumberFormat="1" applyFont="1" applyFill="1" applyBorder="1" applyAlignment="1">
      <alignment vertical="center"/>
    </xf>
    <xf numFmtId="3" fontId="2" fillId="0" borderId="62" xfId="0" applyNumberFormat="1" applyFont="1" applyFill="1" applyBorder="1" applyAlignment="1">
      <alignment vertical="center"/>
    </xf>
    <xf numFmtId="3" fontId="1" fillId="0" borderId="53" xfId="0" applyNumberFormat="1" applyFont="1" applyFill="1" applyBorder="1" applyAlignment="1">
      <alignment vertical="center"/>
    </xf>
    <xf numFmtId="3" fontId="1" fillId="0" borderId="53" xfId="0" applyNumberFormat="1" applyFont="1" applyBorder="1"/>
    <xf numFmtId="3" fontId="1" fillId="0" borderId="60" xfId="0" applyNumberFormat="1" applyFont="1" applyBorder="1"/>
    <xf numFmtId="3" fontId="2" fillId="0" borderId="59" xfId="2" applyNumberFormat="1" applyFont="1" applyFill="1" applyBorder="1" applyAlignment="1">
      <alignment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166" fontId="1" fillId="0" borderId="53" xfId="0" applyNumberFormat="1" applyFont="1" applyFill="1" applyBorder="1" applyAlignment="1">
      <alignment vertical="center" wrapText="1"/>
    </xf>
    <xf numFmtId="3" fontId="17" fillId="0" borderId="10" xfId="2" applyNumberFormat="1" applyFont="1" applyFill="1" applyBorder="1" applyAlignment="1">
      <alignment vertical="center"/>
    </xf>
    <xf numFmtId="3" fontId="17" fillId="0" borderId="33" xfId="2" applyNumberFormat="1" applyFont="1" applyFill="1" applyBorder="1" applyAlignment="1">
      <alignment vertical="center"/>
    </xf>
    <xf numFmtId="3" fontId="17" fillId="0" borderId="0" xfId="2" applyNumberFormat="1" applyFont="1" applyFill="1" applyBorder="1" applyAlignment="1">
      <alignment vertical="center"/>
    </xf>
    <xf numFmtId="3" fontId="17" fillId="0" borderId="6" xfId="2" applyNumberFormat="1" applyFont="1" applyFill="1" applyBorder="1" applyAlignment="1">
      <alignment vertical="center"/>
    </xf>
    <xf numFmtId="3" fontId="17" fillId="0" borderId="39" xfId="2" applyNumberFormat="1" applyFont="1" applyFill="1" applyBorder="1" applyAlignment="1">
      <alignment vertical="center"/>
    </xf>
    <xf numFmtId="3" fontId="18" fillId="0" borderId="38" xfId="2" applyNumberFormat="1" applyFont="1" applyFill="1" applyBorder="1" applyAlignment="1">
      <alignment vertical="center"/>
    </xf>
    <xf numFmtId="3" fontId="1" fillId="0" borderId="72" xfId="2" applyNumberFormat="1" applyFont="1" applyBorder="1" applyAlignment="1">
      <alignment horizontal="left" vertical="center"/>
    </xf>
    <xf numFmtId="49" fontId="8" fillId="0" borderId="16" xfId="0" applyNumberFormat="1" applyFont="1" applyFill="1" applyBorder="1" applyAlignment="1">
      <alignment horizontal="center" vertical="center" wrapText="1"/>
    </xf>
    <xf numFmtId="3" fontId="17" fillId="0" borderId="24" xfId="2" applyNumberFormat="1" applyFont="1" applyFill="1" applyBorder="1" applyAlignment="1">
      <alignment vertical="center"/>
    </xf>
    <xf numFmtId="3" fontId="17" fillId="0" borderId="15" xfId="2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2" fillId="4" borderId="40" xfId="2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indent="1"/>
    </xf>
    <xf numFmtId="3" fontId="8" fillId="0" borderId="10" xfId="0" applyNumberFormat="1" applyFont="1" applyFill="1" applyBorder="1" applyAlignment="1">
      <alignment vertical="center"/>
    </xf>
    <xf numFmtId="3" fontId="8" fillId="0" borderId="33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3" fontId="15" fillId="0" borderId="22" xfId="2" applyNumberFormat="1" applyFont="1" applyFill="1" applyBorder="1" applyAlignment="1">
      <alignment horizontal="left" vertical="center" wrapText="1"/>
    </xf>
    <xf numFmtId="3" fontId="15" fillId="0" borderId="24" xfId="2" applyNumberFormat="1" applyFont="1" applyFill="1" applyBorder="1" applyAlignment="1">
      <alignment vertical="center"/>
    </xf>
    <xf numFmtId="3" fontId="2" fillId="0" borderId="24" xfId="2" applyNumberFormat="1" applyFont="1" applyFill="1" applyBorder="1" applyAlignment="1">
      <alignment vertical="center"/>
    </xf>
    <xf numFmtId="3" fontId="2" fillId="4" borderId="24" xfId="2" applyNumberFormat="1" applyFont="1" applyFill="1" applyBorder="1" applyAlignment="1">
      <alignment vertical="center"/>
    </xf>
    <xf numFmtId="3" fontId="2" fillId="4" borderId="70" xfId="2" applyNumberFormat="1" applyFont="1" applyFill="1" applyBorder="1" applyAlignment="1">
      <alignment vertical="center"/>
    </xf>
    <xf numFmtId="3" fontId="2" fillId="4" borderId="15" xfId="2" applyNumberFormat="1" applyFont="1" applyFill="1" applyBorder="1" applyAlignment="1">
      <alignment vertical="center"/>
    </xf>
    <xf numFmtId="3" fontId="2" fillId="4" borderId="66" xfId="2" applyNumberFormat="1" applyFont="1" applyFill="1" applyBorder="1" applyAlignment="1">
      <alignment vertical="center"/>
    </xf>
    <xf numFmtId="3" fontId="2" fillId="4" borderId="18" xfId="2" applyNumberFormat="1" applyFont="1" applyFill="1" applyBorder="1" applyAlignment="1">
      <alignment vertical="center"/>
    </xf>
    <xf numFmtId="3" fontId="2" fillId="4" borderId="56" xfId="2" applyNumberFormat="1" applyFont="1" applyFill="1" applyBorder="1" applyAlignment="1">
      <alignment vertical="center"/>
    </xf>
    <xf numFmtId="3" fontId="2" fillId="4" borderId="71" xfId="2" applyNumberFormat="1" applyFont="1" applyFill="1" applyBorder="1" applyAlignment="1">
      <alignment vertical="center"/>
    </xf>
    <xf numFmtId="3" fontId="2" fillId="7" borderId="62" xfId="2" applyNumberFormat="1" applyFont="1" applyFill="1" applyBorder="1" applyAlignment="1">
      <alignment vertical="center"/>
    </xf>
    <xf numFmtId="3" fontId="2" fillId="4" borderId="62" xfId="2" applyNumberFormat="1" applyFont="1" applyFill="1" applyBorder="1" applyAlignment="1">
      <alignment vertical="center"/>
    </xf>
    <xf numFmtId="3" fontId="18" fillId="0" borderId="3" xfId="2" applyNumberFormat="1" applyFont="1" applyFill="1" applyBorder="1" applyAlignment="1">
      <alignment vertical="center"/>
    </xf>
    <xf numFmtId="3" fontId="18" fillId="0" borderId="1" xfId="2" applyNumberFormat="1" applyFont="1" applyFill="1" applyBorder="1" applyAlignment="1">
      <alignment vertical="center"/>
    </xf>
    <xf numFmtId="3" fontId="18" fillId="0" borderId="15" xfId="2" applyNumberFormat="1" applyFont="1" applyFill="1" applyBorder="1" applyAlignment="1">
      <alignment vertical="center"/>
    </xf>
    <xf numFmtId="3" fontId="1" fillId="0" borderId="18" xfId="2" applyNumberFormat="1" applyFont="1" applyFill="1" applyBorder="1" applyAlignment="1">
      <alignment vertical="center"/>
    </xf>
    <xf numFmtId="3" fontId="1" fillId="0" borderId="48" xfId="2" applyNumberFormat="1" applyFont="1" applyFill="1" applyBorder="1" applyAlignment="1">
      <alignment vertical="center"/>
    </xf>
    <xf numFmtId="3" fontId="1" fillId="0" borderId="49" xfId="2" applyNumberFormat="1" applyFont="1" applyFill="1" applyBorder="1" applyAlignment="1">
      <alignment vertical="center"/>
    </xf>
    <xf numFmtId="0" fontId="1" fillId="0" borderId="8" xfId="2" applyFont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3" fontId="3" fillId="0" borderId="32" xfId="2" applyNumberFormat="1" applyFont="1" applyFill="1" applyBorder="1" applyAlignment="1"/>
    <xf numFmtId="3" fontId="1" fillId="0" borderId="51" xfId="2" applyNumberFormat="1" applyFont="1" applyBorder="1" applyAlignment="1">
      <alignment vertical="center"/>
    </xf>
    <xf numFmtId="0" fontId="1" fillId="0" borderId="1" xfId="2" applyFont="1" applyFill="1" applyBorder="1" applyAlignment="1">
      <alignment horizontal="center" vertical="center"/>
    </xf>
    <xf numFmtId="3" fontId="2" fillId="4" borderId="51" xfId="2" applyNumberFormat="1" applyFont="1" applyFill="1" applyBorder="1" applyAlignment="1">
      <alignment vertical="center"/>
    </xf>
    <xf numFmtId="3" fontId="2" fillId="4" borderId="63" xfId="2" applyNumberFormat="1" applyFont="1" applyFill="1" applyBorder="1" applyAlignment="1">
      <alignment vertical="center"/>
    </xf>
    <xf numFmtId="3" fontId="2" fillId="4" borderId="73" xfId="2" applyNumberFormat="1" applyFont="1" applyFill="1" applyBorder="1" applyAlignment="1">
      <alignment horizontal="right" vertical="center"/>
    </xf>
    <xf numFmtId="3" fontId="1" fillId="0" borderId="37" xfId="2" applyNumberFormat="1" applyFont="1" applyFill="1" applyBorder="1" applyAlignment="1">
      <alignment vertical="center" wrapText="1"/>
    </xf>
    <xf numFmtId="3" fontId="1" fillId="0" borderId="49" xfId="2" applyNumberFormat="1" applyFont="1" applyFill="1" applyBorder="1" applyAlignment="1">
      <alignment vertical="center" wrapText="1"/>
    </xf>
    <xf numFmtId="3" fontId="1" fillId="0" borderId="30" xfId="0" applyNumberFormat="1" applyFont="1" applyFill="1" applyBorder="1" applyAlignment="1">
      <alignment vertical="center"/>
    </xf>
    <xf numFmtId="3" fontId="1" fillId="0" borderId="62" xfId="0" applyNumberFormat="1" applyFont="1" applyFill="1" applyBorder="1" applyAlignment="1">
      <alignment vertical="center"/>
    </xf>
    <xf numFmtId="0" fontId="2" fillId="0" borderId="21" xfId="0" applyFont="1" applyBorder="1"/>
    <xf numFmtId="0" fontId="2" fillId="0" borderId="18" xfId="0" applyFont="1" applyBorder="1"/>
    <xf numFmtId="3" fontId="2" fillId="0" borderId="53" xfId="0" applyNumberFormat="1" applyFont="1" applyBorder="1"/>
    <xf numFmtId="3" fontId="2" fillId="0" borderId="62" xfId="0" applyNumberFormat="1" applyFont="1" applyBorder="1"/>
    <xf numFmtId="3" fontId="14" fillId="0" borderId="26" xfId="0" applyNumberFormat="1" applyFont="1" applyBorder="1"/>
    <xf numFmtId="3" fontId="14" fillId="0" borderId="24" xfId="0" applyNumberFormat="1" applyFont="1" applyBorder="1"/>
    <xf numFmtId="3" fontId="1" fillId="0" borderId="21" xfId="0" applyNumberFormat="1" applyFont="1" applyBorder="1"/>
    <xf numFmtId="3" fontId="1" fillId="0" borderId="18" xfId="0" applyNumberFormat="1" applyFont="1" applyBorder="1"/>
    <xf numFmtId="166" fontId="2" fillId="4" borderId="18" xfId="2" applyNumberFormat="1" applyFont="1" applyFill="1" applyBorder="1" applyAlignment="1">
      <alignment horizontal="center" vertical="center" wrapText="1"/>
    </xf>
    <xf numFmtId="166" fontId="1" fillId="0" borderId="59" xfId="0" applyNumberFormat="1" applyFont="1" applyFill="1" applyBorder="1" applyAlignment="1">
      <alignment vertical="center" wrapText="1"/>
    </xf>
    <xf numFmtId="166" fontId="1" fillId="0" borderId="51" xfId="0" applyNumberFormat="1" applyFont="1" applyBorder="1" applyAlignment="1">
      <alignment vertical="center" wrapText="1"/>
    </xf>
    <xf numFmtId="166" fontId="1" fillId="0" borderId="30" xfId="0" applyNumberFormat="1" applyFont="1" applyFill="1" applyBorder="1" applyAlignment="1">
      <alignment vertical="center" wrapText="1"/>
    </xf>
    <xf numFmtId="166" fontId="1" fillId="0" borderId="60" xfId="0" applyNumberFormat="1" applyFont="1" applyFill="1" applyBorder="1" applyAlignment="1">
      <alignment vertical="center" wrapText="1"/>
    </xf>
    <xf numFmtId="3" fontId="2" fillId="0" borderId="65" xfId="0" applyNumberFormat="1" applyFont="1" applyBorder="1"/>
    <xf numFmtId="3" fontId="2" fillId="0" borderId="31" xfId="0" applyNumberFormat="1" applyFont="1" applyBorder="1"/>
    <xf numFmtId="3" fontId="2" fillId="0" borderId="60" xfId="0" applyNumberFormat="1" applyFont="1" applyBorder="1"/>
    <xf numFmtId="166" fontId="2" fillId="4" borderId="57" xfId="2" applyNumberFormat="1" applyFont="1" applyFill="1" applyBorder="1" applyAlignment="1">
      <alignment horizontal="center" vertical="center"/>
    </xf>
    <xf numFmtId="166" fontId="2" fillId="4" borderId="63" xfId="2" applyNumberFormat="1" applyFont="1" applyFill="1" applyBorder="1" applyAlignment="1">
      <alignment horizontal="center" vertical="center"/>
    </xf>
    <xf numFmtId="0" fontId="0" fillId="0" borderId="64" xfId="0" applyBorder="1" applyAlignment="1">
      <alignment vertical="center"/>
    </xf>
    <xf numFmtId="0" fontId="0" fillId="0" borderId="48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4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3" fontId="2" fillId="4" borderId="57" xfId="2" applyNumberFormat="1" applyFont="1" applyFill="1" applyBorder="1" applyAlignment="1">
      <alignment horizontal="center" vertical="center"/>
    </xf>
    <xf numFmtId="3" fontId="2" fillId="4" borderId="63" xfId="2" applyNumberFormat="1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4" borderId="55" xfId="0" applyNumberFormat="1" applyFont="1" applyFill="1" applyBorder="1" applyAlignment="1">
      <alignment horizontal="center" vertical="center" wrapText="1"/>
    </xf>
    <xf numFmtId="3" fontId="9" fillId="4" borderId="54" xfId="0" applyNumberFormat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68" xfId="0" applyFont="1" applyFill="1" applyBorder="1" applyAlignment="1">
      <alignment horizontal="center" vertical="center" wrapText="1"/>
    </xf>
    <xf numFmtId="0" fontId="9" fillId="4" borderId="42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 wrapText="1"/>
    </xf>
    <xf numFmtId="3" fontId="9" fillId="4" borderId="27" xfId="0" applyNumberFormat="1" applyFont="1" applyFill="1" applyBorder="1" applyAlignment="1">
      <alignment horizontal="center" vertical="center" wrapText="1"/>
    </xf>
    <xf numFmtId="3" fontId="9" fillId="4" borderId="67" xfId="0" applyNumberFormat="1" applyFont="1" applyFill="1" applyBorder="1" applyAlignment="1">
      <alignment horizontal="center" vertical="center" wrapText="1"/>
    </xf>
    <xf numFmtId="3" fontId="0" fillId="0" borderId="66" xfId="0" applyNumberFormat="1" applyBorder="1" applyAlignment="1">
      <alignment horizontal="right"/>
    </xf>
    <xf numFmtId="3" fontId="2" fillId="4" borderId="70" xfId="2" applyNumberFormat="1" applyFont="1" applyFill="1" applyBorder="1" applyAlignment="1">
      <alignment horizontal="center" vertical="center"/>
    </xf>
    <xf numFmtId="3" fontId="2" fillId="4" borderId="66" xfId="2" applyNumberFormat="1" applyFont="1" applyFill="1" applyBorder="1" applyAlignment="1">
      <alignment horizontal="center" vertical="center"/>
    </xf>
    <xf numFmtId="3" fontId="2" fillId="4" borderId="19" xfId="2" applyNumberFormat="1" applyFont="1" applyFill="1" applyBorder="1" applyAlignment="1">
      <alignment horizontal="center" vertical="center"/>
    </xf>
    <xf numFmtId="3" fontId="2" fillId="4" borderId="17" xfId="2" applyNumberFormat="1" applyFont="1" applyFill="1" applyBorder="1" applyAlignment="1">
      <alignment horizontal="center" vertical="center"/>
    </xf>
    <xf numFmtId="3" fontId="2" fillId="4" borderId="21" xfId="2" applyNumberFormat="1" applyFont="1" applyFill="1" applyBorder="1" applyAlignment="1">
      <alignment horizontal="center" vertical="center"/>
    </xf>
    <xf numFmtId="49" fontId="9" fillId="4" borderId="29" xfId="0" applyNumberFormat="1" applyFont="1" applyFill="1" applyBorder="1" applyAlignment="1">
      <alignment horizontal="center" vertical="center" wrapText="1"/>
    </xf>
    <xf numFmtId="49" fontId="9" fillId="4" borderId="60" xfId="0" applyNumberFormat="1" applyFont="1" applyFill="1" applyBorder="1" applyAlignment="1">
      <alignment horizontal="center" vertical="center" wrapText="1"/>
    </xf>
    <xf numFmtId="0" fontId="2" fillId="4" borderId="16" xfId="2" applyFont="1" applyFill="1" applyBorder="1" applyAlignment="1">
      <alignment horizontal="center" vertical="center" wrapText="1"/>
    </xf>
    <xf numFmtId="0" fontId="2" fillId="4" borderId="15" xfId="2" applyFont="1" applyFill="1" applyBorder="1" applyAlignment="1">
      <alignment horizontal="center" vertical="center" wrapText="1"/>
    </xf>
    <xf numFmtId="0" fontId="2" fillId="4" borderId="61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2" fillId="4" borderId="40" xfId="2" applyFont="1" applyFill="1" applyBorder="1" applyAlignment="1">
      <alignment horizontal="center" vertical="center" wrapText="1"/>
    </xf>
    <xf numFmtId="0" fontId="2" fillId="4" borderId="10" xfId="2" applyFont="1" applyFill="1" applyBorder="1" applyAlignment="1">
      <alignment horizontal="center" vertical="center" wrapText="1"/>
    </xf>
    <xf numFmtId="3" fontId="2" fillId="4" borderId="44" xfId="2" applyNumberFormat="1" applyFont="1" applyFill="1" applyBorder="1" applyAlignment="1">
      <alignment horizontal="center" vertical="center" wrapText="1"/>
    </xf>
    <xf numFmtId="3" fontId="2" fillId="4" borderId="39" xfId="2" applyNumberFormat="1" applyFont="1" applyFill="1" applyBorder="1" applyAlignment="1">
      <alignment horizontal="center" vertical="center" wrapText="1"/>
    </xf>
    <xf numFmtId="3" fontId="2" fillId="4" borderId="30" xfId="2" applyNumberFormat="1" applyFont="1" applyFill="1" applyBorder="1" applyAlignment="1">
      <alignment horizontal="center" vertical="center" wrapText="1"/>
    </xf>
    <xf numFmtId="3" fontId="2" fillId="4" borderId="50" xfId="2" applyNumberFormat="1" applyFont="1" applyFill="1" applyBorder="1" applyAlignment="1">
      <alignment horizontal="center" vertical="center" wrapText="1"/>
    </xf>
    <xf numFmtId="3" fontId="2" fillId="4" borderId="62" xfId="2" applyNumberFormat="1" applyFont="1" applyFill="1" applyBorder="1" applyAlignment="1">
      <alignment horizontal="center" vertical="center" wrapText="1"/>
    </xf>
    <xf numFmtId="49" fontId="9" fillId="4" borderId="59" xfId="0" applyNumberFormat="1" applyFont="1" applyFill="1" applyBorder="1" applyAlignment="1">
      <alignment horizontal="center" vertical="center" wrapText="1"/>
    </xf>
    <xf numFmtId="49" fontId="9" fillId="4" borderId="50" xfId="0" applyNumberFormat="1" applyFont="1" applyFill="1" applyBorder="1" applyAlignment="1">
      <alignment horizontal="center" vertical="center" wrapText="1"/>
    </xf>
    <xf numFmtId="49" fontId="9" fillId="4" borderId="62" xfId="0" applyNumberFormat="1" applyFont="1" applyFill="1" applyBorder="1" applyAlignment="1">
      <alignment horizontal="center" vertical="center" wrapText="1"/>
    </xf>
    <xf numFmtId="3" fontId="2" fillId="4" borderId="36" xfId="2" applyNumberFormat="1" applyFont="1" applyFill="1" applyBorder="1" applyAlignment="1">
      <alignment horizontal="center" vertical="center"/>
    </xf>
    <xf numFmtId="3" fontId="2" fillId="4" borderId="69" xfId="2" applyNumberFormat="1" applyFont="1" applyFill="1" applyBorder="1" applyAlignment="1">
      <alignment horizontal="center" vertical="center"/>
    </xf>
    <xf numFmtId="3" fontId="2" fillId="4" borderId="42" xfId="2" applyNumberFormat="1" applyFont="1" applyFill="1" applyBorder="1" applyAlignment="1">
      <alignment horizontal="center" vertical="center" wrapText="1"/>
    </xf>
    <xf numFmtId="3" fontId="2" fillId="4" borderId="38" xfId="2" applyNumberFormat="1" applyFont="1" applyFill="1" applyBorder="1" applyAlignment="1">
      <alignment horizontal="center" vertical="center" wrapText="1"/>
    </xf>
    <xf numFmtId="49" fontId="9" fillId="4" borderId="22" xfId="0" applyNumberFormat="1" applyFont="1" applyFill="1" applyBorder="1" applyAlignment="1">
      <alignment horizontal="center" vertical="center" wrapText="1"/>
    </xf>
    <xf numFmtId="49" fontId="9" fillId="4" borderId="18" xfId="0" applyNumberFormat="1" applyFont="1" applyFill="1" applyBorder="1" applyAlignment="1">
      <alignment horizontal="center" vertical="center" wrapText="1"/>
    </xf>
    <xf numFmtId="3" fontId="2" fillId="4" borderId="30" xfId="0" applyNumberFormat="1" applyFont="1" applyFill="1" applyBorder="1" applyAlignment="1">
      <alignment horizontal="center" vertical="center" wrapText="1"/>
    </xf>
    <xf numFmtId="3" fontId="2" fillId="4" borderId="50" xfId="0" applyNumberFormat="1" applyFont="1" applyFill="1" applyBorder="1" applyAlignment="1">
      <alignment horizontal="center" vertical="center" wrapText="1"/>
    </xf>
    <xf numFmtId="3" fontId="2" fillId="4" borderId="6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42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8" xfId="0" applyFont="1" applyFill="1" applyBorder="1" applyAlignment="1">
      <alignment horizontal="center" vertical="center" wrapText="1"/>
    </xf>
    <xf numFmtId="0" fontId="2" fillId="0" borderId="0" xfId="4" applyFont="1" applyAlignment="1">
      <alignment horizontal="center" vertical="center"/>
    </xf>
    <xf numFmtId="3" fontId="1" fillId="0" borderId="0" xfId="2" applyNumberFormat="1" applyFont="1" applyAlignment="1">
      <alignment horizontal="center" vertical="center"/>
    </xf>
  </cellXfs>
  <cellStyles count="7">
    <cellStyle name="Ezres 2" xfId="1"/>
    <cellStyle name="Normál" xfId="0" builtinId="0"/>
    <cellStyle name="Normál 2" xfId="2"/>
    <cellStyle name="Normál_14.sz.melléklet" xfId="3"/>
    <cellStyle name="Normál_17.sz.melléklet" xfId="4"/>
    <cellStyle name="Normal_KTRSZJ" xfId="6"/>
    <cellStyle name="Pénznem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rd.hu/2005.%20&#233;vi%20k&#246;lt&#233;sgvet&#233;s/Mell&#233;kletek/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Normal="100" workbookViewId="0">
      <pane xSplit="4" ySplit="7" topLeftCell="E8" activePane="bottomRight" state="frozen"/>
      <selection activeCell="K64" sqref="K64"/>
      <selection pane="topRight" activeCell="K64" sqref="K64"/>
      <selection pane="bottomLeft" activeCell="K64" sqref="K64"/>
      <selection pane="bottomRight" activeCell="J9" sqref="J9"/>
    </sheetView>
  </sheetViews>
  <sheetFormatPr defaultRowHeight="12.75" x14ac:dyDescent="0.25"/>
  <cols>
    <col min="1" max="1" width="5.7109375" style="72" customWidth="1"/>
    <col min="2" max="2" width="36.5703125" style="72" customWidth="1"/>
    <col min="3" max="4" width="6.7109375" style="72" customWidth="1"/>
    <col min="5" max="5" width="11.28515625" style="124" customWidth="1"/>
    <col min="6" max="6" width="11.140625" style="124" customWidth="1"/>
    <col min="7" max="8" width="9.28515625" style="72" bestFit="1" customWidth="1"/>
    <col min="9" max="9" width="9.7109375" style="72" bestFit="1" customWidth="1"/>
    <col min="10" max="16384" width="9.140625" style="72"/>
  </cols>
  <sheetData>
    <row r="1" spans="1:9" ht="15" customHeight="1" x14ac:dyDescent="0.25">
      <c r="A1" s="396" t="s">
        <v>815</v>
      </c>
      <c r="B1" s="396"/>
      <c r="C1" s="396"/>
      <c r="D1" s="396"/>
      <c r="E1" s="396"/>
      <c r="F1" s="396"/>
    </row>
    <row r="2" spans="1:9" ht="15" customHeight="1" x14ac:dyDescent="0.25">
      <c r="A2" s="397"/>
      <c r="B2" s="397"/>
      <c r="C2" s="397"/>
      <c r="D2" s="397"/>
      <c r="E2" s="397"/>
      <c r="F2" s="397"/>
    </row>
    <row r="4" spans="1:9" ht="13.5" thickBot="1" x14ac:dyDescent="0.3"/>
    <row r="5" spans="1:9" ht="18.75" customHeight="1" x14ac:dyDescent="0.25">
      <c r="A5" s="404" t="s">
        <v>689</v>
      </c>
      <c r="B5" s="401" t="s">
        <v>110</v>
      </c>
      <c r="C5" s="401" t="s">
        <v>598</v>
      </c>
      <c r="D5" s="398" t="s">
        <v>599</v>
      </c>
      <c r="E5" s="407" t="s">
        <v>816</v>
      </c>
      <c r="F5" s="408"/>
    </row>
    <row r="6" spans="1:9" ht="18" customHeight="1" x14ac:dyDescent="0.25">
      <c r="A6" s="405"/>
      <c r="B6" s="402"/>
      <c r="C6" s="402"/>
      <c r="D6" s="399"/>
      <c r="E6" s="409"/>
      <c r="F6" s="410"/>
    </row>
    <row r="7" spans="1:9" s="73" customFormat="1" ht="13.5" thickBot="1" x14ac:dyDescent="0.3">
      <c r="A7" s="406"/>
      <c r="B7" s="403"/>
      <c r="C7" s="403"/>
      <c r="D7" s="400"/>
      <c r="E7" s="28" t="s">
        <v>783</v>
      </c>
      <c r="F7" s="27" t="s">
        <v>784</v>
      </c>
    </row>
    <row r="8" spans="1:9" s="73" customFormat="1" ht="18" customHeight="1" x14ac:dyDescent="0.25">
      <c r="A8" s="35" t="s">
        <v>667</v>
      </c>
      <c r="B8" s="31" t="s">
        <v>740</v>
      </c>
      <c r="C8" s="32" t="s">
        <v>516</v>
      </c>
      <c r="D8" s="40" t="s">
        <v>673</v>
      </c>
      <c r="E8" s="213">
        <v>43136686</v>
      </c>
      <c r="F8" s="222">
        <v>46724500</v>
      </c>
      <c r="G8" s="125"/>
      <c r="H8" s="125"/>
      <c r="I8" s="125"/>
    </row>
    <row r="9" spans="1:9" s="73" customFormat="1" ht="18" customHeight="1" x14ac:dyDescent="0.25">
      <c r="A9" s="36" t="s">
        <v>668</v>
      </c>
      <c r="B9" s="29" t="s">
        <v>680</v>
      </c>
      <c r="C9" s="30" t="s">
        <v>522</v>
      </c>
      <c r="D9" s="41" t="s">
        <v>674</v>
      </c>
      <c r="E9" s="215"/>
      <c r="F9" s="223">
        <v>20000000</v>
      </c>
      <c r="G9" s="125"/>
      <c r="H9" s="125"/>
      <c r="I9" s="125"/>
    </row>
    <row r="10" spans="1:9" s="73" customFormat="1" ht="18" customHeight="1" x14ac:dyDescent="0.25">
      <c r="A10" s="36" t="s">
        <v>669</v>
      </c>
      <c r="B10" s="29" t="s">
        <v>101</v>
      </c>
      <c r="C10" s="30" t="s">
        <v>538</v>
      </c>
      <c r="D10" s="41" t="s">
        <v>675</v>
      </c>
      <c r="E10" s="215">
        <v>3105000</v>
      </c>
      <c r="F10" s="223">
        <v>3034616</v>
      </c>
      <c r="G10" s="125"/>
      <c r="H10" s="125"/>
      <c r="I10" s="125"/>
    </row>
    <row r="11" spans="1:9" s="73" customFormat="1" ht="18" customHeight="1" x14ac:dyDescent="0.2">
      <c r="A11" s="36" t="s">
        <v>670</v>
      </c>
      <c r="B11" s="29" t="s">
        <v>102</v>
      </c>
      <c r="C11" s="30" t="s">
        <v>550</v>
      </c>
      <c r="D11" s="41" t="s">
        <v>676</v>
      </c>
      <c r="E11" s="236">
        <v>2191740</v>
      </c>
      <c r="F11" s="223">
        <v>2893621</v>
      </c>
    </row>
    <row r="12" spans="1:9" s="73" customFormat="1" ht="18" customHeight="1" x14ac:dyDescent="0.25">
      <c r="A12" s="36" t="s">
        <v>671</v>
      </c>
      <c r="B12" s="29" t="s">
        <v>103</v>
      </c>
      <c r="C12" s="30" t="s">
        <v>558</v>
      </c>
      <c r="D12" s="41" t="s">
        <v>677</v>
      </c>
      <c r="E12" s="215"/>
      <c r="F12" s="223"/>
    </row>
    <row r="13" spans="1:9" s="73" customFormat="1" ht="18" customHeight="1" x14ac:dyDescent="0.25">
      <c r="A13" s="36" t="s">
        <v>684</v>
      </c>
      <c r="B13" s="29" t="s">
        <v>681</v>
      </c>
      <c r="C13" s="30" t="s">
        <v>560</v>
      </c>
      <c r="D13" s="41" t="s">
        <v>678</v>
      </c>
      <c r="E13" s="215">
        <v>200000</v>
      </c>
      <c r="F13" s="223">
        <v>1600779</v>
      </c>
    </row>
    <row r="14" spans="1:9" s="73" customFormat="1" ht="18" customHeight="1" thickBot="1" x14ac:dyDescent="0.3">
      <c r="A14" s="37" t="s">
        <v>685</v>
      </c>
      <c r="B14" s="33" t="s">
        <v>682</v>
      </c>
      <c r="C14" s="34" t="s">
        <v>562</v>
      </c>
      <c r="D14" s="42" t="s">
        <v>679</v>
      </c>
      <c r="E14" s="217">
        <v>20033480</v>
      </c>
      <c r="F14" s="224">
        <v>36480</v>
      </c>
    </row>
    <row r="15" spans="1:9" s="73" customFormat="1" ht="21" customHeight="1" thickBot="1" x14ac:dyDescent="0.3">
      <c r="A15" s="83" t="s">
        <v>686</v>
      </c>
      <c r="B15" s="38" t="s">
        <v>672</v>
      </c>
      <c r="C15" s="38"/>
      <c r="D15" s="39"/>
      <c r="E15" s="252">
        <f>SUM(E8:E14)</f>
        <v>68666906</v>
      </c>
      <c r="F15" s="251">
        <f>SUM(F8:F14)</f>
        <v>74289996</v>
      </c>
    </row>
    <row r="16" spans="1:9" ht="18" customHeight="1" x14ac:dyDescent="0.25">
      <c r="A16" s="174" t="s">
        <v>687</v>
      </c>
      <c r="B16" s="23" t="s">
        <v>497</v>
      </c>
      <c r="C16" s="177" t="s">
        <v>567</v>
      </c>
      <c r="D16" s="42" t="s">
        <v>683</v>
      </c>
      <c r="E16" s="253"/>
      <c r="F16" s="254"/>
    </row>
    <row r="17" spans="1:7" ht="18" customHeight="1" x14ac:dyDescent="0.25">
      <c r="A17" s="36" t="s">
        <v>688</v>
      </c>
      <c r="B17" s="173" t="s">
        <v>67</v>
      </c>
      <c r="C17" s="30" t="s">
        <v>576</v>
      </c>
      <c r="D17" s="42" t="s">
        <v>683</v>
      </c>
      <c r="E17" s="215">
        <v>11124141</v>
      </c>
      <c r="F17" s="216">
        <v>11124141</v>
      </c>
    </row>
    <row r="18" spans="1:7" ht="18" customHeight="1" x14ac:dyDescent="0.25">
      <c r="A18" s="37" t="s">
        <v>726</v>
      </c>
      <c r="B18" s="178" t="s">
        <v>68</v>
      </c>
      <c r="C18" s="34" t="s">
        <v>576</v>
      </c>
      <c r="D18" s="42" t="s">
        <v>683</v>
      </c>
      <c r="E18" s="217"/>
      <c r="F18" s="255"/>
    </row>
    <row r="19" spans="1:7" ht="18" customHeight="1" thickBot="1" x14ac:dyDescent="0.3">
      <c r="A19" s="324" t="s">
        <v>727</v>
      </c>
      <c r="B19" s="325" t="s">
        <v>785</v>
      </c>
      <c r="C19" s="326" t="s">
        <v>578</v>
      </c>
      <c r="D19" s="42" t="s">
        <v>683</v>
      </c>
      <c r="E19" s="281"/>
      <c r="F19" s="260">
        <v>989087</v>
      </c>
    </row>
    <row r="20" spans="1:7" ht="21" customHeight="1" thickBot="1" x14ac:dyDescent="0.3">
      <c r="A20" s="170" t="s">
        <v>728</v>
      </c>
      <c r="B20" s="171" t="s">
        <v>594</v>
      </c>
      <c r="C20" s="171"/>
      <c r="D20" s="172"/>
      <c r="E20" s="256">
        <f>SUM(E15:E19)</f>
        <v>79791047</v>
      </c>
      <c r="F20" s="256">
        <f>SUM(F15:F19)</f>
        <v>86403224</v>
      </c>
    </row>
    <row r="21" spans="1:7" ht="13.5" thickBot="1" x14ac:dyDescent="0.3">
      <c r="A21" s="75"/>
      <c r="B21" s="73"/>
      <c r="C21" s="73"/>
      <c r="D21" s="73"/>
      <c r="E21" s="220"/>
      <c r="F21" s="220"/>
    </row>
    <row r="22" spans="1:7" s="73" customFormat="1" ht="15" customHeight="1" x14ac:dyDescent="0.25">
      <c r="A22" s="35" t="s">
        <v>667</v>
      </c>
      <c r="B22" s="413" t="s">
        <v>69</v>
      </c>
      <c r="C22" s="413"/>
      <c r="D22" s="180"/>
      <c r="E22" s="258">
        <f>SUM(E8,E10,E11,E13,E17)</f>
        <v>59757567</v>
      </c>
      <c r="F22" s="214">
        <f>SUM(F8,F10,F11,F13,F17,F19)</f>
        <v>66366744</v>
      </c>
    </row>
    <row r="23" spans="1:7" s="73" customFormat="1" ht="15" customHeight="1" thickBot="1" x14ac:dyDescent="0.3">
      <c r="A23" s="37" t="s">
        <v>668</v>
      </c>
      <c r="B23" s="414" t="s">
        <v>70</v>
      </c>
      <c r="C23" s="414"/>
      <c r="D23" s="181"/>
      <c r="E23" s="259">
        <f>SUM(E12,E14,E18)</f>
        <v>20033480</v>
      </c>
      <c r="F23" s="260">
        <f>SUM(F9,F14,F18)</f>
        <v>20036480</v>
      </c>
    </row>
    <row r="24" spans="1:7" s="73" customFormat="1" ht="18" customHeight="1" thickBot="1" x14ac:dyDescent="0.3">
      <c r="A24" s="182"/>
      <c r="B24" s="411" t="s">
        <v>76</v>
      </c>
      <c r="C24" s="412"/>
      <c r="D24" s="338"/>
      <c r="E24" s="261">
        <f>SUM(E22:E23)</f>
        <v>79791047</v>
      </c>
      <c r="F24" s="257">
        <f>SUM(F22:F23)</f>
        <v>86403224</v>
      </c>
    </row>
    <row r="25" spans="1:7" x14ac:dyDescent="0.25">
      <c r="E25" s="219"/>
      <c r="F25" s="219"/>
    </row>
    <row r="26" spans="1:7" ht="13.5" thickBot="1" x14ac:dyDescent="0.3">
      <c r="E26" s="219"/>
      <c r="F26" s="219"/>
    </row>
    <row r="27" spans="1:7" ht="18.75" customHeight="1" x14ac:dyDescent="0.25">
      <c r="A27" s="404" t="s">
        <v>689</v>
      </c>
      <c r="B27" s="401" t="s">
        <v>110</v>
      </c>
      <c r="C27" s="401" t="s">
        <v>598</v>
      </c>
      <c r="D27" s="398" t="s">
        <v>599</v>
      </c>
      <c r="E27" s="392" t="s">
        <v>817</v>
      </c>
      <c r="F27" s="393"/>
    </row>
    <row r="28" spans="1:7" ht="18" customHeight="1" x14ac:dyDescent="0.25">
      <c r="A28" s="405"/>
      <c r="B28" s="402"/>
      <c r="C28" s="402"/>
      <c r="D28" s="399"/>
      <c r="E28" s="394"/>
      <c r="F28" s="395"/>
    </row>
    <row r="29" spans="1:7" s="73" customFormat="1" ht="13.5" thickBot="1" x14ac:dyDescent="0.3">
      <c r="A29" s="406"/>
      <c r="B29" s="403"/>
      <c r="C29" s="403"/>
      <c r="D29" s="400"/>
      <c r="E29" s="221" t="s">
        <v>783</v>
      </c>
      <c r="F29" s="384" t="s">
        <v>789</v>
      </c>
    </row>
    <row r="30" spans="1:7" s="73" customFormat="1" ht="18" customHeight="1" x14ac:dyDescent="0.25">
      <c r="A30" s="35" t="s">
        <v>667</v>
      </c>
      <c r="B30" s="31" t="s">
        <v>111</v>
      </c>
      <c r="C30" s="32" t="s">
        <v>317</v>
      </c>
      <c r="D30" s="40" t="s">
        <v>693</v>
      </c>
      <c r="E30" s="213">
        <v>22418274</v>
      </c>
      <c r="F30" s="214">
        <v>22979096</v>
      </c>
    </row>
    <row r="31" spans="1:7" s="73" customFormat="1" ht="18" customHeight="1" x14ac:dyDescent="0.25">
      <c r="A31" s="36" t="s">
        <v>668</v>
      </c>
      <c r="B31" s="29" t="s">
        <v>692</v>
      </c>
      <c r="C31" s="30" t="s">
        <v>326</v>
      </c>
      <c r="D31" s="41" t="s">
        <v>694</v>
      </c>
      <c r="E31" s="215">
        <v>3783016</v>
      </c>
      <c r="F31" s="216">
        <v>3305500</v>
      </c>
    </row>
    <row r="32" spans="1:7" s="73" customFormat="1" ht="18" customHeight="1" x14ac:dyDescent="0.25">
      <c r="A32" s="36" t="s">
        <v>669</v>
      </c>
      <c r="B32" s="29" t="s">
        <v>115</v>
      </c>
      <c r="C32" s="30" t="s">
        <v>324</v>
      </c>
      <c r="D32" s="41" t="s">
        <v>695</v>
      </c>
      <c r="E32" s="215">
        <v>13822634</v>
      </c>
      <c r="F32" s="216">
        <v>17637792</v>
      </c>
      <c r="G32" s="125"/>
    </row>
    <row r="33" spans="1:6" s="73" customFormat="1" ht="18" customHeight="1" x14ac:dyDescent="0.25">
      <c r="A33" s="36" t="s">
        <v>670</v>
      </c>
      <c r="B33" s="29" t="s">
        <v>119</v>
      </c>
      <c r="C33" s="30" t="s">
        <v>337</v>
      </c>
      <c r="D33" s="41" t="s">
        <v>696</v>
      </c>
      <c r="E33" s="215">
        <v>3317000</v>
      </c>
      <c r="F33" s="216">
        <v>3787600</v>
      </c>
    </row>
    <row r="34" spans="1:6" s="73" customFormat="1" ht="18" customHeight="1" x14ac:dyDescent="0.25">
      <c r="A34" s="36" t="s">
        <v>671</v>
      </c>
      <c r="B34" s="29" t="s">
        <v>120</v>
      </c>
      <c r="C34" s="30" t="s">
        <v>350</v>
      </c>
      <c r="D34" s="41" t="s">
        <v>697</v>
      </c>
      <c r="E34" s="215">
        <v>12692600</v>
      </c>
      <c r="F34" s="216">
        <v>16335340</v>
      </c>
    </row>
    <row r="35" spans="1:6" s="73" customFormat="1" ht="18" customHeight="1" x14ac:dyDescent="0.25">
      <c r="A35" s="36" t="s">
        <v>684</v>
      </c>
      <c r="B35" s="29" t="s">
        <v>121</v>
      </c>
      <c r="C35" s="30" t="s">
        <v>358</v>
      </c>
      <c r="D35" s="41" t="s">
        <v>698</v>
      </c>
      <c r="E35" s="215">
        <v>2496850</v>
      </c>
      <c r="F35" s="216">
        <v>5075112</v>
      </c>
    </row>
    <row r="36" spans="1:6" s="73" customFormat="1" ht="18" customHeight="1" x14ac:dyDescent="0.25">
      <c r="A36" s="36" t="s">
        <v>685</v>
      </c>
      <c r="B36" s="33" t="s">
        <v>94</v>
      </c>
      <c r="C36" s="30" t="s">
        <v>364</v>
      </c>
      <c r="D36" s="42" t="s">
        <v>699</v>
      </c>
      <c r="E36" s="217">
        <v>20400000</v>
      </c>
      <c r="F36" s="218">
        <v>16422111</v>
      </c>
    </row>
    <row r="37" spans="1:6" s="73" customFormat="1" ht="18" customHeight="1" x14ac:dyDescent="0.25">
      <c r="A37" s="36" t="s">
        <v>686</v>
      </c>
      <c r="B37" s="33" t="s">
        <v>95</v>
      </c>
      <c r="C37" s="30" t="s">
        <v>372</v>
      </c>
      <c r="D37" s="42" t="s">
        <v>700</v>
      </c>
      <c r="E37" s="217"/>
      <c r="F37" s="218"/>
    </row>
    <row r="38" spans="1:6" s="73" customFormat="1" ht="18" customHeight="1" x14ac:dyDescent="0.25">
      <c r="A38" s="174" t="s">
        <v>687</v>
      </c>
      <c r="B38" s="33" t="s">
        <v>786</v>
      </c>
      <c r="C38" s="30" t="s">
        <v>400</v>
      </c>
      <c r="D38" s="42" t="s">
        <v>787</v>
      </c>
      <c r="E38" s="255"/>
      <c r="F38" s="218"/>
    </row>
    <row r="39" spans="1:6" s="73" customFormat="1" ht="18" customHeight="1" thickBot="1" x14ac:dyDescent="0.3">
      <c r="A39" s="174" t="s">
        <v>688</v>
      </c>
      <c r="B39" s="279" t="s">
        <v>756</v>
      </c>
      <c r="C39" s="280" t="s">
        <v>400</v>
      </c>
      <c r="D39" s="42" t="s">
        <v>787</v>
      </c>
      <c r="E39" s="281">
        <v>860673</v>
      </c>
      <c r="F39" s="260">
        <v>860673</v>
      </c>
    </row>
    <row r="40" spans="1:6" s="73" customFormat="1" ht="21" customHeight="1" thickBot="1" x14ac:dyDescent="0.3">
      <c r="A40" s="148" t="s">
        <v>726</v>
      </c>
      <c r="B40" s="149" t="s">
        <v>701</v>
      </c>
      <c r="C40" s="149"/>
      <c r="D40" s="150"/>
      <c r="E40" s="251">
        <f>SUM(E30:E39)</f>
        <v>79791047</v>
      </c>
      <c r="F40" s="251">
        <f>SUM(F30:F39)</f>
        <v>86403224</v>
      </c>
    </row>
    <row r="41" spans="1:6" ht="21" customHeight="1" thickBot="1" x14ac:dyDescent="0.3">
      <c r="A41" s="170" t="s">
        <v>727</v>
      </c>
      <c r="B41" s="171" t="s">
        <v>402</v>
      </c>
      <c r="C41" s="171"/>
      <c r="D41" s="179"/>
      <c r="E41" s="262">
        <f>E40</f>
        <v>79791047</v>
      </c>
      <c r="F41" s="262">
        <f>F40</f>
        <v>86403224</v>
      </c>
    </row>
    <row r="42" spans="1:6" ht="13.5" thickBot="1" x14ac:dyDescent="0.3">
      <c r="E42" s="219"/>
      <c r="F42" s="219"/>
    </row>
    <row r="43" spans="1:6" s="73" customFormat="1" ht="15" customHeight="1" x14ac:dyDescent="0.25">
      <c r="A43" s="35" t="s">
        <v>667</v>
      </c>
      <c r="B43" s="413" t="s">
        <v>72</v>
      </c>
      <c r="C43" s="413"/>
      <c r="D43" s="180"/>
      <c r="E43" s="258">
        <f>SUM(E30,E31,E32,E33,E34,E39)</f>
        <v>56894197</v>
      </c>
      <c r="F43" s="327">
        <f>SUM(F30:F34,F39)</f>
        <v>64906001</v>
      </c>
    </row>
    <row r="44" spans="1:6" s="73" customFormat="1" ht="15" customHeight="1" thickBot="1" x14ac:dyDescent="0.3">
      <c r="A44" s="37" t="s">
        <v>668</v>
      </c>
      <c r="B44" s="414" t="s">
        <v>73</v>
      </c>
      <c r="C44" s="414"/>
      <c r="D44" s="181"/>
      <c r="E44" s="259">
        <f>SUM(E35:E37)</f>
        <v>22896850</v>
      </c>
      <c r="F44" s="385">
        <f>SUM(F35,F36,F38)</f>
        <v>21497223</v>
      </c>
    </row>
    <row r="45" spans="1:6" s="73" customFormat="1" ht="18" customHeight="1" thickBot="1" x14ac:dyDescent="0.3">
      <c r="A45" s="182"/>
      <c r="B45" s="411" t="s">
        <v>77</v>
      </c>
      <c r="C45" s="412"/>
      <c r="D45" s="338"/>
      <c r="E45" s="261">
        <f>SUM(E43:E44)</f>
        <v>79791047</v>
      </c>
      <c r="F45" s="257">
        <f>SUM(F43:F44)</f>
        <v>86403224</v>
      </c>
    </row>
    <row r="46" spans="1:6" ht="13.5" thickBot="1" x14ac:dyDescent="0.3">
      <c r="E46" s="253"/>
      <c r="F46" s="386"/>
    </row>
    <row r="47" spans="1:6" s="73" customFormat="1" ht="15" customHeight="1" x14ac:dyDescent="0.25">
      <c r="A47" s="35" t="s">
        <v>667</v>
      </c>
      <c r="B47" s="413" t="s">
        <v>74</v>
      </c>
      <c r="C47" s="413"/>
      <c r="D47" s="180"/>
      <c r="E47" s="263">
        <f>SUM(E22-E43)</f>
        <v>2863370</v>
      </c>
      <c r="F47" s="387">
        <f t="shared" ref="F47:F48" si="0">SUM(F22-F43)</f>
        <v>1460743</v>
      </c>
    </row>
    <row r="48" spans="1:6" s="73" customFormat="1" ht="15" customHeight="1" thickBot="1" x14ac:dyDescent="0.3">
      <c r="A48" s="37" t="s">
        <v>668</v>
      </c>
      <c r="B48" s="414" t="s">
        <v>75</v>
      </c>
      <c r="C48" s="414"/>
      <c r="D48" s="181"/>
      <c r="E48" s="264">
        <f>SUM(E23-E44)</f>
        <v>-2863370</v>
      </c>
      <c r="F48" s="388">
        <f t="shared" si="0"/>
        <v>-1460743</v>
      </c>
    </row>
    <row r="49" spans="1:6" s="73" customFormat="1" ht="18" customHeight="1" thickBot="1" x14ac:dyDescent="0.3">
      <c r="A49" s="182"/>
      <c r="B49" s="411" t="s">
        <v>78</v>
      </c>
      <c r="C49" s="412"/>
      <c r="D49" s="338"/>
      <c r="E49" s="261">
        <f>SUM(E47:E48)</f>
        <v>0</v>
      </c>
      <c r="F49" s="257">
        <f t="shared" ref="F49" si="1">SUM(F47:F48)</f>
        <v>0</v>
      </c>
    </row>
    <row r="54" spans="1:6" ht="12" customHeight="1" x14ac:dyDescent="0.25"/>
  </sheetData>
  <mergeCells count="21">
    <mergeCell ref="B49:C49"/>
    <mergeCell ref="B22:C22"/>
    <mergeCell ref="B23:C23"/>
    <mergeCell ref="B24:C24"/>
    <mergeCell ref="B43:C43"/>
    <mergeCell ref="B44:C44"/>
    <mergeCell ref="B47:C47"/>
    <mergeCell ref="B48:C48"/>
    <mergeCell ref="B45:C45"/>
    <mergeCell ref="E27:F28"/>
    <mergeCell ref="A1:F1"/>
    <mergeCell ref="A2:F2"/>
    <mergeCell ref="D27:D29"/>
    <mergeCell ref="D5:D7"/>
    <mergeCell ref="C5:C7"/>
    <mergeCell ref="B5:B7"/>
    <mergeCell ref="B27:B29"/>
    <mergeCell ref="A5:A7"/>
    <mergeCell ref="A27:A29"/>
    <mergeCell ref="C27:C29"/>
    <mergeCell ref="E5:F6"/>
  </mergeCells>
  <phoneticPr fontId="0" type="noConversion"/>
  <printOptions horizontalCentered="1"/>
  <pageMargins left="0.59055118110236227" right="0.59055118110236227" top="0.39370078740157483" bottom="0.39370078740157483" header="0.19685039370078741" footer="0.19685039370078741"/>
  <pageSetup paperSize="9" scale="90" orientation="portrait" r:id="rId1"/>
  <headerFooter>
    <oddHeader>&amp;R&amp;"Times New Roman,Normál"&amp;10 1.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view="pageBreakPreview" zoomScaleNormal="100" zoomScaleSheetLayoutView="100" workbookViewId="0">
      <pane xSplit="3" ySplit="7" topLeftCell="D77" activePane="bottomRight" state="frozen"/>
      <selection activeCell="K64" sqref="K64"/>
      <selection pane="topRight" activeCell="K64" sqref="K64"/>
      <selection pane="bottomLeft" activeCell="K64" sqref="K64"/>
      <selection pane="bottomRight" activeCell="H21" sqref="H21"/>
    </sheetView>
  </sheetViews>
  <sheetFormatPr defaultRowHeight="15" x14ac:dyDescent="0.25"/>
  <cols>
    <col min="1" max="1" width="7.7109375" customWidth="1"/>
    <col min="2" max="2" width="9.7109375" customWidth="1"/>
    <col min="3" max="3" width="39.7109375" style="76" customWidth="1"/>
    <col min="4" max="4" width="9.85546875" style="126" bestFit="1" customWidth="1"/>
    <col min="5" max="5" width="11.28515625" style="126" customWidth="1"/>
  </cols>
  <sheetData>
    <row r="1" spans="1:5" x14ac:dyDescent="0.25">
      <c r="A1" s="415" t="s">
        <v>818</v>
      </c>
      <c r="B1" s="415"/>
      <c r="C1" s="415"/>
      <c r="D1" s="415"/>
      <c r="E1" s="415"/>
    </row>
    <row r="2" spans="1:5" x14ac:dyDescent="0.25">
      <c r="A2" s="416" t="s">
        <v>754</v>
      </c>
      <c r="B2" s="416"/>
      <c r="C2" s="416"/>
      <c r="D2" s="416"/>
      <c r="E2" s="416"/>
    </row>
    <row r="3" spans="1:5" ht="15.75" thickBot="1" x14ac:dyDescent="0.3"/>
    <row r="4" spans="1:5" ht="25.5" customHeight="1" x14ac:dyDescent="0.25">
      <c r="A4" s="419" t="s">
        <v>598</v>
      </c>
      <c r="B4" s="422" t="s">
        <v>599</v>
      </c>
      <c r="C4" s="425" t="s">
        <v>110</v>
      </c>
      <c r="D4" s="417" t="s">
        <v>817</v>
      </c>
      <c r="E4" s="418"/>
    </row>
    <row r="5" spans="1:5" ht="15" customHeight="1" x14ac:dyDescent="0.25">
      <c r="A5" s="420"/>
      <c r="B5" s="423"/>
      <c r="C5" s="426"/>
      <c r="D5" s="428" t="s">
        <v>664</v>
      </c>
      <c r="E5" s="429"/>
    </row>
    <row r="6" spans="1:5" ht="15" customHeight="1" x14ac:dyDescent="0.25">
      <c r="A6" s="420"/>
      <c r="B6" s="423"/>
      <c r="C6" s="426"/>
      <c r="D6" s="99"/>
      <c r="E6" s="100"/>
    </row>
    <row r="7" spans="1:5" ht="15" customHeight="1" thickBot="1" x14ac:dyDescent="0.3">
      <c r="A7" s="421"/>
      <c r="B7" s="424"/>
      <c r="C7" s="427"/>
      <c r="D7" s="102" t="s">
        <v>788</v>
      </c>
      <c r="E7" s="102" t="s">
        <v>789</v>
      </c>
    </row>
    <row r="8" spans="1:5" x14ac:dyDescent="0.25">
      <c r="A8" s="14" t="s">
        <v>99</v>
      </c>
      <c r="B8" s="4"/>
      <c r="C8" s="21"/>
      <c r="D8" s="127"/>
      <c r="E8" s="128"/>
    </row>
    <row r="9" spans="1:5" x14ac:dyDescent="0.25">
      <c r="A9" s="12" t="s">
        <v>504</v>
      </c>
      <c r="B9" s="1" t="s">
        <v>248</v>
      </c>
      <c r="C9" s="22" t="s">
        <v>632</v>
      </c>
      <c r="D9" s="107">
        <v>10040730</v>
      </c>
      <c r="E9" s="108">
        <v>10207348</v>
      </c>
    </row>
    <row r="10" spans="1:5" x14ac:dyDescent="0.25">
      <c r="A10" s="12" t="s">
        <v>505</v>
      </c>
      <c r="B10" s="1" t="s">
        <v>249</v>
      </c>
      <c r="C10" s="22" t="s">
        <v>633</v>
      </c>
      <c r="D10" s="107"/>
      <c r="E10" s="108"/>
    </row>
    <row r="11" spans="1:5" x14ac:dyDescent="0.25">
      <c r="A11" s="12" t="s">
        <v>506</v>
      </c>
      <c r="B11" s="1" t="s">
        <v>250</v>
      </c>
      <c r="C11" s="22" t="s">
        <v>634</v>
      </c>
      <c r="D11" s="107">
        <v>9676100</v>
      </c>
      <c r="E11" s="108">
        <v>10871459</v>
      </c>
    </row>
    <row r="12" spans="1:5" x14ac:dyDescent="0.25">
      <c r="A12" s="12" t="s">
        <v>507</v>
      </c>
      <c r="B12" s="1" t="s">
        <v>251</v>
      </c>
      <c r="C12" s="22" t="s">
        <v>635</v>
      </c>
      <c r="D12" s="107">
        <v>1800000</v>
      </c>
      <c r="E12" s="108">
        <v>1800000</v>
      </c>
    </row>
    <row r="13" spans="1:5" x14ac:dyDescent="0.25">
      <c r="A13" s="12" t="s">
        <v>508</v>
      </c>
      <c r="B13" s="1" t="s">
        <v>252</v>
      </c>
      <c r="C13" s="22" t="s">
        <v>748</v>
      </c>
      <c r="D13" s="107">
        <v>154164</v>
      </c>
      <c r="E13" s="108">
        <v>2165040</v>
      </c>
    </row>
    <row r="14" spans="1:5" ht="15.75" thickBot="1" x14ac:dyDescent="0.3">
      <c r="A14" s="13" t="s">
        <v>509</v>
      </c>
      <c r="B14" s="2" t="s">
        <v>253</v>
      </c>
      <c r="C14" s="23" t="s">
        <v>468</v>
      </c>
      <c r="D14" s="107"/>
      <c r="E14" s="109"/>
    </row>
    <row r="15" spans="1:5" ht="15" customHeight="1" thickBot="1" x14ac:dyDescent="0.3">
      <c r="A15" s="43" t="s">
        <v>510</v>
      </c>
      <c r="B15" s="43"/>
      <c r="C15" s="44" t="s">
        <v>636</v>
      </c>
      <c r="D15" s="110">
        <f>SUM(D8:D14)</f>
        <v>21670994</v>
      </c>
      <c r="E15" s="110">
        <f>SUM(E9:E14)</f>
        <v>25043847</v>
      </c>
    </row>
    <row r="16" spans="1:5" x14ac:dyDescent="0.25">
      <c r="A16" s="12" t="s">
        <v>511</v>
      </c>
      <c r="B16" s="1" t="s">
        <v>208</v>
      </c>
      <c r="C16" s="22" t="s">
        <v>469</v>
      </c>
      <c r="D16" s="107"/>
      <c r="E16" s="108"/>
    </row>
    <row r="17" spans="1:5" x14ac:dyDescent="0.25">
      <c r="A17" s="12" t="s">
        <v>512</v>
      </c>
      <c r="B17" s="1" t="s">
        <v>209</v>
      </c>
      <c r="C17" s="22" t="s">
        <v>637</v>
      </c>
      <c r="D17" s="107"/>
      <c r="E17" s="108"/>
    </row>
    <row r="18" spans="1:5" ht="15" customHeight="1" x14ac:dyDescent="0.25">
      <c r="A18" s="12" t="s">
        <v>513</v>
      </c>
      <c r="B18" s="1" t="s">
        <v>210</v>
      </c>
      <c r="C18" s="22" t="s">
        <v>638</v>
      </c>
      <c r="D18" s="107"/>
      <c r="E18" s="108"/>
    </row>
    <row r="19" spans="1:5" ht="15" customHeight="1" x14ac:dyDescent="0.25">
      <c r="A19" s="12" t="s">
        <v>514</v>
      </c>
      <c r="B19" s="1" t="s">
        <v>211</v>
      </c>
      <c r="C19" s="22" t="s">
        <v>639</v>
      </c>
      <c r="D19" s="107"/>
      <c r="E19" s="108"/>
    </row>
    <row r="20" spans="1:5" ht="15.75" thickBot="1" x14ac:dyDescent="0.3">
      <c r="A20" s="13" t="s">
        <v>515</v>
      </c>
      <c r="B20" s="2" t="s">
        <v>212</v>
      </c>
      <c r="C20" s="23" t="s">
        <v>640</v>
      </c>
      <c r="D20" s="107">
        <v>21465692</v>
      </c>
      <c r="E20" s="109">
        <v>21680653</v>
      </c>
    </row>
    <row r="21" spans="1:5" ht="18" customHeight="1" thickBot="1" x14ac:dyDescent="0.3">
      <c r="A21" s="78" t="s">
        <v>516</v>
      </c>
      <c r="B21" s="79"/>
      <c r="C21" s="81" t="s">
        <v>641</v>
      </c>
      <c r="D21" s="113">
        <f>SUM(D15:D20)</f>
        <v>43136686</v>
      </c>
      <c r="E21" s="113">
        <f>SUM(E15:E20)</f>
        <v>46724500</v>
      </c>
    </row>
    <row r="22" spans="1:5" x14ac:dyDescent="0.25">
      <c r="A22" s="14" t="s">
        <v>100</v>
      </c>
      <c r="B22" s="3"/>
      <c r="C22" s="26"/>
      <c r="D22" s="104"/>
      <c r="E22" s="105"/>
    </row>
    <row r="23" spans="1:5" x14ac:dyDescent="0.25">
      <c r="A23" s="12" t="s">
        <v>517</v>
      </c>
      <c r="B23" s="1" t="s">
        <v>213</v>
      </c>
      <c r="C23" s="22" t="s">
        <v>470</v>
      </c>
      <c r="D23" s="107"/>
      <c r="E23" s="108"/>
    </row>
    <row r="24" spans="1:5" x14ac:dyDescent="0.25">
      <c r="A24" s="12" t="s">
        <v>518</v>
      </c>
      <c r="B24" s="1" t="s">
        <v>214</v>
      </c>
      <c r="C24" s="22" t="s">
        <v>642</v>
      </c>
      <c r="D24" s="107"/>
      <c r="E24" s="108"/>
    </row>
    <row r="25" spans="1:5" ht="15" customHeight="1" x14ac:dyDescent="0.25">
      <c r="A25" s="12" t="s">
        <v>519</v>
      </c>
      <c r="B25" s="1" t="s">
        <v>215</v>
      </c>
      <c r="C25" s="22" t="s">
        <v>643</v>
      </c>
      <c r="D25" s="107"/>
      <c r="E25" s="108"/>
    </row>
    <row r="26" spans="1:5" ht="15" customHeight="1" x14ac:dyDescent="0.25">
      <c r="A26" s="12" t="s">
        <v>520</v>
      </c>
      <c r="B26" s="1" t="s">
        <v>216</v>
      </c>
      <c r="C26" s="22" t="s">
        <v>644</v>
      </c>
      <c r="D26" s="107"/>
      <c r="E26" s="108"/>
    </row>
    <row r="27" spans="1:5" ht="15.75" thickBot="1" x14ac:dyDescent="0.3">
      <c r="A27" s="13" t="s">
        <v>521</v>
      </c>
      <c r="B27" s="2" t="s">
        <v>217</v>
      </c>
      <c r="C27" s="23" t="s">
        <v>645</v>
      </c>
      <c r="D27" s="107"/>
      <c r="E27" s="109">
        <v>20000000</v>
      </c>
    </row>
    <row r="28" spans="1:5" ht="18" customHeight="1" thickBot="1" x14ac:dyDescent="0.3">
      <c r="A28" s="78" t="s">
        <v>522</v>
      </c>
      <c r="B28" s="79"/>
      <c r="C28" s="81" t="s">
        <v>691</v>
      </c>
      <c r="D28" s="112"/>
      <c r="E28" s="112">
        <f>SUM(E23:E27)</f>
        <v>20000000</v>
      </c>
    </row>
    <row r="29" spans="1:5" x14ac:dyDescent="0.25">
      <c r="A29" s="14" t="s">
        <v>101</v>
      </c>
      <c r="B29" s="3"/>
      <c r="C29" s="26"/>
      <c r="D29" s="104"/>
      <c r="E29" s="105"/>
    </row>
    <row r="30" spans="1:5" x14ac:dyDescent="0.25">
      <c r="A30" s="12" t="s">
        <v>523</v>
      </c>
      <c r="B30" s="1" t="s">
        <v>254</v>
      </c>
      <c r="C30" s="22" t="s">
        <v>471</v>
      </c>
      <c r="D30" s="107"/>
      <c r="E30" s="108"/>
    </row>
    <row r="31" spans="1:5" ht="15.75" thickBot="1" x14ac:dyDescent="0.3">
      <c r="A31" s="13" t="s">
        <v>524</v>
      </c>
      <c r="B31" s="2" t="s">
        <v>255</v>
      </c>
      <c r="C31" s="23" t="s">
        <v>472</v>
      </c>
      <c r="D31" s="107"/>
      <c r="E31" s="109"/>
    </row>
    <row r="32" spans="1:5" ht="15" customHeight="1" thickBot="1" x14ac:dyDescent="0.3">
      <c r="A32" s="45" t="s">
        <v>525</v>
      </c>
      <c r="B32" s="43"/>
      <c r="C32" s="44" t="s">
        <v>526</v>
      </c>
      <c r="D32" s="110"/>
      <c r="E32" s="111"/>
    </row>
    <row r="33" spans="1:5" s="46" customFormat="1" ht="15" customHeight="1" thickBot="1" x14ac:dyDescent="0.3">
      <c r="A33" s="45" t="s">
        <v>527</v>
      </c>
      <c r="B33" s="43" t="s">
        <v>218</v>
      </c>
      <c r="C33" s="44" t="s">
        <v>473</v>
      </c>
      <c r="D33" s="110"/>
      <c r="E33" s="111"/>
    </row>
    <row r="34" spans="1:5" s="46" customFormat="1" ht="15" customHeight="1" thickBot="1" x14ac:dyDescent="0.3">
      <c r="A34" s="45" t="s">
        <v>528</v>
      </c>
      <c r="B34" s="43" t="s">
        <v>219</v>
      </c>
      <c r="C34" s="44" t="s">
        <v>474</v>
      </c>
      <c r="D34" s="110"/>
      <c r="E34" s="111"/>
    </row>
    <row r="35" spans="1:5" s="46" customFormat="1" ht="15" customHeight="1" thickBot="1" x14ac:dyDescent="0.3">
      <c r="A35" s="45" t="s">
        <v>529</v>
      </c>
      <c r="B35" s="43" t="s">
        <v>220</v>
      </c>
      <c r="C35" s="44" t="s">
        <v>475</v>
      </c>
      <c r="D35" s="110">
        <v>735000</v>
      </c>
      <c r="E35" s="111">
        <v>558664</v>
      </c>
    </row>
    <row r="36" spans="1:5" x14ac:dyDescent="0.25">
      <c r="A36" s="16" t="s">
        <v>531</v>
      </c>
      <c r="B36" s="3" t="s">
        <v>256</v>
      </c>
      <c r="C36" s="26" t="s">
        <v>476</v>
      </c>
      <c r="D36" s="104"/>
      <c r="E36" s="105"/>
    </row>
    <row r="37" spans="1:5" x14ac:dyDescent="0.25">
      <c r="A37" s="12" t="s">
        <v>532</v>
      </c>
      <c r="B37" s="1" t="s">
        <v>257</v>
      </c>
      <c r="C37" s="22" t="s">
        <v>477</v>
      </c>
      <c r="D37" s="104"/>
      <c r="E37" s="108"/>
    </row>
    <row r="38" spans="1:5" ht="15" customHeight="1" x14ac:dyDescent="0.25">
      <c r="A38" s="12" t="s">
        <v>533</v>
      </c>
      <c r="B38" s="1" t="s">
        <v>258</v>
      </c>
      <c r="C38" s="22" t="s">
        <v>478</v>
      </c>
      <c r="D38" s="104"/>
      <c r="E38" s="108"/>
    </row>
    <row r="39" spans="1:5" x14ac:dyDescent="0.25">
      <c r="A39" s="12" t="s">
        <v>534</v>
      </c>
      <c r="B39" s="1" t="s">
        <v>259</v>
      </c>
      <c r="C39" s="22" t="s">
        <v>479</v>
      </c>
      <c r="D39" s="104">
        <v>2220000</v>
      </c>
      <c r="E39" s="108">
        <v>2404111</v>
      </c>
    </row>
    <row r="40" spans="1:5" ht="15.75" thickBot="1" x14ac:dyDescent="0.3">
      <c r="A40" s="13" t="s">
        <v>535</v>
      </c>
      <c r="B40" s="2" t="s">
        <v>260</v>
      </c>
      <c r="C40" s="23" t="s">
        <v>480</v>
      </c>
      <c r="D40" s="104"/>
      <c r="E40" s="109"/>
    </row>
    <row r="41" spans="1:5" ht="15" customHeight="1" thickBot="1" x14ac:dyDescent="0.3">
      <c r="A41" s="45" t="s">
        <v>530</v>
      </c>
      <c r="B41" s="43"/>
      <c r="C41" s="44" t="s">
        <v>536</v>
      </c>
      <c r="D41" s="110">
        <f>SUM(D39:D40)</f>
        <v>2220000</v>
      </c>
      <c r="E41" s="110">
        <f>SUM(E39:E40)</f>
        <v>2404111</v>
      </c>
    </row>
    <row r="42" spans="1:5" s="46" customFormat="1" ht="15" customHeight="1" thickBot="1" x14ac:dyDescent="0.3">
      <c r="A42" s="45" t="s">
        <v>537</v>
      </c>
      <c r="B42" s="43" t="s">
        <v>221</v>
      </c>
      <c r="C42" s="44" t="s">
        <v>481</v>
      </c>
      <c r="D42" s="110">
        <v>150000</v>
      </c>
      <c r="E42" s="111">
        <v>71841</v>
      </c>
    </row>
    <row r="43" spans="1:5" ht="18" customHeight="1" thickBot="1" x14ac:dyDescent="0.3">
      <c r="A43" s="9" t="s">
        <v>538</v>
      </c>
      <c r="B43" s="10"/>
      <c r="C43" s="25" t="s">
        <v>539</v>
      </c>
      <c r="D43" s="129">
        <f>SUM(D32,D33,D34,D35,D41,D42)</f>
        <v>3105000</v>
      </c>
      <c r="E43" s="129">
        <f>SUM(E32,E33,E34,E35,E41,E42)</f>
        <v>3034616</v>
      </c>
    </row>
    <row r="44" spans="1:5" x14ac:dyDescent="0.25">
      <c r="A44" s="14" t="s">
        <v>102</v>
      </c>
      <c r="B44" s="5"/>
      <c r="C44" s="24"/>
      <c r="D44" s="104"/>
      <c r="E44" s="105"/>
    </row>
    <row r="45" spans="1:5" x14ac:dyDescent="0.25">
      <c r="A45" s="12" t="s">
        <v>540</v>
      </c>
      <c r="B45" s="1" t="s">
        <v>261</v>
      </c>
      <c r="C45" s="22" t="s">
        <v>61</v>
      </c>
      <c r="D45" s="107">
        <v>500000</v>
      </c>
      <c r="E45" s="108">
        <v>12000</v>
      </c>
    </row>
    <row r="46" spans="1:5" x14ac:dyDescent="0.25">
      <c r="A46" s="12" t="s">
        <v>541</v>
      </c>
      <c r="B46" s="1" t="s">
        <v>262</v>
      </c>
      <c r="C46" s="22" t="s">
        <v>482</v>
      </c>
      <c r="D46" s="107">
        <v>381740</v>
      </c>
      <c r="E46" s="108">
        <v>296000</v>
      </c>
    </row>
    <row r="47" spans="1:5" x14ac:dyDescent="0.25">
      <c r="A47" s="12" t="s">
        <v>542</v>
      </c>
      <c r="B47" s="1" t="s">
        <v>263</v>
      </c>
      <c r="C47" s="22" t="s">
        <v>483</v>
      </c>
      <c r="D47" s="107">
        <v>1150000</v>
      </c>
      <c r="E47" s="108">
        <v>2027438</v>
      </c>
    </row>
    <row r="48" spans="1:5" x14ac:dyDescent="0.25">
      <c r="A48" s="12" t="s">
        <v>543</v>
      </c>
      <c r="B48" s="1" t="s">
        <v>264</v>
      </c>
      <c r="C48" s="22" t="s">
        <v>484</v>
      </c>
      <c r="D48" s="107">
        <v>160000</v>
      </c>
      <c r="E48" s="108">
        <v>194740</v>
      </c>
    </row>
    <row r="49" spans="1:5" x14ac:dyDescent="0.25">
      <c r="A49" s="12" t="s">
        <v>544</v>
      </c>
      <c r="B49" s="1" t="s">
        <v>265</v>
      </c>
      <c r="C49" s="22" t="s">
        <v>485</v>
      </c>
      <c r="D49" s="107"/>
      <c r="E49" s="108"/>
    </row>
    <row r="50" spans="1:5" x14ac:dyDescent="0.25">
      <c r="A50" s="12" t="s">
        <v>545</v>
      </c>
      <c r="B50" s="1" t="s">
        <v>266</v>
      </c>
      <c r="C50" s="22" t="s">
        <v>486</v>
      </c>
      <c r="D50" s="107"/>
      <c r="E50" s="108"/>
    </row>
    <row r="51" spans="1:5" x14ac:dyDescent="0.25">
      <c r="A51" s="12" t="s">
        <v>546</v>
      </c>
      <c r="B51" s="1" t="s">
        <v>267</v>
      </c>
      <c r="C51" s="22" t="s">
        <v>487</v>
      </c>
      <c r="D51" s="107"/>
      <c r="E51" s="108"/>
    </row>
    <row r="52" spans="1:5" x14ac:dyDescent="0.25">
      <c r="A52" s="12" t="s">
        <v>547</v>
      </c>
      <c r="B52" s="1" t="s">
        <v>268</v>
      </c>
      <c r="C52" s="22" t="s">
        <v>488</v>
      </c>
      <c r="D52" s="107"/>
      <c r="E52" s="108">
        <v>14</v>
      </c>
    </row>
    <row r="53" spans="1:5" x14ac:dyDescent="0.25">
      <c r="A53" s="12" t="s">
        <v>548</v>
      </c>
      <c r="B53" s="1" t="s">
        <v>269</v>
      </c>
      <c r="C53" s="22" t="s">
        <v>489</v>
      </c>
      <c r="D53" s="107"/>
      <c r="E53" s="108"/>
    </row>
    <row r="54" spans="1:5" x14ac:dyDescent="0.25">
      <c r="A54" s="12" t="s">
        <v>549</v>
      </c>
      <c r="B54" s="1" t="s">
        <v>270</v>
      </c>
      <c r="C54" s="22" t="s">
        <v>798</v>
      </c>
      <c r="D54" s="107"/>
      <c r="E54" s="108">
        <v>215000</v>
      </c>
    </row>
    <row r="55" spans="1:5" ht="18" customHeight="1" thickBot="1" x14ac:dyDescent="0.3">
      <c r="A55" s="342" t="s">
        <v>799</v>
      </c>
      <c r="B55" s="11" t="s">
        <v>800</v>
      </c>
      <c r="C55" s="22" t="s">
        <v>490</v>
      </c>
      <c r="D55" s="343"/>
      <c r="E55" s="344">
        <v>148429</v>
      </c>
    </row>
    <row r="56" spans="1:5" ht="15.75" thickBot="1" x14ac:dyDescent="0.3">
      <c r="A56" s="78" t="s">
        <v>550</v>
      </c>
      <c r="B56" s="79"/>
      <c r="C56" s="81" t="s">
        <v>551</v>
      </c>
      <c r="D56" s="112">
        <f>SUM(D44:D54)</f>
        <v>2191740</v>
      </c>
      <c r="E56" s="112">
        <f>SUM(E45:E55)</f>
        <v>2893621</v>
      </c>
    </row>
    <row r="57" spans="1:5" x14ac:dyDescent="0.25">
      <c r="A57" s="14" t="s">
        <v>103</v>
      </c>
      <c r="B57" s="3"/>
      <c r="C57" s="26"/>
      <c r="D57" s="104"/>
      <c r="E57" s="105"/>
    </row>
    <row r="58" spans="1:5" x14ac:dyDescent="0.25">
      <c r="A58" s="12" t="s">
        <v>552</v>
      </c>
      <c r="B58" s="1" t="s">
        <v>553</v>
      </c>
      <c r="C58" s="22" t="s">
        <v>104</v>
      </c>
      <c r="D58" s="107"/>
      <c r="E58" s="108"/>
    </row>
    <row r="59" spans="1:5" x14ac:dyDescent="0.25">
      <c r="A59" s="12" t="s">
        <v>554</v>
      </c>
      <c r="B59" s="1" t="s">
        <v>222</v>
      </c>
      <c r="C59" s="22" t="s">
        <v>491</v>
      </c>
      <c r="D59" s="107"/>
      <c r="E59" s="108"/>
    </row>
    <row r="60" spans="1:5" x14ac:dyDescent="0.25">
      <c r="A60" s="12" t="s">
        <v>555</v>
      </c>
      <c r="B60" s="1" t="s">
        <v>223</v>
      </c>
      <c r="C60" s="22" t="s">
        <v>492</v>
      </c>
      <c r="D60" s="107"/>
      <c r="E60" s="108"/>
    </row>
    <row r="61" spans="1:5" x14ac:dyDescent="0.25">
      <c r="A61" s="12" t="s">
        <v>556</v>
      </c>
      <c r="B61" s="1" t="s">
        <v>224</v>
      </c>
      <c r="C61" s="22" t="s">
        <v>493</v>
      </c>
      <c r="D61" s="107"/>
      <c r="E61" s="108"/>
    </row>
    <row r="62" spans="1:5" ht="18" customHeight="1" thickBot="1" x14ac:dyDescent="0.3">
      <c r="A62" s="13" t="s">
        <v>557</v>
      </c>
      <c r="B62" s="2" t="s">
        <v>225</v>
      </c>
      <c r="C62" s="23" t="s">
        <v>646</v>
      </c>
      <c r="D62" s="107"/>
      <c r="E62" s="109"/>
    </row>
    <row r="63" spans="1:5" ht="15.75" thickBot="1" x14ac:dyDescent="0.3">
      <c r="A63" s="78" t="s">
        <v>558</v>
      </c>
      <c r="B63" s="79"/>
      <c r="C63" s="81" t="s">
        <v>559</v>
      </c>
      <c r="D63" s="112"/>
      <c r="E63" s="113"/>
    </row>
    <row r="64" spans="1:5" x14ac:dyDescent="0.25">
      <c r="A64" s="14" t="s">
        <v>105</v>
      </c>
      <c r="B64" s="3"/>
      <c r="C64" s="26"/>
      <c r="D64" s="104"/>
      <c r="E64" s="105"/>
    </row>
    <row r="65" spans="1:5" ht="15" customHeight="1" x14ac:dyDescent="0.25">
      <c r="A65" s="12" t="s">
        <v>801</v>
      </c>
      <c r="B65" s="1" t="s">
        <v>802</v>
      </c>
      <c r="C65" s="22" t="s">
        <v>647</v>
      </c>
      <c r="D65" s="107">
        <v>200000</v>
      </c>
      <c r="E65" s="108">
        <v>254250</v>
      </c>
    </row>
    <row r="66" spans="1:5" ht="15.75" thickBot="1" x14ac:dyDescent="0.3">
      <c r="A66" s="13" t="s">
        <v>803</v>
      </c>
      <c r="B66" s="2" t="s">
        <v>804</v>
      </c>
      <c r="C66" s="23" t="s">
        <v>494</v>
      </c>
      <c r="D66" s="107"/>
      <c r="E66" s="109">
        <v>1346529</v>
      </c>
    </row>
    <row r="67" spans="1:5" ht="18" customHeight="1" thickBot="1" x14ac:dyDescent="0.3">
      <c r="A67" s="78" t="s">
        <v>560</v>
      </c>
      <c r="B67" s="79"/>
      <c r="C67" s="81" t="s">
        <v>663</v>
      </c>
      <c r="D67" s="112">
        <f>SUM(D65:D66)</f>
        <v>200000</v>
      </c>
      <c r="E67" s="113">
        <f>SUM(E64:E66)</f>
        <v>1600779</v>
      </c>
    </row>
    <row r="68" spans="1:5" x14ac:dyDescent="0.25">
      <c r="A68" s="14" t="s">
        <v>106</v>
      </c>
      <c r="B68" s="3"/>
      <c r="C68" s="26"/>
      <c r="D68" s="104"/>
      <c r="E68" s="105"/>
    </row>
    <row r="69" spans="1:5" x14ac:dyDescent="0.25">
      <c r="A69" s="12" t="s">
        <v>561</v>
      </c>
      <c r="B69" s="1" t="s">
        <v>226</v>
      </c>
      <c r="C69" s="22" t="s">
        <v>648</v>
      </c>
      <c r="D69" s="107"/>
      <c r="E69" s="108"/>
    </row>
    <row r="70" spans="1:5" ht="15" customHeight="1" x14ac:dyDescent="0.25">
      <c r="A70" s="12" t="s">
        <v>805</v>
      </c>
      <c r="B70" s="1" t="s">
        <v>806</v>
      </c>
      <c r="C70" s="22" t="s">
        <v>649</v>
      </c>
      <c r="D70" s="107"/>
      <c r="E70" s="108"/>
    </row>
    <row r="71" spans="1:5" ht="15.75" thickBot="1" x14ac:dyDescent="0.3">
      <c r="A71" s="13" t="s">
        <v>807</v>
      </c>
      <c r="B71" s="2" t="s">
        <v>808</v>
      </c>
      <c r="C71" s="23" t="s">
        <v>495</v>
      </c>
      <c r="D71" s="107">
        <v>20033480</v>
      </c>
      <c r="E71" s="109">
        <v>36480</v>
      </c>
    </row>
    <row r="72" spans="1:5" ht="18" customHeight="1" thickBot="1" x14ac:dyDescent="0.3">
      <c r="A72" s="78" t="s">
        <v>562</v>
      </c>
      <c r="B72" s="79"/>
      <c r="C72" s="81" t="s">
        <v>650</v>
      </c>
      <c r="D72" s="112">
        <f>SUM(D69:D71)</f>
        <v>20033480</v>
      </c>
      <c r="E72" s="113">
        <f>SUM(E69:E71)</f>
        <v>36480</v>
      </c>
    </row>
    <row r="73" spans="1:5" ht="21" customHeight="1" thickBot="1" x14ac:dyDescent="0.3">
      <c r="A73" s="132"/>
      <c r="B73" s="94"/>
      <c r="C73" s="133" t="s">
        <v>563</v>
      </c>
      <c r="D73" s="116">
        <f>SUM(D21,D28,D43,D56,D63,D67,D72)</f>
        <v>68666906</v>
      </c>
      <c r="E73" s="116">
        <f>SUM(E21,E28,E43,E56,E63,E67,E72)</f>
        <v>74289996</v>
      </c>
    </row>
    <row r="74" spans="1:5" x14ac:dyDescent="0.25">
      <c r="A74" s="14" t="s">
        <v>107</v>
      </c>
      <c r="B74" s="5"/>
      <c r="C74" s="24"/>
      <c r="D74" s="104"/>
      <c r="E74" s="105"/>
    </row>
    <row r="75" spans="1:5" x14ac:dyDescent="0.25">
      <c r="A75" s="12" t="s">
        <v>564</v>
      </c>
      <c r="B75" s="1" t="s">
        <v>287</v>
      </c>
      <c r="C75" s="22" t="s">
        <v>496</v>
      </c>
      <c r="D75" s="107"/>
      <c r="E75" s="108"/>
    </row>
    <row r="76" spans="1:5" ht="15.75" customHeight="1" x14ac:dyDescent="0.25">
      <c r="A76" s="12" t="s">
        <v>565</v>
      </c>
      <c r="B76" s="1" t="s">
        <v>288</v>
      </c>
      <c r="C76" s="22" t="s">
        <v>651</v>
      </c>
      <c r="D76" s="107"/>
      <c r="E76" s="108"/>
    </row>
    <row r="77" spans="1:5" ht="15.75" thickBot="1" x14ac:dyDescent="0.3">
      <c r="A77" s="13" t="s">
        <v>566</v>
      </c>
      <c r="B77" s="2" t="s">
        <v>289</v>
      </c>
      <c r="C77" s="23" t="s">
        <v>497</v>
      </c>
      <c r="D77" s="107"/>
      <c r="E77" s="109"/>
    </row>
    <row r="78" spans="1:5" ht="15" customHeight="1" thickBot="1" x14ac:dyDescent="0.3">
      <c r="A78" s="45" t="s">
        <v>567</v>
      </c>
      <c r="B78" s="43"/>
      <c r="C78" s="44" t="s">
        <v>652</v>
      </c>
      <c r="D78" s="110"/>
      <c r="E78" s="111"/>
    </row>
    <row r="79" spans="1:5" x14ac:dyDescent="0.25">
      <c r="A79" s="14" t="s">
        <v>108</v>
      </c>
      <c r="B79" s="3"/>
      <c r="C79" s="26"/>
      <c r="D79" s="104"/>
      <c r="E79" s="105"/>
    </row>
    <row r="80" spans="1:5" ht="15" customHeight="1" x14ac:dyDescent="0.25">
      <c r="A80" s="12" t="s">
        <v>568</v>
      </c>
      <c r="B80" s="1" t="s">
        <v>290</v>
      </c>
      <c r="C80" s="22" t="s">
        <v>653</v>
      </c>
      <c r="D80" s="107"/>
      <c r="E80" s="108"/>
    </row>
    <row r="81" spans="1:5" x14ac:dyDescent="0.25">
      <c r="A81" s="12" t="s">
        <v>569</v>
      </c>
      <c r="B81" s="1" t="s">
        <v>291</v>
      </c>
      <c r="C81" s="22" t="s">
        <v>498</v>
      </c>
      <c r="D81" s="107"/>
      <c r="E81" s="108"/>
    </row>
    <row r="82" spans="1:5" ht="15" customHeight="1" x14ac:dyDescent="0.25">
      <c r="A82" s="12" t="s">
        <v>570</v>
      </c>
      <c r="B82" s="1" t="s">
        <v>292</v>
      </c>
      <c r="C82" s="22" t="s">
        <v>654</v>
      </c>
      <c r="D82" s="107"/>
      <c r="E82" s="108"/>
    </row>
    <row r="83" spans="1:5" ht="15" customHeight="1" thickBot="1" x14ac:dyDescent="0.3">
      <c r="A83" s="13" t="s">
        <v>571</v>
      </c>
      <c r="B83" s="2" t="s">
        <v>293</v>
      </c>
      <c r="C83" s="23" t="s">
        <v>499</v>
      </c>
      <c r="D83" s="107"/>
      <c r="E83" s="109"/>
    </row>
    <row r="84" spans="1:5" ht="15" customHeight="1" thickBot="1" x14ac:dyDescent="0.3">
      <c r="A84" s="45" t="s">
        <v>572</v>
      </c>
      <c r="B84" s="43"/>
      <c r="C84" s="44" t="s">
        <v>573</v>
      </c>
      <c r="D84" s="110"/>
      <c r="E84" s="111"/>
    </row>
    <row r="85" spans="1:5" x14ac:dyDescent="0.25">
      <c r="A85" s="14" t="s">
        <v>109</v>
      </c>
      <c r="B85" s="3"/>
      <c r="C85" s="26"/>
      <c r="D85" s="104"/>
      <c r="E85" s="105"/>
    </row>
    <row r="86" spans="1:5" x14ac:dyDescent="0.25">
      <c r="A86" s="14"/>
      <c r="B86" s="1"/>
      <c r="C86" s="176"/>
      <c r="D86" s="104"/>
      <c r="E86" s="105"/>
    </row>
    <row r="87" spans="1:5" ht="15" customHeight="1" x14ac:dyDescent="0.25">
      <c r="A87" s="12" t="s">
        <v>574</v>
      </c>
      <c r="B87" s="1" t="s">
        <v>294</v>
      </c>
      <c r="C87" s="22" t="s">
        <v>655</v>
      </c>
      <c r="D87" s="215">
        <v>11124141</v>
      </c>
      <c r="E87" s="216">
        <v>11124141</v>
      </c>
    </row>
    <row r="88" spans="1:5" ht="15.75" thickBot="1" x14ac:dyDescent="0.3">
      <c r="A88" s="13" t="s">
        <v>575</v>
      </c>
      <c r="B88" s="2" t="s">
        <v>295</v>
      </c>
      <c r="C88" s="23" t="s">
        <v>656</v>
      </c>
      <c r="D88" s="217"/>
      <c r="E88" s="255"/>
    </row>
    <row r="89" spans="1:5" ht="15" customHeight="1" thickBot="1" x14ac:dyDescent="0.3">
      <c r="A89" s="45" t="s">
        <v>576</v>
      </c>
      <c r="B89" s="43"/>
      <c r="C89" s="44" t="s">
        <v>577</v>
      </c>
      <c r="D89" s="110">
        <f>SUM(D85:D88)</f>
        <v>11124141</v>
      </c>
      <c r="E89" s="110">
        <f>SUM(E85:E88)</f>
        <v>11124141</v>
      </c>
    </row>
    <row r="90" spans="1:5" x14ac:dyDescent="0.25">
      <c r="A90" s="18" t="s">
        <v>578</v>
      </c>
      <c r="B90" s="3" t="s">
        <v>271</v>
      </c>
      <c r="C90" s="26" t="s">
        <v>658</v>
      </c>
      <c r="D90" s="104"/>
      <c r="E90" s="214">
        <v>989087</v>
      </c>
    </row>
    <row r="91" spans="1:5" x14ac:dyDescent="0.25">
      <c r="A91" s="19" t="s">
        <v>579</v>
      </c>
      <c r="B91" s="1" t="s">
        <v>272</v>
      </c>
      <c r="C91" s="22" t="s">
        <v>657</v>
      </c>
      <c r="D91" s="104"/>
      <c r="E91" s="105"/>
    </row>
    <row r="92" spans="1:5" x14ac:dyDescent="0.25">
      <c r="A92" s="19" t="s">
        <v>580</v>
      </c>
      <c r="B92" s="1" t="s">
        <v>273</v>
      </c>
      <c r="C92" s="22" t="s">
        <v>500</v>
      </c>
      <c r="D92" s="104"/>
      <c r="E92" s="108"/>
    </row>
    <row r="93" spans="1:5" x14ac:dyDescent="0.25">
      <c r="A93" s="19" t="s">
        <v>581</v>
      </c>
      <c r="B93" s="1" t="s">
        <v>274</v>
      </c>
      <c r="C93" s="22" t="s">
        <v>501</v>
      </c>
      <c r="D93" s="104"/>
      <c r="E93" s="108"/>
    </row>
    <row r="94" spans="1:5" ht="15" customHeight="1" thickBot="1" x14ac:dyDescent="0.3">
      <c r="A94" s="20" t="s">
        <v>582</v>
      </c>
      <c r="B94" s="2" t="s">
        <v>275</v>
      </c>
      <c r="C94" s="23" t="s">
        <v>659</v>
      </c>
      <c r="D94" s="104"/>
      <c r="E94" s="109"/>
    </row>
    <row r="95" spans="1:5" ht="15.75" thickBot="1" x14ac:dyDescent="0.3">
      <c r="A95" s="78" t="s">
        <v>584</v>
      </c>
      <c r="B95" s="79"/>
      <c r="C95" s="81" t="s">
        <v>585</v>
      </c>
      <c r="D95" s="130">
        <f>SUM(D78,D89)</f>
        <v>11124141</v>
      </c>
      <c r="E95" s="130">
        <f>SUM(E89:E94)</f>
        <v>12113228</v>
      </c>
    </row>
    <row r="96" spans="1:5" ht="15" customHeight="1" x14ac:dyDescent="0.25">
      <c r="A96" s="16" t="s">
        <v>586</v>
      </c>
      <c r="B96" s="3" t="s">
        <v>276</v>
      </c>
      <c r="C96" s="26" t="s">
        <v>660</v>
      </c>
      <c r="D96" s="104"/>
      <c r="E96" s="105"/>
    </row>
    <row r="97" spans="1:5" ht="15" customHeight="1" x14ac:dyDescent="0.25">
      <c r="A97" s="12" t="s">
        <v>587</v>
      </c>
      <c r="B97" s="1" t="s">
        <v>277</v>
      </c>
      <c r="C97" s="22" t="s">
        <v>661</v>
      </c>
      <c r="D97" s="104"/>
      <c r="E97" s="108"/>
    </row>
    <row r="98" spans="1:5" x14ac:dyDescent="0.25">
      <c r="A98" s="12" t="s">
        <v>588</v>
      </c>
      <c r="B98" s="1" t="s">
        <v>278</v>
      </c>
      <c r="C98" s="22" t="s">
        <v>502</v>
      </c>
      <c r="D98" s="104"/>
      <c r="E98" s="108"/>
    </row>
    <row r="99" spans="1:5" ht="15.75" thickBot="1" x14ac:dyDescent="0.3">
      <c r="A99" s="13" t="s">
        <v>589</v>
      </c>
      <c r="B99" s="2" t="s">
        <v>279</v>
      </c>
      <c r="C99" s="23" t="s">
        <v>503</v>
      </c>
      <c r="D99" s="104"/>
      <c r="E99" s="109"/>
    </row>
    <row r="100" spans="1:5" ht="15.75" thickBot="1" x14ac:dyDescent="0.3">
      <c r="A100" s="78" t="s">
        <v>590</v>
      </c>
      <c r="B100" s="79"/>
      <c r="C100" s="81" t="s">
        <v>591</v>
      </c>
      <c r="D100" s="130"/>
      <c r="E100" s="131"/>
    </row>
    <row r="101" spans="1:5" ht="15.75" thickBot="1" x14ac:dyDescent="0.3">
      <c r="A101" s="78" t="s">
        <v>592</v>
      </c>
      <c r="B101" s="79" t="s">
        <v>227</v>
      </c>
      <c r="C101" s="81" t="s">
        <v>662</v>
      </c>
      <c r="D101" s="130"/>
      <c r="E101" s="131"/>
    </row>
    <row r="102" spans="1:5" ht="18" customHeight="1" thickBot="1" x14ac:dyDescent="0.3">
      <c r="A102" s="134" t="s">
        <v>583</v>
      </c>
      <c r="B102" s="135"/>
      <c r="C102" s="136" t="s">
        <v>593</v>
      </c>
      <c r="D102" s="137">
        <f>SUM(D95:D101)</f>
        <v>11124141</v>
      </c>
      <c r="E102" s="137">
        <f>SUM(E95:E101)</f>
        <v>12113228</v>
      </c>
    </row>
    <row r="103" spans="1:5" ht="21" customHeight="1" thickBot="1" x14ac:dyDescent="0.3">
      <c r="A103" s="6" t="s">
        <v>594</v>
      </c>
      <c r="B103" s="17"/>
      <c r="C103" s="77"/>
      <c r="D103" s="118">
        <f>SUM(D73,D102)</f>
        <v>79791047</v>
      </c>
      <c r="E103" s="118">
        <f>SUM(E73,E102)</f>
        <v>86403224</v>
      </c>
    </row>
  </sheetData>
  <mergeCells count="7">
    <mergeCell ref="A1:E1"/>
    <mergeCell ref="A2:E2"/>
    <mergeCell ref="D4:E4"/>
    <mergeCell ref="A4:A7"/>
    <mergeCell ref="B4:B7"/>
    <mergeCell ref="C4:C7"/>
    <mergeCell ref="D5:E5"/>
  </mergeCells>
  <phoneticPr fontId="0" type="noConversion"/>
  <printOptions horizontalCentered="1"/>
  <pageMargins left="0.59055118110236227" right="0.59055118110236227" top="0.59055118110236227" bottom="0.59055118110236227" header="0.39370078740157483" footer="0.19685039370078741"/>
  <pageSetup paperSize="9" scale="61" orientation="portrait" r:id="rId1"/>
  <headerFooter alignWithMargins="0">
    <oddHeader>&amp;R&amp;"Times New Roman,Normál"&amp;10 2. számú  melléklet</oddHeader>
  </headerFooter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view="pageBreakPreview" zoomScaleNormal="100" zoomScaleSheetLayoutView="100" workbookViewId="0">
      <pane xSplit="3" ySplit="7" topLeftCell="D8" activePane="bottomRight" state="frozen"/>
      <selection activeCell="K64" sqref="K64"/>
      <selection pane="topRight" activeCell="K64" sqref="K64"/>
      <selection pane="bottomLeft" activeCell="K64" sqref="K64"/>
      <selection pane="bottomRight" activeCell="H61" sqref="H61"/>
    </sheetView>
  </sheetViews>
  <sheetFormatPr defaultRowHeight="15" x14ac:dyDescent="0.25"/>
  <cols>
    <col min="1" max="1" width="7.7109375" customWidth="1"/>
    <col min="2" max="2" width="9.7109375" customWidth="1"/>
    <col min="3" max="3" width="39.7109375" customWidth="1"/>
    <col min="4" max="5" width="13.140625" style="97" customWidth="1"/>
  </cols>
  <sheetData>
    <row r="1" spans="1:5" x14ac:dyDescent="0.25">
      <c r="A1" s="415" t="s">
        <v>819</v>
      </c>
      <c r="B1" s="415"/>
      <c r="C1" s="415"/>
      <c r="D1" s="415"/>
      <c r="E1" s="415"/>
    </row>
    <row r="2" spans="1:5" x14ac:dyDescent="0.25">
      <c r="A2" s="416"/>
      <c r="B2" s="416"/>
      <c r="C2" s="416"/>
      <c r="D2" s="98"/>
      <c r="E2" s="98"/>
    </row>
    <row r="3" spans="1:5" ht="15.75" thickBot="1" x14ac:dyDescent="0.3">
      <c r="D3" s="430" t="s">
        <v>752</v>
      </c>
      <c r="E3" s="430"/>
    </row>
    <row r="4" spans="1:5" ht="25.5" customHeight="1" x14ac:dyDescent="0.25">
      <c r="A4" s="419" t="s">
        <v>598</v>
      </c>
      <c r="B4" s="422" t="s">
        <v>599</v>
      </c>
      <c r="C4" s="425" t="s">
        <v>110</v>
      </c>
      <c r="D4" s="417" t="s">
        <v>817</v>
      </c>
      <c r="E4" s="418"/>
    </row>
    <row r="5" spans="1:5" ht="15" customHeight="1" x14ac:dyDescent="0.25">
      <c r="A5" s="420"/>
      <c r="B5" s="423"/>
      <c r="C5" s="426"/>
      <c r="D5" s="428" t="s">
        <v>664</v>
      </c>
      <c r="E5" s="429"/>
    </row>
    <row r="6" spans="1:5" x14ac:dyDescent="0.25">
      <c r="A6" s="420"/>
      <c r="B6" s="423"/>
      <c r="C6" s="426"/>
      <c r="D6" s="101"/>
      <c r="E6" s="100"/>
    </row>
    <row r="7" spans="1:5" ht="18.75" customHeight="1" thickBot="1" x14ac:dyDescent="0.3">
      <c r="A7" s="421"/>
      <c r="B7" s="424"/>
      <c r="C7" s="427"/>
      <c r="D7" s="103" t="s">
        <v>783</v>
      </c>
      <c r="E7" s="102" t="s">
        <v>789</v>
      </c>
    </row>
    <row r="8" spans="1:5" x14ac:dyDescent="0.25">
      <c r="A8" s="14" t="s">
        <v>112</v>
      </c>
      <c r="B8" s="3"/>
      <c r="C8" s="138"/>
      <c r="D8" s="104"/>
      <c r="E8" s="105"/>
    </row>
    <row r="9" spans="1:5" x14ac:dyDescent="0.25">
      <c r="A9" s="12" t="s">
        <v>141</v>
      </c>
      <c r="B9" s="1" t="s">
        <v>122</v>
      </c>
      <c r="C9" s="49" t="s">
        <v>403</v>
      </c>
      <c r="D9" s="107">
        <v>17576980</v>
      </c>
      <c r="E9" s="108">
        <v>17141713</v>
      </c>
    </row>
    <row r="10" spans="1:5" x14ac:dyDescent="0.25">
      <c r="A10" s="12" t="s">
        <v>142</v>
      </c>
      <c r="B10" s="1" t="s">
        <v>123</v>
      </c>
      <c r="C10" s="49" t="s">
        <v>404</v>
      </c>
      <c r="D10" s="107"/>
      <c r="E10" s="108"/>
    </row>
    <row r="11" spans="1:5" x14ac:dyDescent="0.25">
      <c r="A11" s="12" t="s">
        <v>143</v>
      </c>
      <c r="B11" s="1" t="s">
        <v>124</v>
      </c>
      <c r="C11" s="49" t="s">
        <v>405</v>
      </c>
      <c r="D11" s="107"/>
      <c r="E11" s="108"/>
    </row>
    <row r="12" spans="1:5" x14ac:dyDescent="0.25">
      <c r="A12" s="12" t="s">
        <v>144</v>
      </c>
      <c r="B12" s="1" t="s">
        <v>125</v>
      </c>
      <c r="C12" s="49" t="s">
        <v>600</v>
      </c>
      <c r="D12" s="107"/>
      <c r="E12" s="108"/>
    </row>
    <row r="13" spans="1:5" x14ac:dyDescent="0.25">
      <c r="A13" s="12" t="s">
        <v>145</v>
      </c>
      <c r="B13" s="1" t="s">
        <v>126</v>
      </c>
      <c r="C13" s="49" t="s">
        <v>406</v>
      </c>
      <c r="D13" s="107"/>
      <c r="E13" s="108"/>
    </row>
    <row r="14" spans="1:5" x14ac:dyDescent="0.25">
      <c r="A14" s="12" t="s">
        <v>146</v>
      </c>
      <c r="B14" s="1" t="s">
        <v>127</v>
      </c>
      <c r="C14" s="49" t="s">
        <v>407</v>
      </c>
      <c r="D14" s="107"/>
      <c r="E14" s="108"/>
    </row>
    <row r="15" spans="1:5" x14ac:dyDescent="0.25">
      <c r="A15" s="12" t="s">
        <v>147</v>
      </c>
      <c r="B15" s="1" t="s">
        <v>128</v>
      </c>
      <c r="C15" s="49" t="s">
        <v>408</v>
      </c>
      <c r="D15" s="107">
        <v>100000</v>
      </c>
      <c r="E15" s="108"/>
    </row>
    <row r="16" spans="1:5" x14ac:dyDescent="0.25">
      <c r="A16" s="12" t="s">
        <v>148</v>
      </c>
      <c r="B16" s="1" t="s">
        <v>129</v>
      </c>
      <c r="C16" s="49" t="s">
        <v>409</v>
      </c>
      <c r="D16" s="107"/>
      <c r="E16" s="108"/>
    </row>
    <row r="17" spans="1:5" x14ac:dyDescent="0.25">
      <c r="A17" s="12" t="s">
        <v>149</v>
      </c>
      <c r="B17" s="1" t="s">
        <v>130</v>
      </c>
      <c r="C17" s="49" t="s">
        <v>410</v>
      </c>
      <c r="D17" s="107"/>
      <c r="E17" s="108">
        <v>9062</v>
      </c>
    </row>
    <row r="18" spans="1:5" x14ac:dyDescent="0.25">
      <c r="A18" s="12" t="s">
        <v>150</v>
      </c>
      <c r="B18" s="1" t="s">
        <v>131</v>
      </c>
      <c r="C18" s="49" t="s">
        <v>411</v>
      </c>
      <c r="D18" s="107"/>
      <c r="E18" s="108"/>
    </row>
    <row r="19" spans="1:5" x14ac:dyDescent="0.25">
      <c r="A19" s="12" t="s">
        <v>151</v>
      </c>
      <c r="B19" s="1" t="s">
        <v>132</v>
      </c>
      <c r="C19" s="49" t="s">
        <v>412</v>
      </c>
      <c r="D19" s="107"/>
      <c r="E19" s="108"/>
    </row>
    <row r="20" spans="1:5" x14ac:dyDescent="0.25">
      <c r="A20" s="12" t="s">
        <v>152</v>
      </c>
      <c r="B20" s="1" t="s">
        <v>133</v>
      </c>
      <c r="C20" s="49" t="s">
        <v>413</v>
      </c>
      <c r="D20" s="107"/>
      <c r="E20" s="108"/>
    </row>
    <row r="21" spans="1:5" ht="15.75" thickBot="1" x14ac:dyDescent="0.3">
      <c r="A21" s="13" t="s">
        <v>153</v>
      </c>
      <c r="B21" s="2" t="s">
        <v>134</v>
      </c>
      <c r="C21" s="48" t="s">
        <v>414</v>
      </c>
      <c r="D21" s="107">
        <v>110718</v>
      </c>
      <c r="E21" s="109">
        <v>742971</v>
      </c>
    </row>
    <row r="22" spans="1:5" ht="15.75" thickBot="1" x14ac:dyDescent="0.3">
      <c r="A22" s="45" t="s">
        <v>154</v>
      </c>
      <c r="B22" s="43" t="s">
        <v>139</v>
      </c>
      <c r="C22" s="139" t="s">
        <v>155</v>
      </c>
      <c r="D22" s="110">
        <f>SUM(D8:D21)</f>
        <v>17787698</v>
      </c>
      <c r="E22" s="110">
        <f>SUM(E8:E21)</f>
        <v>17893746</v>
      </c>
    </row>
    <row r="23" spans="1:5" x14ac:dyDescent="0.25">
      <c r="A23" s="14" t="s">
        <v>113</v>
      </c>
      <c r="B23" s="8"/>
      <c r="C23" s="140"/>
      <c r="D23" s="107"/>
      <c r="E23" s="105"/>
    </row>
    <row r="24" spans="1:5" x14ac:dyDescent="0.25">
      <c r="A24" s="12" t="s">
        <v>156</v>
      </c>
      <c r="B24" s="1" t="s">
        <v>135</v>
      </c>
      <c r="C24" s="49" t="s">
        <v>415</v>
      </c>
      <c r="D24" s="107">
        <v>3584976</v>
      </c>
      <c r="E24" s="108">
        <v>3759107</v>
      </c>
    </row>
    <row r="25" spans="1:5" x14ac:dyDescent="0.25">
      <c r="A25" s="12" t="s">
        <v>157</v>
      </c>
      <c r="B25" s="1" t="s">
        <v>136</v>
      </c>
      <c r="C25" s="49" t="s">
        <v>601</v>
      </c>
      <c r="D25" s="107"/>
      <c r="E25" s="108">
        <v>1245600</v>
      </c>
    </row>
    <row r="26" spans="1:5" ht="15.75" thickBot="1" x14ac:dyDescent="0.3">
      <c r="A26" s="13" t="s">
        <v>158</v>
      </c>
      <c r="B26" s="2" t="s">
        <v>137</v>
      </c>
      <c r="C26" s="48" t="s">
        <v>416</v>
      </c>
      <c r="D26" s="107">
        <v>1045600</v>
      </c>
      <c r="E26" s="109">
        <v>80643</v>
      </c>
    </row>
    <row r="27" spans="1:5" ht="15.75" thickBot="1" x14ac:dyDescent="0.3">
      <c r="A27" s="45" t="s">
        <v>159</v>
      </c>
      <c r="B27" s="43" t="s">
        <v>140</v>
      </c>
      <c r="C27" s="139" t="s">
        <v>316</v>
      </c>
      <c r="D27" s="110">
        <f>SUM(D24:D26)</f>
        <v>4630576</v>
      </c>
      <c r="E27" s="110">
        <f>SUM(E24:E26)</f>
        <v>5085350</v>
      </c>
    </row>
    <row r="28" spans="1:5" ht="18" customHeight="1" thickBot="1" x14ac:dyDescent="0.3">
      <c r="A28" s="78" t="s">
        <v>317</v>
      </c>
      <c r="B28" s="79"/>
      <c r="C28" s="80" t="s">
        <v>390</v>
      </c>
      <c r="D28" s="112">
        <f>SUM(D22,D27)</f>
        <v>22418274</v>
      </c>
      <c r="E28" s="112">
        <f>SUM(E22,E27)</f>
        <v>22979096</v>
      </c>
    </row>
    <row r="29" spans="1:5" ht="15.75" thickBot="1" x14ac:dyDescent="0.3">
      <c r="A29" s="15" t="s">
        <v>114</v>
      </c>
      <c r="B29" s="11"/>
      <c r="C29" s="141"/>
      <c r="D29" s="107"/>
      <c r="E29" s="114"/>
    </row>
    <row r="30" spans="1:5" ht="18" customHeight="1" thickBot="1" x14ac:dyDescent="0.3">
      <c r="A30" s="78" t="s">
        <v>326</v>
      </c>
      <c r="B30" s="79" t="s">
        <v>138</v>
      </c>
      <c r="C30" s="80" t="s">
        <v>602</v>
      </c>
      <c r="D30" s="112">
        <v>3783016</v>
      </c>
      <c r="E30" s="113">
        <v>3305500</v>
      </c>
    </row>
    <row r="31" spans="1:5" x14ac:dyDescent="0.25">
      <c r="A31" s="14" t="s">
        <v>116</v>
      </c>
      <c r="B31" s="5"/>
      <c r="C31" s="138"/>
      <c r="D31" s="107"/>
      <c r="E31" s="106"/>
    </row>
    <row r="32" spans="1:5" x14ac:dyDescent="0.25">
      <c r="A32" s="12" t="s">
        <v>160</v>
      </c>
      <c r="B32" s="1" t="s">
        <v>161</v>
      </c>
      <c r="C32" s="49" t="s">
        <v>417</v>
      </c>
      <c r="D32" s="107">
        <v>77000</v>
      </c>
      <c r="E32" s="108">
        <v>94432</v>
      </c>
    </row>
    <row r="33" spans="1:5" x14ac:dyDescent="0.25">
      <c r="A33" s="12" t="s">
        <v>296</v>
      </c>
      <c r="B33" s="1" t="s">
        <v>162</v>
      </c>
      <c r="C33" s="49" t="s">
        <v>418</v>
      </c>
      <c r="D33" s="107">
        <v>4899403</v>
      </c>
      <c r="E33" s="108">
        <v>5478036</v>
      </c>
    </row>
    <row r="34" spans="1:5" ht="15.75" thickBot="1" x14ac:dyDescent="0.3">
      <c r="A34" s="13" t="s">
        <v>297</v>
      </c>
      <c r="B34" s="2" t="s">
        <v>163</v>
      </c>
      <c r="C34" s="48" t="s">
        <v>419</v>
      </c>
      <c r="D34" s="107"/>
      <c r="E34" s="109"/>
    </row>
    <row r="35" spans="1:5" ht="15" customHeight="1" thickBot="1" x14ac:dyDescent="0.3">
      <c r="A35" s="45" t="s">
        <v>314</v>
      </c>
      <c r="B35" s="43" t="s">
        <v>138</v>
      </c>
      <c r="C35" s="139" t="s">
        <v>315</v>
      </c>
      <c r="D35" s="110">
        <f>SUM(D31:D34)</f>
        <v>4976403</v>
      </c>
      <c r="E35" s="110">
        <f>SUM(E31:E34)</f>
        <v>5572468</v>
      </c>
    </row>
    <row r="36" spans="1:5" x14ac:dyDescent="0.25">
      <c r="A36" s="14" t="s">
        <v>327</v>
      </c>
      <c r="B36" s="3"/>
      <c r="C36" s="142"/>
      <c r="D36" s="107"/>
      <c r="E36" s="105"/>
    </row>
    <row r="37" spans="1:5" x14ac:dyDescent="0.25">
      <c r="A37" s="12" t="s">
        <v>298</v>
      </c>
      <c r="B37" s="1" t="s">
        <v>164</v>
      </c>
      <c r="C37" s="49" t="s">
        <v>420</v>
      </c>
      <c r="D37" s="107">
        <v>110000</v>
      </c>
      <c r="E37" s="108">
        <v>208224</v>
      </c>
    </row>
    <row r="38" spans="1:5" ht="15.75" thickBot="1" x14ac:dyDescent="0.3">
      <c r="A38" s="13" t="s">
        <v>299</v>
      </c>
      <c r="B38" s="2" t="s">
        <v>165</v>
      </c>
      <c r="C38" s="48" t="s">
        <v>421</v>
      </c>
      <c r="D38" s="107">
        <v>253541</v>
      </c>
      <c r="E38" s="109">
        <v>217248</v>
      </c>
    </row>
    <row r="39" spans="1:5" ht="15" customHeight="1" thickBot="1" x14ac:dyDescent="0.3">
      <c r="A39" s="45" t="s">
        <v>318</v>
      </c>
      <c r="B39" s="43"/>
      <c r="C39" s="139" t="s">
        <v>319</v>
      </c>
      <c r="D39" s="110">
        <f>SUM(D37:D38)</f>
        <v>363541</v>
      </c>
      <c r="E39" s="110">
        <f>SUM(E37:E38)</f>
        <v>425472</v>
      </c>
    </row>
    <row r="40" spans="1:5" x14ac:dyDescent="0.25">
      <c r="A40" s="14" t="s">
        <v>117</v>
      </c>
      <c r="B40" s="3"/>
      <c r="C40" s="142"/>
      <c r="D40" s="107"/>
      <c r="E40" s="105"/>
    </row>
    <row r="41" spans="1:5" x14ac:dyDescent="0.25">
      <c r="A41" s="12" t="s">
        <v>300</v>
      </c>
      <c r="B41" s="1" t="s">
        <v>166</v>
      </c>
      <c r="C41" s="49" t="s">
        <v>422</v>
      </c>
      <c r="D41" s="107">
        <v>1294370</v>
      </c>
      <c r="E41" s="108">
        <v>2952484</v>
      </c>
    </row>
    <row r="42" spans="1:5" x14ac:dyDescent="0.25">
      <c r="A42" s="12" t="s">
        <v>301</v>
      </c>
      <c r="B42" s="1" t="s">
        <v>167</v>
      </c>
      <c r="C42" s="49" t="s">
        <v>423</v>
      </c>
      <c r="D42" s="107">
        <v>377953</v>
      </c>
      <c r="E42" s="108">
        <v>4488</v>
      </c>
    </row>
    <row r="43" spans="1:5" x14ac:dyDescent="0.25">
      <c r="A43" s="12" t="s">
        <v>302</v>
      </c>
      <c r="B43" s="1" t="s">
        <v>168</v>
      </c>
      <c r="C43" s="49" t="s">
        <v>424</v>
      </c>
      <c r="D43" s="107"/>
      <c r="E43" s="108"/>
    </row>
    <row r="44" spans="1:5" x14ac:dyDescent="0.25">
      <c r="A44" s="12" t="s">
        <v>303</v>
      </c>
      <c r="B44" s="1" t="s">
        <v>169</v>
      </c>
      <c r="C44" s="49" t="s">
        <v>425</v>
      </c>
      <c r="D44" s="107">
        <v>275000</v>
      </c>
      <c r="E44" s="108">
        <v>239300</v>
      </c>
    </row>
    <row r="45" spans="1:5" x14ac:dyDescent="0.25">
      <c r="A45" s="12" t="s">
        <v>304</v>
      </c>
      <c r="B45" s="1" t="s">
        <v>170</v>
      </c>
      <c r="C45" s="49" t="s">
        <v>426</v>
      </c>
      <c r="D45" s="107">
        <v>1560000</v>
      </c>
      <c r="E45" s="108"/>
    </row>
    <row r="46" spans="1:5" x14ac:dyDescent="0.25">
      <c r="A46" s="12" t="s">
        <v>305</v>
      </c>
      <c r="B46" s="1" t="s">
        <v>171</v>
      </c>
      <c r="C46" s="49" t="s">
        <v>427</v>
      </c>
      <c r="D46" s="107">
        <v>514626</v>
      </c>
      <c r="E46" s="108">
        <v>1641282</v>
      </c>
    </row>
    <row r="47" spans="1:5" ht="15.75" thickBot="1" x14ac:dyDescent="0.3">
      <c r="A47" s="13" t="s">
        <v>306</v>
      </c>
      <c r="B47" s="2" t="s">
        <v>172</v>
      </c>
      <c r="C47" s="48" t="s">
        <v>428</v>
      </c>
      <c r="D47" s="107">
        <v>1978331</v>
      </c>
      <c r="E47" s="109">
        <v>3906192</v>
      </c>
    </row>
    <row r="48" spans="1:5" ht="15" customHeight="1" thickBot="1" x14ac:dyDescent="0.3">
      <c r="A48" s="45" t="s">
        <v>320</v>
      </c>
      <c r="B48" s="43"/>
      <c r="C48" s="139" t="s">
        <v>321</v>
      </c>
      <c r="D48" s="110">
        <f>SUM(D41:D47)</f>
        <v>6000280</v>
      </c>
      <c r="E48" s="110">
        <f>SUM(E41:E47)</f>
        <v>8743746</v>
      </c>
    </row>
    <row r="49" spans="1:5" x14ac:dyDescent="0.25">
      <c r="A49" s="14" t="s">
        <v>328</v>
      </c>
      <c r="B49" s="3"/>
      <c r="C49" s="142"/>
      <c r="D49" s="107"/>
      <c r="E49" s="105"/>
    </row>
    <row r="50" spans="1:5" x14ac:dyDescent="0.25">
      <c r="A50" s="12" t="s">
        <v>307</v>
      </c>
      <c r="B50" s="1" t="s">
        <v>173</v>
      </c>
      <c r="C50" s="49" t="s">
        <v>429</v>
      </c>
      <c r="D50" s="107">
        <v>180000</v>
      </c>
      <c r="E50" s="108">
        <v>24102</v>
      </c>
    </row>
    <row r="51" spans="1:5" ht="15.75" thickBot="1" x14ac:dyDescent="0.3">
      <c r="A51" s="13" t="s">
        <v>308</v>
      </c>
      <c r="B51" s="2" t="s">
        <v>174</v>
      </c>
      <c r="C51" s="48" t="s">
        <v>430</v>
      </c>
      <c r="D51" s="107"/>
      <c r="E51" s="109"/>
    </row>
    <row r="52" spans="1:5" ht="15" customHeight="1" thickBot="1" x14ac:dyDescent="0.3">
      <c r="A52" s="45" t="s">
        <v>322</v>
      </c>
      <c r="B52" s="43"/>
      <c r="C52" s="139" t="s">
        <v>603</v>
      </c>
      <c r="D52" s="110">
        <f>SUM(D50:D51)</f>
        <v>180000</v>
      </c>
      <c r="E52" s="110">
        <f t="shared" ref="E52" si="0">SUM(E50:E51)</f>
        <v>24102</v>
      </c>
    </row>
    <row r="53" spans="1:5" x14ac:dyDescent="0.25">
      <c r="A53" s="14" t="s">
        <v>118</v>
      </c>
      <c r="B53" s="3"/>
      <c r="C53" s="142"/>
      <c r="D53" s="107"/>
      <c r="E53" s="105"/>
    </row>
    <row r="54" spans="1:5" x14ac:dyDescent="0.25">
      <c r="A54" s="12" t="s">
        <v>309</v>
      </c>
      <c r="B54" s="1" t="s">
        <v>175</v>
      </c>
      <c r="C54" s="49" t="s">
        <v>604</v>
      </c>
      <c r="D54" s="107">
        <v>2252410</v>
      </c>
      <c r="E54" s="108">
        <v>2853788</v>
      </c>
    </row>
    <row r="55" spans="1:5" x14ac:dyDescent="0.25">
      <c r="A55" s="12" t="s">
        <v>310</v>
      </c>
      <c r="B55" s="1" t="s">
        <v>176</v>
      </c>
      <c r="C55" s="49" t="s">
        <v>431</v>
      </c>
      <c r="D55" s="107"/>
      <c r="E55" s="108"/>
    </row>
    <row r="56" spans="1:5" x14ac:dyDescent="0.25">
      <c r="A56" s="12" t="s">
        <v>311</v>
      </c>
      <c r="B56" s="1" t="s">
        <v>177</v>
      </c>
      <c r="C56" s="49" t="s">
        <v>432</v>
      </c>
      <c r="D56" s="107"/>
      <c r="E56" s="108">
        <v>10929</v>
      </c>
    </row>
    <row r="57" spans="1:5" x14ac:dyDescent="0.25">
      <c r="A57" s="12" t="s">
        <v>312</v>
      </c>
      <c r="B57" s="1" t="s">
        <v>178</v>
      </c>
      <c r="C57" s="49" t="s">
        <v>433</v>
      </c>
      <c r="D57" s="107"/>
      <c r="E57" s="108"/>
    </row>
    <row r="58" spans="1:5" ht="15.75" thickBot="1" x14ac:dyDescent="0.3">
      <c r="A58" s="13" t="s">
        <v>313</v>
      </c>
      <c r="B58" s="2" t="s">
        <v>179</v>
      </c>
      <c r="C58" s="48" t="s">
        <v>434</v>
      </c>
      <c r="D58" s="107">
        <v>50000</v>
      </c>
      <c r="E58" s="109">
        <v>7287</v>
      </c>
    </row>
    <row r="59" spans="1:5" ht="15" customHeight="1" thickBot="1" x14ac:dyDescent="0.3">
      <c r="A59" s="45" t="s">
        <v>323</v>
      </c>
      <c r="B59" s="43"/>
      <c r="C59" s="139" t="s">
        <v>605</v>
      </c>
      <c r="D59" s="110">
        <f>SUM(D54:D58)</f>
        <v>2302410</v>
      </c>
      <c r="E59" s="110">
        <f>SUM(E54:E58)</f>
        <v>2872004</v>
      </c>
    </row>
    <row r="60" spans="1:5" ht="18" customHeight="1" thickBot="1" x14ac:dyDescent="0.3">
      <c r="A60" s="78" t="s">
        <v>324</v>
      </c>
      <c r="B60" s="79"/>
      <c r="C60" s="80" t="s">
        <v>325</v>
      </c>
      <c r="D60" s="112">
        <f>SUM(D35,D39,D48,D52,D59)</f>
        <v>13822634</v>
      </c>
      <c r="E60" s="112">
        <f>SUM(E35,E39,E48,E52,E59)</f>
        <v>17637792</v>
      </c>
    </row>
    <row r="61" spans="1:5" x14ac:dyDescent="0.25">
      <c r="A61" s="14" t="s">
        <v>119</v>
      </c>
      <c r="B61" s="5"/>
      <c r="C61" s="138"/>
      <c r="D61" s="107"/>
      <c r="E61" s="105"/>
    </row>
    <row r="62" spans="1:5" x14ac:dyDescent="0.25">
      <c r="A62" s="12" t="s">
        <v>329</v>
      </c>
      <c r="B62" s="1" t="s">
        <v>180</v>
      </c>
      <c r="C62" s="49" t="s">
        <v>435</v>
      </c>
      <c r="D62" s="107"/>
      <c r="E62" s="108"/>
    </row>
    <row r="63" spans="1:5" x14ac:dyDescent="0.25">
      <c r="A63" s="12" t="s">
        <v>330</v>
      </c>
      <c r="B63" s="1" t="s">
        <v>181</v>
      </c>
      <c r="C63" s="49" t="s">
        <v>436</v>
      </c>
      <c r="D63" s="107">
        <v>300000</v>
      </c>
      <c r="E63" s="108">
        <v>0</v>
      </c>
    </row>
    <row r="64" spans="1:5" x14ac:dyDescent="0.25">
      <c r="A64" s="12" t="s">
        <v>331</v>
      </c>
      <c r="B64" s="1" t="s">
        <v>182</v>
      </c>
      <c r="C64" s="49" t="s">
        <v>437</v>
      </c>
      <c r="D64" s="107"/>
      <c r="E64" s="108"/>
    </row>
    <row r="65" spans="1:5" x14ac:dyDescent="0.25">
      <c r="A65" s="12" t="s">
        <v>332</v>
      </c>
      <c r="B65" s="1" t="s">
        <v>183</v>
      </c>
      <c r="C65" s="49" t="s">
        <v>606</v>
      </c>
      <c r="D65" s="107"/>
      <c r="E65" s="108"/>
    </row>
    <row r="66" spans="1:5" x14ac:dyDescent="0.25">
      <c r="A66" s="12" t="s">
        <v>333</v>
      </c>
      <c r="B66" s="1" t="s">
        <v>184</v>
      </c>
      <c r="C66" s="49" t="s">
        <v>607</v>
      </c>
      <c r="D66" s="107"/>
      <c r="E66" s="108"/>
    </row>
    <row r="67" spans="1:5" x14ac:dyDescent="0.25">
      <c r="A67" s="12" t="s">
        <v>334</v>
      </c>
      <c r="B67" s="1" t="s">
        <v>185</v>
      </c>
      <c r="C67" s="49" t="s">
        <v>438</v>
      </c>
      <c r="D67" s="107"/>
      <c r="E67" s="108"/>
    </row>
    <row r="68" spans="1:5" x14ac:dyDescent="0.25">
      <c r="A68" s="12" t="s">
        <v>335</v>
      </c>
      <c r="B68" s="1" t="s">
        <v>186</v>
      </c>
      <c r="C68" s="49" t="s">
        <v>439</v>
      </c>
      <c r="D68" s="107"/>
      <c r="E68" s="108"/>
    </row>
    <row r="69" spans="1:5" ht="15.75" thickBot="1" x14ac:dyDescent="0.3">
      <c r="A69" s="13" t="s">
        <v>336</v>
      </c>
      <c r="B69" s="2" t="s">
        <v>187</v>
      </c>
      <c r="C69" s="48" t="s">
        <v>440</v>
      </c>
      <c r="D69" s="107">
        <v>3017000</v>
      </c>
      <c r="E69" s="109">
        <v>3787600</v>
      </c>
    </row>
    <row r="70" spans="1:5" ht="18" customHeight="1" thickBot="1" x14ac:dyDescent="0.3">
      <c r="A70" s="78" t="s">
        <v>337</v>
      </c>
      <c r="B70" s="79"/>
      <c r="C70" s="80" t="s">
        <v>608</v>
      </c>
      <c r="D70" s="112">
        <f>SUM(D62:D69)</f>
        <v>3317000</v>
      </c>
      <c r="E70" s="112">
        <f>SUM(E62:E69)</f>
        <v>3787600</v>
      </c>
    </row>
    <row r="71" spans="1:5" x14ac:dyDescent="0.25">
      <c r="A71" s="14" t="s">
        <v>120</v>
      </c>
      <c r="B71" s="3"/>
      <c r="C71" s="142"/>
      <c r="D71" s="107"/>
      <c r="E71" s="105"/>
    </row>
    <row r="72" spans="1:5" x14ac:dyDescent="0.25">
      <c r="A72" s="12" t="s">
        <v>338</v>
      </c>
      <c r="B72" s="1" t="s">
        <v>228</v>
      </c>
      <c r="C72" s="49" t="s">
        <v>441</v>
      </c>
      <c r="D72" s="107"/>
      <c r="E72" s="108"/>
    </row>
    <row r="73" spans="1:5" x14ac:dyDescent="0.25">
      <c r="A73" s="12" t="s">
        <v>339</v>
      </c>
      <c r="B73" s="1" t="s">
        <v>229</v>
      </c>
      <c r="C73" s="49" t="s">
        <v>442</v>
      </c>
      <c r="D73" s="107"/>
      <c r="E73" s="108">
        <v>1339021</v>
      </c>
    </row>
    <row r="74" spans="1:5" ht="15" customHeight="1" x14ac:dyDescent="0.25">
      <c r="A74" s="12" t="s">
        <v>340</v>
      </c>
      <c r="B74" s="1" t="s">
        <v>230</v>
      </c>
      <c r="C74" s="49" t="s">
        <v>609</v>
      </c>
      <c r="D74" s="107"/>
      <c r="E74" s="108"/>
    </row>
    <row r="75" spans="1:5" ht="15" customHeight="1" x14ac:dyDescent="0.25">
      <c r="A75" s="12" t="s">
        <v>341</v>
      </c>
      <c r="B75" s="1" t="s">
        <v>231</v>
      </c>
      <c r="C75" s="49" t="s">
        <v>610</v>
      </c>
      <c r="D75" s="107"/>
      <c r="E75" s="108"/>
    </row>
    <row r="76" spans="1:5" x14ac:dyDescent="0.25">
      <c r="A76" s="12" t="s">
        <v>342</v>
      </c>
      <c r="B76" s="1" t="s">
        <v>232</v>
      </c>
      <c r="C76" s="49" t="s">
        <v>611</v>
      </c>
      <c r="D76" s="107"/>
      <c r="E76" s="108"/>
    </row>
    <row r="77" spans="1:5" x14ac:dyDescent="0.25">
      <c r="A77" s="12" t="s">
        <v>343</v>
      </c>
      <c r="B77" s="1" t="s">
        <v>233</v>
      </c>
      <c r="C77" s="49" t="s">
        <v>612</v>
      </c>
      <c r="D77" s="107">
        <v>5836050</v>
      </c>
      <c r="E77" s="108">
        <v>6011421</v>
      </c>
    </row>
    <row r="78" spans="1:5" ht="15" customHeight="1" x14ac:dyDescent="0.25">
      <c r="A78" s="12" t="s">
        <v>344</v>
      </c>
      <c r="B78" s="1" t="s">
        <v>234</v>
      </c>
      <c r="C78" s="49" t="s">
        <v>613</v>
      </c>
      <c r="D78" s="107"/>
      <c r="E78" s="108"/>
    </row>
    <row r="79" spans="1:5" ht="15" customHeight="1" x14ac:dyDescent="0.25">
      <c r="A79" s="12" t="s">
        <v>345</v>
      </c>
      <c r="B79" s="1" t="s">
        <v>235</v>
      </c>
      <c r="C79" s="49" t="s">
        <v>614</v>
      </c>
      <c r="D79" s="107">
        <v>200000</v>
      </c>
      <c r="E79" s="108">
        <v>305835</v>
      </c>
    </row>
    <row r="80" spans="1:5" x14ac:dyDescent="0.25">
      <c r="A80" s="12" t="s">
        <v>346</v>
      </c>
      <c r="B80" s="1" t="s">
        <v>236</v>
      </c>
      <c r="C80" s="49" t="s">
        <v>443</v>
      </c>
      <c r="D80" s="107"/>
      <c r="E80" s="108"/>
    </row>
    <row r="81" spans="1:5" x14ac:dyDescent="0.25">
      <c r="A81" s="12" t="s">
        <v>347</v>
      </c>
      <c r="B81" s="1" t="s">
        <v>237</v>
      </c>
      <c r="C81" s="49" t="s">
        <v>444</v>
      </c>
      <c r="D81" s="107"/>
      <c r="E81" s="108"/>
    </row>
    <row r="82" spans="1:5" x14ac:dyDescent="0.25">
      <c r="A82" s="12" t="s">
        <v>348</v>
      </c>
      <c r="B82" s="1" t="s">
        <v>755</v>
      </c>
      <c r="C82" s="49" t="s">
        <v>615</v>
      </c>
      <c r="D82" s="108">
        <v>711829</v>
      </c>
      <c r="E82" s="108">
        <v>1394250</v>
      </c>
    </row>
    <row r="83" spans="1:5" ht="15.75" thickBot="1" x14ac:dyDescent="0.3">
      <c r="A83" s="13" t="s">
        <v>349</v>
      </c>
      <c r="B83" s="2" t="s">
        <v>747</v>
      </c>
      <c r="C83" s="48" t="s">
        <v>445</v>
      </c>
      <c r="D83" s="107">
        <v>5944721</v>
      </c>
      <c r="E83" s="115">
        <v>7284813</v>
      </c>
    </row>
    <row r="84" spans="1:5" ht="18" customHeight="1" thickBot="1" x14ac:dyDescent="0.3">
      <c r="A84" s="78" t="s">
        <v>350</v>
      </c>
      <c r="B84" s="79"/>
      <c r="C84" s="80" t="s">
        <v>57</v>
      </c>
      <c r="D84" s="112">
        <f>SUM(D72:D83)</f>
        <v>12692600</v>
      </c>
      <c r="E84" s="112">
        <f>SUM(E72:E83)</f>
        <v>16335340</v>
      </c>
    </row>
    <row r="85" spans="1:5" x14ac:dyDescent="0.25">
      <c r="A85" s="14" t="s">
        <v>121</v>
      </c>
      <c r="B85" s="3"/>
      <c r="C85" s="142"/>
      <c r="D85" s="107"/>
      <c r="E85" s="105"/>
    </row>
    <row r="86" spans="1:5" x14ac:dyDescent="0.25">
      <c r="A86" s="12" t="s">
        <v>351</v>
      </c>
      <c r="B86" s="1" t="s">
        <v>188</v>
      </c>
      <c r="C86" s="49" t="s">
        <v>446</v>
      </c>
      <c r="D86" s="107"/>
      <c r="E86" s="108"/>
    </row>
    <row r="87" spans="1:5" x14ac:dyDescent="0.25">
      <c r="A87" s="12" t="s">
        <v>352</v>
      </c>
      <c r="B87" s="1" t="s">
        <v>189</v>
      </c>
      <c r="C87" s="49" t="s">
        <v>447</v>
      </c>
      <c r="D87" s="107">
        <v>1574803</v>
      </c>
      <c r="E87" s="108">
        <v>0</v>
      </c>
    </row>
    <row r="88" spans="1:5" x14ac:dyDescent="0.25">
      <c r="A88" s="12" t="s">
        <v>353</v>
      </c>
      <c r="B88" s="1" t="s">
        <v>190</v>
      </c>
      <c r="C88" s="49" t="s">
        <v>448</v>
      </c>
      <c r="D88" s="107"/>
      <c r="E88" s="108"/>
    </row>
    <row r="89" spans="1:5" x14ac:dyDescent="0.25">
      <c r="A89" s="12" t="s">
        <v>354</v>
      </c>
      <c r="B89" s="1" t="s">
        <v>191</v>
      </c>
      <c r="C89" s="49" t="s">
        <v>449</v>
      </c>
      <c r="D89" s="107">
        <v>391221</v>
      </c>
      <c r="E89" s="108">
        <v>4104206</v>
      </c>
    </row>
    <row r="90" spans="1:5" x14ac:dyDescent="0.25">
      <c r="A90" s="12" t="s">
        <v>355</v>
      </c>
      <c r="B90" s="1" t="s">
        <v>192</v>
      </c>
      <c r="C90" s="49" t="s">
        <v>450</v>
      </c>
      <c r="D90" s="107"/>
      <c r="E90" s="108"/>
    </row>
    <row r="91" spans="1:5" x14ac:dyDescent="0.25">
      <c r="A91" s="12" t="s">
        <v>356</v>
      </c>
      <c r="B91" s="1" t="s">
        <v>193</v>
      </c>
      <c r="C91" s="49" t="s">
        <v>616</v>
      </c>
      <c r="D91" s="107"/>
      <c r="E91" s="108"/>
    </row>
    <row r="92" spans="1:5" ht="15.75" thickBot="1" x14ac:dyDescent="0.3">
      <c r="A92" s="13" t="s">
        <v>357</v>
      </c>
      <c r="B92" s="2" t="s">
        <v>194</v>
      </c>
      <c r="C92" s="48" t="s">
        <v>617</v>
      </c>
      <c r="D92" s="107">
        <v>530826</v>
      </c>
      <c r="E92" s="115">
        <v>970906</v>
      </c>
    </row>
    <row r="93" spans="1:5" ht="18" customHeight="1" thickBot="1" x14ac:dyDescent="0.3">
      <c r="A93" s="78" t="s">
        <v>358</v>
      </c>
      <c r="B93" s="79"/>
      <c r="C93" s="80" t="s">
        <v>391</v>
      </c>
      <c r="D93" s="112">
        <f>SUM(D86:D92)</f>
        <v>2496850</v>
      </c>
      <c r="E93" s="112">
        <f>SUM(E86:E92)</f>
        <v>5075112</v>
      </c>
    </row>
    <row r="94" spans="1:5" x14ac:dyDescent="0.25">
      <c r="A94" s="14" t="s">
        <v>94</v>
      </c>
      <c r="B94" s="3"/>
      <c r="C94" s="142"/>
      <c r="D94" s="107"/>
      <c r="E94" s="105"/>
    </row>
    <row r="95" spans="1:5" x14ac:dyDescent="0.25">
      <c r="A95" s="12" t="s">
        <v>360</v>
      </c>
      <c r="B95" s="1" t="s">
        <v>195</v>
      </c>
      <c r="C95" s="49" t="s">
        <v>451</v>
      </c>
      <c r="D95" s="107">
        <v>16062991</v>
      </c>
      <c r="E95" s="108">
        <v>13392136</v>
      </c>
    </row>
    <row r="96" spans="1:5" x14ac:dyDescent="0.25">
      <c r="A96" s="12" t="s">
        <v>361</v>
      </c>
      <c r="B96" s="1" t="s">
        <v>196</v>
      </c>
      <c r="C96" s="49" t="s">
        <v>452</v>
      </c>
      <c r="D96" s="107"/>
      <c r="E96" s="108"/>
    </row>
    <row r="97" spans="1:5" x14ac:dyDescent="0.25">
      <c r="A97" s="12" t="s">
        <v>362</v>
      </c>
      <c r="B97" s="1" t="s">
        <v>197</v>
      </c>
      <c r="C97" s="49" t="s">
        <v>453</v>
      </c>
      <c r="D97" s="107"/>
      <c r="E97" s="108"/>
    </row>
    <row r="98" spans="1:5" ht="15.75" thickBot="1" x14ac:dyDescent="0.3">
      <c r="A98" s="13" t="s">
        <v>363</v>
      </c>
      <c r="B98" s="2" t="s">
        <v>198</v>
      </c>
      <c r="C98" s="48" t="s">
        <v>618</v>
      </c>
      <c r="D98" s="107">
        <v>4337009</v>
      </c>
      <c r="E98" s="115">
        <v>3029975</v>
      </c>
    </row>
    <row r="99" spans="1:5" ht="18" customHeight="1" thickBot="1" x14ac:dyDescent="0.3">
      <c r="A99" s="78" t="s">
        <v>364</v>
      </c>
      <c r="B99" s="79"/>
      <c r="C99" s="80" t="s">
        <v>392</v>
      </c>
      <c r="D99" s="112">
        <f>SUM(D95:D98)</f>
        <v>20400000</v>
      </c>
      <c r="E99" s="112">
        <f>SUM(E95:E98)</f>
        <v>16422111</v>
      </c>
    </row>
    <row r="100" spans="1:5" x14ac:dyDescent="0.25">
      <c r="A100" s="14" t="s">
        <v>95</v>
      </c>
      <c r="B100" s="3"/>
      <c r="C100" s="142"/>
      <c r="D100" s="107"/>
      <c r="E100" s="105"/>
    </row>
    <row r="101" spans="1:5" ht="15" customHeight="1" x14ac:dyDescent="0.25">
      <c r="A101" s="12" t="s">
        <v>359</v>
      </c>
      <c r="B101" s="1" t="s">
        <v>199</v>
      </c>
      <c r="C101" s="49" t="s">
        <v>619</v>
      </c>
      <c r="D101" s="107"/>
      <c r="E101" s="108"/>
    </row>
    <row r="102" spans="1:5" x14ac:dyDescent="0.25">
      <c r="A102" s="12" t="s">
        <v>365</v>
      </c>
      <c r="B102" s="1" t="s">
        <v>200</v>
      </c>
      <c r="C102" s="49" t="s">
        <v>620</v>
      </c>
      <c r="D102" s="107"/>
      <c r="E102" s="108"/>
    </row>
    <row r="103" spans="1:5" x14ac:dyDescent="0.25">
      <c r="A103" s="12" t="s">
        <v>366</v>
      </c>
      <c r="B103" s="1" t="s">
        <v>201</v>
      </c>
      <c r="C103" s="49" t="s">
        <v>621</v>
      </c>
      <c r="D103" s="107"/>
      <c r="E103" s="108"/>
    </row>
    <row r="104" spans="1:5" x14ac:dyDescent="0.25">
      <c r="A104" s="12" t="s">
        <v>367</v>
      </c>
      <c r="B104" s="1" t="s">
        <v>202</v>
      </c>
      <c r="C104" s="49" t="s">
        <v>622</v>
      </c>
      <c r="D104" s="107"/>
      <c r="E104" s="108"/>
    </row>
    <row r="105" spans="1:5" ht="15" customHeight="1" x14ac:dyDescent="0.25">
      <c r="A105" s="12" t="s">
        <v>368</v>
      </c>
      <c r="B105" s="1" t="s">
        <v>203</v>
      </c>
      <c r="C105" s="49" t="s">
        <v>623</v>
      </c>
      <c r="D105" s="107"/>
      <c r="E105" s="108"/>
    </row>
    <row r="106" spans="1:5" x14ac:dyDescent="0.25">
      <c r="A106" s="12" t="s">
        <v>369</v>
      </c>
      <c r="B106" s="1" t="s">
        <v>204</v>
      </c>
      <c r="C106" s="49" t="s">
        <v>624</v>
      </c>
      <c r="D106" s="107"/>
      <c r="E106" s="108"/>
    </row>
    <row r="107" spans="1:5" x14ac:dyDescent="0.25">
      <c r="A107" s="12" t="s">
        <v>370</v>
      </c>
      <c r="B107" s="1" t="s">
        <v>205</v>
      </c>
      <c r="C107" s="49" t="s">
        <v>454</v>
      </c>
      <c r="D107" s="107"/>
      <c r="E107" s="108"/>
    </row>
    <row r="108" spans="1:5" ht="15.75" thickBot="1" x14ac:dyDescent="0.3">
      <c r="A108" s="13" t="s">
        <v>371</v>
      </c>
      <c r="B108" s="2" t="s">
        <v>206</v>
      </c>
      <c r="C108" s="48" t="s">
        <v>625</v>
      </c>
      <c r="D108" s="107"/>
      <c r="E108" s="115"/>
    </row>
    <row r="109" spans="1:5" ht="18" customHeight="1" thickBot="1" x14ac:dyDescent="0.3">
      <c r="A109" s="78" t="s">
        <v>372</v>
      </c>
      <c r="B109" s="79"/>
      <c r="C109" s="80" t="s">
        <v>59</v>
      </c>
      <c r="D109" s="112"/>
      <c r="E109" s="113"/>
    </row>
    <row r="110" spans="1:5" ht="21" customHeight="1" thickBot="1" x14ac:dyDescent="0.3">
      <c r="A110" s="93"/>
      <c r="B110" s="94"/>
      <c r="C110" s="143" t="s">
        <v>373</v>
      </c>
      <c r="D110" s="123">
        <f>SUM(D28,D30,D60,D70,D84,D93,D99)</f>
        <v>78930374</v>
      </c>
      <c r="E110" s="123">
        <f>SUM(E28,E30,E60,E70,E84,E93,E99)</f>
        <v>85542551</v>
      </c>
    </row>
    <row r="111" spans="1:5" x14ac:dyDescent="0.25">
      <c r="A111" s="14" t="s">
        <v>96</v>
      </c>
      <c r="B111" s="3"/>
      <c r="C111" s="142"/>
      <c r="D111" s="107"/>
      <c r="E111" s="105"/>
    </row>
    <row r="112" spans="1:5" x14ac:dyDescent="0.25">
      <c r="A112" s="12" t="s">
        <v>374</v>
      </c>
      <c r="B112" s="1" t="s">
        <v>280</v>
      </c>
      <c r="C112" s="49" t="s">
        <v>455</v>
      </c>
      <c r="D112" s="107"/>
      <c r="E112" s="108"/>
    </row>
    <row r="113" spans="1:5" x14ac:dyDescent="0.25">
      <c r="A113" s="12" t="s">
        <v>375</v>
      </c>
      <c r="B113" s="1" t="s">
        <v>281</v>
      </c>
      <c r="C113" s="49" t="s">
        <v>626</v>
      </c>
      <c r="D113" s="107"/>
      <c r="E113" s="108"/>
    </row>
    <row r="114" spans="1:5" ht="15.75" thickBot="1" x14ac:dyDescent="0.3">
      <c r="A114" s="13" t="s">
        <v>376</v>
      </c>
      <c r="B114" s="2" t="s">
        <v>282</v>
      </c>
      <c r="C114" s="48" t="s">
        <v>456</v>
      </c>
      <c r="D114" s="282"/>
      <c r="E114" s="109"/>
    </row>
    <row r="115" spans="1:5" ht="15" customHeight="1" thickBot="1" x14ac:dyDescent="0.3">
      <c r="A115" s="45" t="s">
        <v>377</v>
      </c>
      <c r="B115" s="43"/>
      <c r="C115" s="139" t="s">
        <v>627</v>
      </c>
      <c r="D115" s="110"/>
      <c r="E115" s="111"/>
    </row>
    <row r="116" spans="1:5" x14ac:dyDescent="0.25">
      <c r="A116" s="14" t="s">
        <v>97</v>
      </c>
      <c r="B116" s="3"/>
      <c r="C116" s="142"/>
      <c r="D116" s="107"/>
      <c r="E116" s="105"/>
    </row>
    <row r="117" spans="1:5" x14ac:dyDescent="0.25">
      <c r="A117" s="12" t="s">
        <v>378</v>
      </c>
      <c r="B117" s="1" t="s">
        <v>283</v>
      </c>
      <c r="C117" s="49" t="s">
        <v>457</v>
      </c>
      <c r="D117" s="107"/>
      <c r="E117" s="108"/>
    </row>
    <row r="118" spans="1:5" x14ac:dyDescent="0.25">
      <c r="A118" s="12" t="s">
        <v>379</v>
      </c>
      <c r="B118" s="1" t="s">
        <v>284</v>
      </c>
      <c r="C118" s="49" t="s">
        <v>458</v>
      </c>
      <c r="D118" s="107"/>
      <c r="E118" s="108"/>
    </row>
    <row r="119" spans="1:5" x14ac:dyDescent="0.25">
      <c r="A119" s="12" t="s">
        <v>380</v>
      </c>
      <c r="B119" s="1" t="s">
        <v>285</v>
      </c>
      <c r="C119" s="49" t="s">
        <v>459</v>
      </c>
      <c r="D119" s="107"/>
      <c r="E119" s="108"/>
    </row>
    <row r="120" spans="1:5" ht="15.75" thickBot="1" x14ac:dyDescent="0.3">
      <c r="A120" s="13" t="s">
        <v>381</v>
      </c>
      <c r="B120" s="2" t="s">
        <v>286</v>
      </c>
      <c r="C120" s="48" t="s">
        <v>460</v>
      </c>
      <c r="D120" s="107"/>
      <c r="E120" s="109"/>
    </row>
    <row r="121" spans="1:5" ht="15.75" thickBot="1" x14ac:dyDescent="0.3">
      <c r="A121" s="45" t="s">
        <v>382</v>
      </c>
      <c r="B121" s="43"/>
      <c r="C121" s="139" t="s">
        <v>62</v>
      </c>
      <c r="D121" s="110"/>
      <c r="E121" s="111"/>
    </row>
    <row r="122" spans="1:5" x14ac:dyDescent="0.25">
      <c r="A122" s="16" t="s">
        <v>383</v>
      </c>
      <c r="B122" s="3" t="s">
        <v>238</v>
      </c>
      <c r="C122" s="142" t="s">
        <v>628</v>
      </c>
      <c r="D122" s="107"/>
      <c r="E122" s="105"/>
    </row>
    <row r="123" spans="1:5" x14ac:dyDescent="0.25">
      <c r="A123" s="12" t="s">
        <v>384</v>
      </c>
      <c r="B123" s="1" t="s">
        <v>239</v>
      </c>
      <c r="C123" s="49" t="s">
        <v>629</v>
      </c>
      <c r="D123" s="107">
        <v>860673</v>
      </c>
      <c r="E123" s="108">
        <v>860673</v>
      </c>
    </row>
    <row r="124" spans="1:5" x14ac:dyDescent="0.25">
      <c r="A124" s="12" t="s">
        <v>385</v>
      </c>
      <c r="B124" s="1" t="s">
        <v>240</v>
      </c>
      <c r="C124" s="49" t="s">
        <v>461</v>
      </c>
      <c r="D124" s="107"/>
      <c r="E124" s="108"/>
    </row>
    <row r="125" spans="1:5" x14ac:dyDescent="0.25">
      <c r="A125" s="12" t="s">
        <v>386</v>
      </c>
      <c r="B125" s="1" t="s">
        <v>241</v>
      </c>
      <c r="C125" s="49" t="s">
        <v>462</v>
      </c>
      <c r="D125" s="107"/>
      <c r="E125" s="108"/>
    </row>
    <row r="126" spans="1:5" x14ac:dyDescent="0.25">
      <c r="A126" s="12" t="s">
        <v>387</v>
      </c>
      <c r="B126" s="1" t="s">
        <v>242</v>
      </c>
      <c r="C126" s="49" t="s">
        <v>463</v>
      </c>
      <c r="D126" s="107"/>
      <c r="E126" s="108"/>
    </row>
    <row r="127" spans="1:5" ht="15" customHeight="1" thickBot="1" x14ac:dyDescent="0.3">
      <c r="A127" s="13" t="s">
        <v>388</v>
      </c>
      <c r="B127" s="2" t="s">
        <v>243</v>
      </c>
      <c r="C127" s="48" t="s">
        <v>630</v>
      </c>
      <c r="D127" s="107"/>
      <c r="E127" s="109"/>
    </row>
    <row r="128" spans="1:5" ht="18" customHeight="1" thickBot="1" x14ac:dyDescent="0.3">
      <c r="A128" s="45" t="s">
        <v>389</v>
      </c>
      <c r="B128" s="43"/>
      <c r="C128" s="139" t="s">
        <v>63</v>
      </c>
      <c r="D128" s="110">
        <f>SUM(D122:D127)</f>
        <v>860673</v>
      </c>
      <c r="E128" s="110">
        <f>SUM(E122:E127)</f>
        <v>860673</v>
      </c>
    </row>
    <row r="129" spans="1:5" x14ac:dyDescent="0.25">
      <c r="A129" s="14" t="s">
        <v>98</v>
      </c>
      <c r="B129" s="3"/>
      <c r="C129" s="142"/>
      <c r="D129" s="107"/>
      <c r="E129" s="105"/>
    </row>
    <row r="130" spans="1:5" x14ac:dyDescent="0.25">
      <c r="A130" s="12" t="s">
        <v>393</v>
      </c>
      <c r="B130" s="1" t="s">
        <v>244</v>
      </c>
      <c r="C130" s="49" t="s">
        <v>464</v>
      </c>
      <c r="D130" s="107"/>
      <c r="E130" s="108"/>
    </row>
    <row r="131" spans="1:5" x14ac:dyDescent="0.25">
      <c r="A131" s="12" t="s">
        <v>394</v>
      </c>
      <c r="B131" s="1" t="s">
        <v>245</v>
      </c>
      <c r="C131" s="49" t="s">
        <v>465</v>
      </c>
      <c r="D131" s="107"/>
      <c r="E131" s="108"/>
    </row>
    <row r="132" spans="1:5" x14ac:dyDescent="0.25">
      <c r="A132" s="12" t="s">
        <v>395</v>
      </c>
      <c r="B132" s="1" t="s">
        <v>246</v>
      </c>
      <c r="C132" s="49" t="s">
        <v>466</v>
      </c>
      <c r="D132" s="107"/>
      <c r="E132" s="108"/>
    </row>
    <row r="133" spans="1:5" ht="15.75" thickBot="1" x14ac:dyDescent="0.3">
      <c r="A133" s="13" t="s">
        <v>396</v>
      </c>
      <c r="B133" s="2" t="s">
        <v>247</v>
      </c>
      <c r="C133" s="48" t="s">
        <v>467</v>
      </c>
      <c r="D133" s="107"/>
      <c r="E133" s="109"/>
    </row>
    <row r="134" spans="1:5" ht="18" customHeight="1" thickBot="1" x14ac:dyDescent="0.3">
      <c r="A134" s="45" t="s">
        <v>397</v>
      </c>
      <c r="B134" s="43"/>
      <c r="C134" s="139" t="s">
        <v>398</v>
      </c>
      <c r="D134" s="110"/>
      <c r="E134" s="111"/>
    </row>
    <row r="135" spans="1:5" s="46" customFormat="1" ht="18" customHeight="1" thickBot="1" x14ac:dyDescent="0.3">
      <c r="A135" s="45" t="s">
        <v>399</v>
      </c>
      <c r="B135" s="43" t="s">
        <v>207</v>
      </c>
      <c r="C135" s="139" t="s">
        <v>631</v>
      </c>
      <c r="D135" s="110"/>
      <c r="E135" s="111"/>
    </row>
    <row r="136" spans="1:5" ht="18" customHeight="1" thickBot="1" x14ac:dyDescent="0.3">
      <c r="A136" s="95" t="s">
        <v>400</v>
      </c>
      <c r="B136" s="96"/>
      <c r="C136" s="144" t="s">
        <v>401</v>
      </c>
      <c r="D136" s="117">
        <f>SUM(D115,D128)</f>
        <v>860673</v>
      </c>
      <c r="E136" s="117">
        <f>SUM(E115,E128)</f>
        <v>860673</v>
      </c>
    </row>
    <row r="137" spans="1:5" ht="21" customHeight="1" thickBot="1" x14ac:dyDescent="0.3">
      <c r="A137" s="6" t="s">
        <v>402</v>
      </c>
      <c r="B137" s="7"/>
      <c r="C137" s="145"/>
      <c r="D137" s="118">
        <f>SUM(D110,D136)</f>
        <v>79791047</v>
      </c>
      <c r="E137" s="118">
        <f>SUM(E110,E136)</f>
        <v>86403224</v>
      </c>
    </row>
  </sheetData>
  <mergeCells count="8">
    <mergeCell ref="A1:E1"/>
    <mergeCell ref="C4:C7"/>
    <mergeCell ref="A4:A7"/>
    <mergeCell ref="B4:B7"/>
    <mergeCell ref="D4:E4"/>
    <mergeCell ref="D5:E5"/>
    <mergeCell ref="D3:E3"/>
    <mergeCell ref="A2:C2"/>
  </mergeCells>
  <phoneticPr fontId="0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61" orientation="portrait" r:id="rId1"/>
  <headerFooter alignWithMargins="0">
    <oddHeader>&amp;R&amp;"Times New Roman,Normál"&amp;10 3.  számú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view="pageBreakPreview" zoomScaleNormal="100" zoomScaleSheetLayoutView="100" workbookViewId="0">
      <pane xSplit="2" ySplit="9" topLeftCell="I10" activePane="bottomRight" state="frozen"/>
      <selection activeCell="K64" sqref="K64"/>
      <selection pane="topRight" activeCell="K64" sqref="K64"/>
      <selection pane="bottomLeft" activeCell="K64" sqref="K64"/>
      <selection pane="bottomRight" sqref="A1:AD1"/>
    </sheetView>
  </sheetViews>
  <sheetFormatPr defaultRowHeight="12.95" customHeight="1" x14ac:dyDescent="0.25"/>
  <cols>
    <col min="1" max="1" width="8.7109375" style="53" customWidth="1"/>
    <col min="2" max="2" width="40.28515625" style="53" customWidth="1"/>
    <col min="3" max="3" width="9.7109375" style="53" bestFit="1" customWidth="1"/>
    <col min="4" max="4" width="10.7109375" style="53" customWidth="1"/>
    <col min="5" max="9" width="9.140625" style="53"/>
    <col min="10" max="10" width="10.85546875" style="53" customWidth="1"/>
    <col min="11" max="11" width="10.5703125" style="53" customWidth="1"/>
    <col min="12" max="29" width="9.140625" style="53"/>
    <col min="30" max="30" width="10.7109375" style="53" customWidth="1"/>
    <col min="31" max="16384" width="9.140625" style="53"/>
  </cols>
  <sheetData>
    <row r="1" spans="1:30" ht="15" customHeight="1" x14ac:dyDescent="0.25">
      <c r="A1" s="441" t="s">
        <v>815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</row>
    <row r="2" spans="1:30" ht="15" customHeight="1" x14ac:dyDescent="0.25">
      <c r="A2" s="441" t="s">
        <v>11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</row>
    <row r="3" spans="1:30" ht="1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0" ht="15" customHeight="1" x14ac:dyDescent="0.25">
      <c r="AD4" s="60" t="s">
        <v>749</v>
      </c>
    </row>
    <row r="5" spans="1:30" ht="9" customHeight="1" thickBot="1" x14ac:dyDescent="0.3"/>
    <row r="6" spans="1:30" ht="18" customHeight="1" x14ac:dyDescent="0.25">
      <c r="A6" s="442" t="s">
        <v>595</v>
      </c>
      <c r="B6" s="444" t="s">
        <v>745</v>
      </c>
      <c r="C6" s="433" t="s">
        <v>820</v>
      </c>
      <c r="D6" s="434"/>
      <c r="E6" s="434"/>
      <c r="F6" s="434"/>
      <c r="G6" s="434"/>
      <c r="H6" s="434"/>
      <c r="I6" s="434"/>
      <c r="J6" s="434"/>
      <c r="K6" s="435"/>
      <c r="L6" s="433" t="s">
        <v>820</v>
      </c>
      <c r="M6" s="434"/>
      <c r="N6" s="434"/>
      <c r="O6" s="434"/>
      <c r="P6" s="434"/>
      <c r="Q6" s="434"/>
      <c r="R6" s="434"/>
      <c r="S6" s="434"/>
      <c r="T6" s="435"/>
      <c r="U6" s="433" t="s">
        <v>820</v>
      </c>
      <c r="V6" s="434"/>
      <c r="W6" s="434"/>
      <c r="X6" s="434"/>
      <c r="Y6" s="434"/>
      <c r="Z6" s="434"/>
      <c r="AA6" s="434"/>
      <c r="AB6" s="434"/>
      <c r="AC6" s="435"/>
      <c r="AD6" s="446" t="s">
        <v>690</v>
      </c>
    </row>
    <row r="7" spans="1:30" ht="43.5" customHeight="1" x14ac:dyDescent="0.25">
      <c r="A7" s="443"/>
      <c r="B7" s="445"/>
      <c r="C7" s="59" t="s">
        <v>741</v>
      </c>
      <c r="D7" s="58" t="s">
        <v>742</v>
      </c>
      <c r="E7" s="58" t="s">
        <v>21</v>
      </c>
      <c r="F7" s="58" t="s">
        <v>743</v>
      </c>
      <c r="G7" s="58" t="s">
        <v>744</v>
      </c>
      <c r="H7" s="70" t="s">
        <v>1</v>
      </c>
      <c r="I7" s="70" t="s">
        <v>2</v>
      </c>
      <c r="J7" s="85" t="s">
        <v>3</v>
      </c>
      <c r="K7" s="436" t="s">
        <v>702</v>
      </c>
      <c r="L7" s="59" t="s">
        <v>741</v>
      </c>
      <c r="M7" s="58" t="s">
        <v>742</v>
      </c>
      <c r="N7" s="58" t="s">
        <v>21</v>
      </c>
      <c r="O7" s="58" t="s">
        <v>743</v>
      </c>
      <c r="P7" s="58" t="s">
        <v>744</v>
      </c>
      <c r="Q7" s="70" t="s">
        <v>1</v>
      </c>
      <c r="R7" s="70" t="s">
        <v>2</v>
      </c>
      <c r="S7" s="85" t="s">
        <v>3</v>
      </c>
      <c r="T7" s="436" t="s">
        <v>4</v>
      </c>
      <c r="U7" s="59" t="s">
        <v>741</v>
      </c>
      <c r="V7" s="58" t="s">
        <v>742</v>
      </c>
      <c r="W7" s="58" t="s">
        <v>21</v>
      </c>
      <c r="X7" s="58" t="s">
        <v>743</v>
      </c>
      <c r="Y7" s="58" t="s">
        <v>744</v>
      </c>
      <c r="Z7" s="70" t="s">
        <v>1</v>
      </c>
      <c r="AA7" s="70" t="s">
        <v>2</v>
      </c>
      <c r="AB7" s="85" t="s">
        <v>3</v>
      </c>
      <c r="AC7" s="449" t="s">
        <v>703</v>
      </c>
      <c r="AD7" s="447"/>
    </row>
    <row r="8" spans="1:30" s="71" customFormat="1" ht="15" customHeight="1" x14ac:dyDescent="0.25">
      <c r="A8" s="443"/>
      <c r="B8" s="445"/>
      <c r="C8" s="59" t="s">
        <v>516</v>
      </c>
      <c r="D8" s="58" t="s">
        <v>522</v>
      </c>
      <c r="E8" s="58" t="s">
        <v>538</v>
      </c>
      <c r="F8" s="58" t="s">
        <v>550</v>
      </c>
      <c r="G8" s="58" t="s">
        <v>558</v>
      </c>
      <c r="H8" s="58" t="s">
        <v>560</v>
      </c>
      <c r="I8" s="58" t="s">
        <v>562</v>
      </c>
      <c r="J8" s="90" t="s">
        <v>583</v>
      </c>
      <c r="K8" s="436"/>
      <c r="L8" s="59" t="s">
        <v>516</v>
      </c>
      <c r="M8" s="58" t="s">
        <v>522</v>
      </c>
      <c r="N8" s="58" t="s">
        <v>538</v>
      </c>
      <c r="O8" s="58" t="s">
        <v>550</v>
      </c>
      <c r="P8" s="58" t="s">
        <v>558</v>
      </c>
      <c r="Q8" s="58" t="s">
        <v>560</v>
      </c>
      <c r="R8" s="58" t="s">
        <v>562</v>
      </c>
      <c r="S8" s="90" t="s">
        <v>583</v>
      </c>
      <c r="T8" s="436"/>
      <c r="U8" s="59" t="s">
        <v>516</v>
      </c>
      <c r="V8" s="58" t="s">
        <v>522</v>
      </c>
      <c r="W8" s="58" t="s">
        <v>538</v>
      </c>
      <c r="X8" s="58" t="s">
        <v>550</v>
      </c>
      <c r="Y8" s="58" t="s">
        <v>558</v>
      </c>
      <c r="Z8" s="58" t="s">
        <v>560</v>
      </c>
      <c r="AA8" s="58" t="s">
        <v>562</v>
      </c>
      <c r="AB8" s="90" t="s">
        <v>583</v>
      </c>
      <c r="AC8" s="450"/>
      <c r="AD8" s="447"/>
    </row>
    <row r="9" spans="1:30" ht="27.75" customHeight="1" thickBot="1" x14ac:dyDescent="0.3">
      <c r="A9" s="443"/>
      <c r="B9" s="445"/>
      <c r="C9" s="438" t="s">
        <v>665</v>
      </c>
      <c r="D9" s="439"/>
      <c r="E9" s="439"/>
      <c r="F9" s="439"/>
      <c r="G9" s="439"/>
      <c r="H9" s="439"/>
      <c r="I9" s="439"/>
      <c r="J9" s="440"/>
      <c r="K9" s="437"/>
      <c r="L9" s="438" t="s">
        <v>666</v>
      </c>
      <c r="M9" s="439"/>
      <c r="N9" s="439"/>
      <c r="O9" s="439"/>
      <c r="P9" s="439"/>
      <c r="Q9" s="439"/>
      <c r="R9" s="439"/>
      <c r="S9" s="440"/>
      <c r="T9" s="437"/>
      <c r="U9" s="438" t="s">
        <v>10</v>
      </c>
      <c r="V9" s="439"/>
      <c r="W9" s="439"/>
      <c r="X9" s="439"/>
      <c r="Y9" s="439"/>
      <c r="Z9" s="439"/>
      <c r="AA9" s="439"/>
      <c r="AB9" s="440"/>
      <c r="AC9" s="451"/>
      <c r="AD9" s="448"/>
    </row>
    <row r="10" spans="1:30" s="54" customFormat="1" ht="15" customHeight="1" thickBot="1" x14ac:dyDescent="0.3">
      <c r="A10" s="86" t="s">
        <v>704</v>
      </c>
      <c r="B10" s="69" t="s">
        <v>13</v>
      </c>
      <c r="C10" s="87">
        <v>475202</v>
      </c>
      <c r="D10" s="57"/>
      <c r="E10" s="57"/>
      <c r="F10" s="57">
        <v>636745</v>
      </c>
      <c r="G10" s="57"/>
      <c r="H10" s="57">
        <v>1600779</v>
      </c>
      <c r="I10" s="57">
        <v>36480</v>
      </c>
      <c r="J10" s="88"/>
      <c r="K10" s="89">
        <f>SUM(C10:J10)</f>
        <v>2749206</v>
      </c>
      <c r="L10" s="65"/>
      <c r="M10" s="66"/>
      <c r="N10" s="66"/>
      <c r="O10" s="66"/>
      <c r="P10" s="66"/>
      <c r="Q10" s="66"/>
      <c r="R10" s="66"/>
      <c r="S10" s="67"/>
      <c r="T10" s="91"/>
      <c r="U10" s="65"/>
      <c r="V10" s="66"/>
      <c r="W10" s="66"/>
      <c r="X10" s="66"/>
      <c r="Y10" s="66"/>
      <c r="Z10" s="66"/>
      <c r="AA10" s="66"/>
      <c r="AB10" s="67"/>
      <c r="AC10" s="91"/>
      <c r="AD10" s="92">
        <f>SUM(K10,T10,AC10)</f>
        <v>2749206</v>
      </c>
    </row>
    <row r="11" spans="1:30" s="54" customFormat="1" ht="15" customHeight="1" thickBot="1" x14ac:dyDescent="0.3">
      <c r="A11" s="86" t="s">
        <v>822</v>
      </c>
      <c r="B11" s="69" t="s">
        <v>823</v>
      </c>
      <c r="C11" s="87"/>
      <c r="D11" s="57"/>
      <c r="E11" s="57"/>
      <c r="F11" s="57">
        <v>1108</v>
      </c>
      <c r="G11" s="57"/>
      <c r="H11" s="57"/>
      <c r="I11" s="57"/>
      <c r="J11" s="88"/>
      <c r="K11" s="89">
        <f>SUM(C11:J11)</f>
        <v>1108</v>
      </c>
      <c r="L11" s="65"/>
      <c r="M11" s="66"/>
      <c r="N11" s="66"/>
      <c r="O11" s="66"/>
      <c r="P11" s="66"/>
      <c r="Q11" s="66"/>
      <c r="R11" s="66"/>
      <c r="S11" s="67"/>
      <c r="T11" s="91"/>
      <c r="U11" s="65"/>
      <c r="V11" s="66"/>
      <c r="W11" s="66"/>
      <c r="X11" s="66"/>
      <c r="Y11" s="66"/>
      <c r="Z11" s="66"/>
      <c r="AA11" s="66"/>
      <c r="AB11" s="67"/>
      <c r="AC11" s="91"/>
      <c r="AD11" s="92"/>
    </row>
    <row r="12" spans="1:30" ht="17.25" customHeight="1" thickBot="1" x14ac:dyDescent="0.3">
      <c r="A12" s="84" t="s">
        <v>705</v>
      </c>
      <c r="B12" s="68" t="s">
        <v>14</v>
      </c>
      <c r="C12" s="87"/>
      <c r="D12" s="57"/>
      <c r="E12" s="57"/>
      <c r="F12" s="57">
        <v>2026167</v>
      </c>
      <c r="G12" s="57"/>
      <c r="H12" s="57"/>
      <c r="I12" s="57"/>
      <c r="J12" s="88"/>
      <c r="K12" s="89">
        <f>SUM(C12:J12)</f>
        <v>2026167</v>
      </c>
      <c r="L12" s="65"/>
      <c r="M12" s="66"/>
      <c r="N12" s="66"/>
      <c r="O12" s="66"/>
      <c r="P12" s="66"/>
      <c r="Q12" s="66"/>
      <c r="R12" s="66"/>
      <c r="S12" s="67"/>
      <c r="T12" s="91"/>
      <c r="U12" s="61"/>
      <c r="V12" s="62"/>
      <c r="W12" s="62"/>
      <c r="X12" s="62"/>
      <c r="Y12" s="62"/>
      <c r="Z12" s="62"/>
      <c r="AA12" s="62"/>
      <c r="AB12" s="63"/>
      <c r="AC12" s="91"/>
      <c r="AD12" s="92">
        <f t="shared" ref="AD12:AD24" si="0">SUM(K12,T12,AC12)</f>
        <v>2026167</v>
      </c>
    </row>
    <row r="13" spans="1:30" s="54" customFormat="1" ht="17.25" customHeight="1" thickBot="1" x14ac:dyDescent="0.3">
      <c r="A13" s="84" t="s">
        <v>706</v>
      </c>
      <c r="B13" s="69" t="s">
        <v>15</v>
      </c>
      <c r="C13" s="87"/>
      <c r="D13" s="57"/>
      <c r="E13" s="57"/>
      <c r="F13" s="57"/>
      <c r="G13" s="57"/>
      <c r="H13" s="57"/>
      <c r="I13" s="57"/>
      <c r="J13" s="88"/>
      <c r="K13" s="89">
        <f t="shared" ref="K13:K23" si="1">SUM(C13:J13)</f>
        <v>0</v>
      </c>
      <c r="L13" s="65"/>
      <c r="M13" s="66"/>
      <c r="N13" s="66"/>
      <c r="O13" s="66"/>
      <c r="P13" s="66"/>
      <c r="Q13" s="66"/>
      <c r="R13" s="66"/>
      <c r="S13" s="67"/>
      <c r="T13" s="91"/>
      <c r="U13" s="61"/>
      <c r="V13" s="62"/>
      <c r="W13" s="62"/>
      <c r="X13" s="62"/>
      <c r="Y13" s="62"/>
      <c r="Z13" s="62"/>
      <c r="AA13" s="62"/>
      <c r="AB13" s="63"/>
      <c r="AC13" s="91"/>
      <c r="AD13" s="92"/>
    </row>
    <row r="14" spans="1:30" s="54" customFormat="1" ht="17.25" customHeight="1" thickBot="1" x14ac:dyDescent="0.3">
      <c r="A14" s="84" t="s">
        <v>708</v>
      </c>
      <c r="B14" s="69" t="s">
        <v>16</v>
      </c>
      <c r="C14" s="87">
        <v>25043847</v>
      </c>
      <c r="D14" s="57"/>
      <c r="E14" s="57"/>
      <c r="F14" s="57"/>
      <c r="G14" s="57"/>
      <c r="H14" s="57"/>
      <c r="I14" s="57"/>
      <c r="J14" s="88">
        <v>989087</v>
      </c>
      <c r="K14" s="89">
        <f t="shared" si="1"/>
        <v>26032934</v>
      </c>
      <c r="L14" s="65"/>
      <c r="M14" s="66"/>
      <c r="N14" s="66"/>
      <c r="O14" s="66"/>
      <c r="P14" s="66"/>
      <c r="Q14" s="66"/>
      <c r="R14" s="66"/>
      <c r="S14" s="67"/>
      <c r="T14" s="91"/>
      <c r="U14" s="61"/>
      <c r="V14" s="62"/>
      <c r="W14" s="62"/>
      <c r="X14" s="62"/>
      <c r="Y14" s="62"/>
      <c r="Z14" s="62"/>
      <c r="AA14" s="62"/>
      <c r="AB14" s="63"/>
      <c r="AC14" s="91"/>
      <c r="AD14" s="92">
        <f t="shared" si="0"/>
        <v>26032934</v>
      </c>
    </row>
    <row r="15" spans="1:30" s="54" customFormat="1" ht="17.25" customHeight="1" thickBot="1" x14ac:dyDescent="0.3">
      <c r="A15" s="84" t="s">
        <v>709</v>
      </c>
      <c r="B15" s="69" t="s">
        <v>17</v>
      </c>
      <c r="C15" s="87">
        <v>67830</v>
      </c>
      <c r="D15" s="57"/>
      <c r="E15" s="57"/>
      <c r="F15" s="57"/>
      <c r="G15" s="57"/>
      <c r="H15" s="57"/>
      <c r="I15" s="57"/>
      <c r="J15" s="88">
        <v>11124141</v>
      </c>
      <c r="K15" s="89">
        <f t="shared" si="1"/>
        <v>11191971</v>
      </c>
      <c r="L15" s="65"/>
      <c r="M15" s="66"/>
      <c r="N15" s="66"/>
      <c r="O15" s="66"/>
      <c r="P15" s="66"/>
      <c r="Q15" s="66"/>
      <c r="R15" s="66"/>
      <c r="S15" s="67"/>
      <c r="T15" s="91"/>
      <c r="U15" s="61"/>
      <c r="V15" s="62"/>
      <c r="W15" s="62"/>
      <c r="X15" s="62"/>
      <c r="Y15" s="62"/>
      <c r="Z15" s="62"/>
      <c r="AA15" s="62"/>
      <c r="AB15" s="63"/>
      <c r="AC15" s="91"/>
      <c r="AD15" s="92">
        <f t="shared" si="0"/>
        <v>11191971</v>
      </c>
    </row>
    <row r="16" spans="1:30" s="54" customFormat="1" ht="17.25" customHeight="1" thickBot="1" x14ac:dyDescent="0.3">
      <c r="A16" s="86" t="s">
        <v>712</v>
      </c>
      <c r="B16" s="69" t="s">
        <v>18</v>
      </c>
      <c r="C16" s="87">
        <v>3747560</v>
      </c>
      <c r="D16" s="57"/>
      <c r="E16" s="57"/>
      <c r="F16" s="57"/>
      <c r="G16" s="57"/>
      <c r="H16" s="57"/>
      <c r="I16" s="57"/>
      <c r="J16" s="88"/>
      <c r="K16" s="89">
        <f t="shared" si="1"/>
        <v>3747560</v>
      </c>
      <c r="L16" s="65"/>
      <c r="M16" s="66"/>
      <c r="N16" s="66"/>
      <c r="O16" s="66"/>
      <c r="P16" s="66"/>
      <c r="Q16" s="66"/>
      <c r="R16" s="66"/>
      <c r="S16" s="67"/>
      <c r="T16" s="91"/>
      <c r="U16" s="61"/>
      <c r="V16" s="62"/>
      <c r="W16" s="62"/>
      <c r="X16" s="62"/>
      <c r="Y16" s="62"/>
      <c r="Z16" s="62"/>
      <c r="AA16" s="62"/>
      <c r="AB16" s="63"/>
      <c r="AC16" s="91"/>
      <c r="AD16" s="92">
        <f t="shared" si="0"/>
        <v>3747560</v>
      </c>
    </row>
    <row r="17" spans="1:30" s="54" customFormat="1" ht="17.25" customHeight="1" thickBot="1" x14ac:dyDescent="0.3">
      <c r="A17" s="86" t="s">
        <v>713</v>
      </c>
      <c r="B17" s="69" t="s">
        <v>746</v>
      </c>
      <c r="C17" s="87">
        <v>6720341</v>
      </c>
      <c r="D17" s="57"/>
      <c r="E17" s="57"/>
      <c r="F17" s="57">
        <v>11</v>
      </c>
      <c r="G17" s="57"/>
      <c r="H17" s="57"/>
      <c r="I17" s="57"/>
      <c r="J17" s="88"/>
      <c r="K17" s="89">
        <f t="shared" si="1"/>
        <v>6720352</v>
      </c>
      <c r="L17" s="65"/>
      <c r="M17" s="66"/>
      <c r="N17" s="66"/>
      <c r="O17" s="66"/>
      <c r="P17" s="66"/>
      <c r="Q17" s="66"/>
      <c r="R17" s="66"/>
      <c r="S17" s="67"/>
      <c r="T17" s="91"/>
      <c r="U17" s="61"/>
      <c r="V17" s="62"/>
      <c r="W17" s="62"/>
      <c r="X17" s="62"/>
      <c r="Y17" s="62"/>
      <c r="Z17" s="62"/>
      <c r="AA17" s="62"/>
      <c r="AB17" s="63"/>
      <c r="AC17" s="91"/>
      <c r="AD17" s="92">
        <f>SUM(K17,T17,AC17)</f>
        <v>6720352</v>
      </c>
    </row>
    <row r="18" spans="1:30" s="54" customFormat="1" ht="17.25" customHeight="1" thickBot="1" x14ac:dyDescent="0.3">
      <c r="A18" s="86" t="s">
        <v>718</v>
      </c>
      <c r="B18" s="69" t="s">
        <v>809</v>
      </c>
      <c r="C18" s="87"/>
      <c r="D18" s="57"/>
      <c r="E18" s="57"/>
      <c r="F18" s="57">
        <v>227005</v>
      </c>
      <c r="G18" s="57"/>
      <c r="H18" s="57"/>
      <c r="I18" s="57"/>
      <c r="J18" s="88"/>
      <c r="K18" s="89">
        <f t="shared" si="1"/>
        <v>227005</v>
      </c>
      <c r="L18" s="65"/>
      <c r="M18" s="66"/>
      <c r="N18" s="66"/>
      <c r="O18" s="66"/>
      <c r="P18" s="66"/>
      <c r="Q18" s="66"/>
      <c r="R18" s="66"/>
      <c r="S18" s="67"/>
      <c r="T18" s="323"/>
      <c r="U18" s="61"/>
      <c r="V18" s="62"/>
      <c r="W18" s="62"/>
      <c r="X18" s="62"/>
      <c r="Y18" s="62"/>
      <c r="Z18" s="62"/>
      <c r="AA18" s="62"/>
      <c r="AB18" s="63"/>
      <c r="AC18" s="91"/>
      <c r="AD18" s="92">
        <f>SUM(K18)</f>
        <v>227005</v>
      </c>
    </row>
    <row r="19" spans="1:30" s="54" customFormat="1" ht="17.25" customHeight="1" thickBot="1" x14ac:dyDescent="0.3">
      <c r="A19" s="86" t="s">
        <v>22</v>
      </c>
      <c r="B19" s="69" t="s">
        <v>23</v>
      </c>
      <c r="C19" s="87"/>
      <c r="D19" s="57"/>
      <c r="E19" s="57"/>
      <c r="F19" s="57">
        <v>2585</v>
      </c>
      <c r="G19" s="57"/>
      <c r="H19" s="57"/>
      <c r="I19" s="57"/>
      <c r="J19" s="88"/>
      <c r="K19" s="89">
        <f t="shared" si="1"/>
        <v>2585</v>
      </c>
      <c r="L19" s="65"/>
      <c r="M19" s="66"/>
      <c r="N19" s="66"/>
      <c r="O19" s="66"/>
      <c r="P19" s="66"/>
      <c r="Q19" s="66"/>
      <c r="R19" s="66"/>
      <c r="S19" s="67"/>
      <c r="T19" s="323"/>
      <c r="U19" s="61"/>
      <c r="V19" s="62"/>
      <c r="W19" s="62"/>
      <c r="X19" s="62"/>
      <c r="Y19" s="62"/>
      <c r="Z19" s="62"/>
      <c r="AA19" s="62"/>
      <c r="AB19" s="63"/>
      <c r="AC19" s="91"/>
      <c r="AD19" s="92">
        <f>SUM(K19)</f>
        <v>2585</v>
      </c>
    </row>
    <row r="20" spans="1:30" ht="19.5" customHeight="1" thickBot="1" x14ac:dyDescent="0.3">
      <c r="A20" s="86" t="s">
        <v>26</v>
      </c>
      <c r="B20" s="69" t="s">
        <v>27</v>
      </c>
      <c r="C20" s="87"/>
      <c r="D20" s="57"/>
      <c r="E20" s="57"/>
      <c r="F20" s="57"/>
      <c r="G20" s="57"/>
      <c r="H20" s="57"/>
      <c r="I20" s="57"/>
      <c r="J20" s="88"/>
      <c r="K20" s="89">
        <f t="shared" si="1"/>
        <v>0</v>
      </c>
      <c r="L20" s="65"/>
      <c r="M20" s="66"/>
      <c r="N20" s="66"/>
      <c r="O20" s="66"/>
      <c r="P20" s="66"/>
      <c r="Q20" s="66"/>
      <c r="R20" s="66"/>
      <c r="S20" s="67"/>
      <c r="T20" s="323"/>
      <c r="U20" s="61"/>
      <c r="V20" s="62"/>
      <c r="W20" s="62"/>
      <c r="X20" s="62"/>
      <c r="Y20" s="62"/>
      <c r="Z20" s="62"/>
      <c r="AA20" s="62"/>
      <c r="AB20" s="63"/>
      <c r="AC20" s="91"/>
      <c r="AD20" s="92">
        <f>SUM(K20)</f>
        <v>0</v>
      </c>
    </row>
    <row r="21" spans="1:30" ht="12.95" customHeight="1" thickBot="1" x14ac:dyDescent="0.3">
      <c r="A21" s="86" t="s">
        <v>28</v>
      </c>
      <c r="B21" s="69" t="s">
        <v>29</v>
      </c>
      <c r="C21" s="87"/>
      <c r="D21" s="57"/>
      <c r="E21" s="57"/>
      <c r="F21" s="57"/>
      <c r="G21" s="57"/>
      <c r="H21" s="57"/>
      <c r="I21" s="57"/>
      <c r="J21" s="88"/>
      <c r="K21" s="89">
        <f t="shared" si="1"/>
        <v>0</v>
      </c>
      <c r="L21" s="65"/>
      <c r="M21" s="66"/>
      <c r="N21" s="66"/>
      <c r="O21" s="66"/>
      <c r="P21" s="66"/>
      <c r="Q21" s="66"/>
      <c r="R21" s="66"/>
      <c r="S21" s="67"/>
      <c r="T21" s="323"/>
      <c r="U21" s="61"/>
      <c r="V21" s="62"/>
      <c r="W21" s="62"/>
      <c r="X21" s="62"/>
      <c r="Y21" s="62"/>
      <c r="Z21" s="62"/>
      <c r="AA21" s="62"/>
      <c r="AB21" s="63"/>
      <c r="AC21" s="91"/>
      <c r="AD21" s="92">
        <f>SUM(K21)</f>
        <v>0</v>
      </c>
    </row>
    <row r="22" spans="1:30" ht="12.95" customHeight="1" x14ac:dyDescent="0.25">
      <c r="A22" s="84" t="s">
        <v>45</v>
      </c>
      <c r="B22" s="226" t="s">
        <v>46</v>
      </c>
      <c r="C22" s="225"/>
      <c r="D22" s="57"/>
      <c r="E22" s="57">
        <v>3034616</v>
      </c>
      <c r="F22" s="57"/>
      <c r="G22" s="57"/>
      <c r="H22" s="57"/>
      <c r="I22" s="57"/>
      <c r="J22" s="88"/>
      <c r="K22" s="89">
        <f t="shared" si="1"/>
        <v>3034616</v>
      </c>
      <c r="L22" s="65"/>
      <c r="M22" s="66"/>
      <c r="N22" s="66"/>
      <c r="O22" s="66"/>
      <c r="P22" s="66"/>
      <c r="Q22" s="66"/>
      <c r="R22" s="66"/>
      <c r="S22" s="67"/>
      <c r="T22" s="91"/>
      <c r="U22" s="61"/>
      <c r="V22" s="62"/>
      <c r="W22" s="62"/>
      <c r="X22" s="62"/>
      <c r="Y22" s="62"/>
      <c r="Z22" s="62"/>
      <c r="AA22" s="62"/>
      <c r="AB22" s="63"/>
      <c r="AC22" s="91"/>
      <c r="AD22" s="92">
        <f>SUM(K22,T22,AC22)</f>
        <v>3034616</v>
      </c>
    </row>
    <row r="23" spans="1:30" ht="24.75" customHeight="1" x14ac:dyDescent="0.25">
      <c r="A23" s="345" t="s">
        <v>810</v>
      </c>
      <c r="B23" s="346" t="s">
        <v>811</v>
      </c>
      <c r="C23" s="347">
        <v>10669720</v>
      </c>
      <c r="D23" s="66">
        <v>20000000</v>
      </c>
      <c r="E23" s="66"/>
      <c r="F23" s="66"/>
      <c r="G23" s="66"/>
      <c r="H23" s="66"/>
      <c r="I23" s="66"/>
      <c r="J23" s="67"/>
      <c r="K23" s="91">
        <f t="shared" si="1"/>
        <v>30669720</v>
      </c>
      <c r="L23" s="56"/>
      <c r="M23" s="66"/>
      <c r="N23" s="66"/>
      <c r="O23" s="66"/>
      <c r="P23" s="66"/>
      <c r="Q23" s="66"/>
      <c r="R23" s="66"/>
      <c r="S23" s="67"/>
      <c r="T23" s="91"/>
      <c r="U23" s="348"/>
      <c r="V23" s="62"/>
      <c r="W23" s="62"/>
      <c r="X23" s="62"/>
      <c r="Y23" s="62"/>
      <c r="Z23" s="62"/>
      <c r="AA23" s="62"/>
      <c r="AB23" s="63"/>
      <c r="AC23" s="91"/>
      <c r="AD23" s="349">
        <f>SUM(K23)</f>
        <v>30669720</v>
      </c>
    </row>
    <row r="24" spans="1:30" ht="12.95" customHeight="1" thickBot="1" x14ac:dyDescent="0.3">
      <c r="A24" s="431" t="s">
        <v>9</v>
      </c>
      <c r="B24" s="432"/>
      <c r="C24" s="350">
        <f>SUM(C10:C23)</f>
        <v>46724500</v>
      </c>
      <c r="D24" s="350">
        <f>SUM(D10:D23)</f>
        <v>20000000</v>
      </c>
      <c r="E24" s="352">
        <f>SUM(E10:E22)</f>
        <v>3034616</v>
      </c>
      <c r="F24" s="351">
        <f>SUM(F10:F22)</f>
        <v>2893621</v>
      </c>
      <c r="G24" s="352"/>
      <c r="H24" s="351">
        <f>SUM(H10:H22)</f>
        <v>1600779</v>
      </c>
      <c r="I24" s="352">
        <f>SUM(I10:I22)</f>
        <v>36480</v>
      </c>
      <c r="J24" s="353">
        <f>SUM(J10:J22)</f>
        <v>12113228</v>
      </c>
      <c r="K24" s="354">
        <f>SUM(K10:K23)</f>
        <v>86403224</v>
      </c>
      <c r="L24" s="355"/>
      <c r="M24" s="355"/>
      <c r="N24" s="355"/>
      <c r="O24" s="355"/>
      <c r="P24" s="355"/>
      <c r="Q24" s="355"/>
      <c r="R24" s="355"/>
      <c r="S24" s="355"/>
      <c r="T24" s="356"/>
      <c r="U24" s="354"/>
      <c r="V24" s="354"/>
      <c r="W24" s="354"/>
      <c r="X24" s="354"/>
      <c r="Y24" s="354"/>
      <c r="Z24" s="354"/>
      <c r="AA24" s="354"/>
      <c r="AB24" s="354"/>
      <c r="AC24" s="354"/>
      <c r="AD24" s="357">
        <f t="shared" si="0"/>
        <v>86403224</v>
      </c>
    </row>
    <row r="37" spans="28:28" ht="12.95" customHeight="1" x14ac:dyDescent="0.25">
      <c r="AB37" s="237"/>
    </row>
  </sheetData>
  <mergeCells count="15">
    <mergeCell ref="A1:AD1"/>
    <mergeCell ref="A2:AD2"/>
    <mergeCell ref="A6:A9"/>
    <mergeCell ref="B6:B9"/>
    <mergeCell ref="C9:J9"/>
    <mergeCell ref="K7:K9"/>
    <mergeCell ref="AD6:AD9"/>
    <mergeCell ref="U6:AC6"/>
    <mergeCell ref="AC7:AC9"/>
    <mergeCell ref="U9:AB9"/>
    <mergeCell ref="A24:B24"/>
    <mergeCell ref="L6:T6"/>
    <mergeCell ref="T7:T9"/>
    <mergeCell ref="L9:S9"/>
    <mergeCell ref="C6:K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39" orientation="landscape" horizontalDpi="4294967292" r:id="rId1"/>
  <headerFooter alignWithMargins="0">
    <oddHeader>&amp;R&amp;"Times New Roman,Normál"&amp;10 4.a.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view="pageBreakPreview" zoomScale="60" zoomScaleNormal="100" workbookViewId="0">
      <pane xSplit="2" ySplit="9" topLeftCell="C10" activePane="bottomRight" state="frozen"/>
      <selection activeCell="K64" sqref="K64"/>
      <selection pane="topRight" activeCell="K64" sqref="K64"/>
      <selection pane="bottomLeft" activeCell="K64" sqref="K64"/>
      <selection pane="bottomRight" activeCell="K50" sqref="K50"/>
    </sheetView>
  </sheetViews>
  <sheetFormatPr defaultRowHeight="12.95" customHeight="1" x14ac:dyDescent="0.25"/>
  <cols>
    <col min="1" max="1" width="8.7109375" style="53" customWidth="1"/>
    <col min="2" max="2" width="37.5703125" style="53" customWidth="1"/>
    <col min="3" max="3" width="16.140625" style="53" customWidth="1"/>
    <col min="4" max="4" width="15" style="53" customWidth="1"/>
    <col min="5" max="5" width="16.7109375" style="53" customWidth="1"/>
    <col min="6" max="6" width="16.140625" style="53" customWidth="1"/>
    <col min="7" max="7" width="17.5703125" style="53" customWidth="1"/>
    <col min="8" max="8" width="15" style="53" customWidth="1"/>
    <col min="9" max="9" width="16.5703125" style="53" customWidth="1"/>
    <col min="10" max="10" width="11.28515625" style="53" customWidth="1"/>
    <col min="11" max="11" width="14" style="53" bestFit="1" customWidth="1"/>
    <col min="12" max="12" width="17.85546875" style="53" customWidth="1"/>
    <col min="13" max="14" width="9.140625" style="53"/>
    <col min="15" max="15" width="14.7109375" style="53" bestFit="1" customWidth="1"/>
    <col min="16" max="16" width="9.140625" style="53"/>
    <col min="17" max="17" width="16.140625" style="53" customWidth="1"/>
    <col min="18" max="18" width="11.42578125" style="53" bestFit="1" customWidth="1"/>
    <col min="19" max="19" width="12" style="53" customWidth="1"/>
    <col min="20" max="21" width="9.140625" style="53"/>
    <col min="22" max="22" width="16.140625" style="53" customWidth="1"/>
    <col min="23" max="25" width="9.140625" style="53"/>
    <col min="26" max="26" width="14.7109375" style="53" bestFit="1" customWidth="1"/>
    <col min="27" max="31" width="9.140625" style="53"/>
    <col min="32" max="32" width="14.42578125" style="53" customWidth="1"/>
    <col min="33" max="33" width="16.42578125" style="53" customWidth="1"/>
    <col min="34" max="16384" width="9.140625" style="53"/>
  </cols>
  <sheetData>
    <row r="1" spans="1:33" ht="15" customHeight="1" x14ac:dyDescent="0.25">
      <c r="A1" s="441" t="s">
        <v>815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1"/>
      <c r="AG1" s="441"/>
    </row>
    <row r="2" spans="1:33" ht="15" customHeight="1" x14ac:dyDescent="0.25">
      <c r="A2" s="441" t="s">
        <v>12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41"/>
      <c r="AG2" s="441"/>
    </row>
    <row r="3" spans="1:33" ht="1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1:33" ht="15" customHeight="1" x14ac:dyDescent="0.25">
      <c r="AG4" s="60" t="s">
        <v>749</v>
      </c>
    </row>
    <row r="5" spans="1:33" ht="9" customHeight="1" thickBot="1" x14ac:dyDescent="0.3"/>
    <row r="6" spans="1:33" ht="18" customHeight="1" x14ac:dyDescent="0.25">
      <c r="A6" s="442" t="s">
        <v>595</v>
      </c>
      <c r="B6" s="454" t="s">
        <v>745</v>
      </c>
      <c r="C6" s="433" t="s">
        <v>821</v>
      </c>
      <c r="D6" s="434"/>
      <c r="E6" s="434"/>
      <c r="F6" s="434"/>
      <c r="G6" s="434"/>
      <c r="H6" s="434"/>
      <c r="I6" s="434"/>
      <c r="J6" s="434"/>
      <c r="K6" s="434"/>
      <c r="L6" s="435"/>
      <c r="M6" s="433" t="s">
        <v>821</v>
      </c>
      <c r="N6" s="434"/>
      <c r="O6" s="434"/>
      <c r="P6" s="434"/>
      <c r="Q6" s="434"/>
      <c r="R6" s="434"/>
      <c r="S6" s="434"/>
      <c r="T6" s="434"/>
      <c r="U6" s="434"/>
      <c r="V6" s="435"/>
      <c r="W6" s="433" t="s">
        <v>821</v>
      </c>
      <c r="X6" s="434"/>
      <c r="Y6" s="434"/>
      <c r="Z6" s="434"/>
      <c r="AA6" s="434"/>
      <c r="AB6" s="434"/>
      <c r="AC6" s="434"/>
      <c r="AD6" s="434"/>
      <c r="AE6" s="434"/>
      <c r="AF6" s="435"/>
      <c r="AG6" s="446" t="s">
        <v>690</v>
      </c>
    </row>
    <row r="7" spans="1:33" ht="45" customHeight="1" x14ac:dyDescent="0.25">
      <c r="A7" s="443"/>
      <c r="B7" s="455"/>
      <c r="C7" s="59" t="s">
        <v>0</v>
      </c>
      <c r="D7" s="58" t="s">
        <v>5</v>
      </c>
      <c r="E7" s="58" t="s">
        <v>115</v>
      </c>
      <c r="F7" s="58" t="s">
        <v>6</v>
      </c>
      <c r="G7" s="175" t="s">
        <v>60</v>
      </c>
      <c r="H7" s="47" t="s">
        <v>121</v>
      </c>
      <c r="I7" s="47" t="s">
        <v>8</v>
      </c>
      <c r="J7" s="47" t="s">
        <v>58</v>
      </c>
      <c r="K7" s="85" t="s">
        <v>31</v>
      </c>
      <c r="L7" s="436" t="s">
        <v>702</v>
      </c>
      <c r="M7" s="59" t="s">
        <v>0</v>
      </c>
      <c r="N7" s="58" t="s">
        <v>5</v>
      </c>
      <c r="O7" s="58" t="s">
        <v>115</v>
      </c>
      <c r="P7" s="58" t="s">
        <v>6</v>
      </c>
      <c r="Q7" s="175" t="s">
        <v>60</v>
      </c>
      <c r="R7" s="47" t="s">
        <v>7</v>
      </c>
      <c r="S7" s="47" t="s">
        <v>8</v>
      </c>
      <c r="T7" s="47" t="s">
        <v>58</v>
      </c>
      <c r="U7" s="85" t="s">
        <v>31</v>
      </c>
      <c r="V7" s="456" t="s">
        <v>4</v>
      </c>
      <c r="W7" s="59" t="s">
        <v>0</v>
      </c>
      <c r="X7" s="58" t="s">
        <v>5</v>
      </c>
      <c r="Y7" s="58" t="s">
        <v>115</v>
      </c>
      <c r="Z7" s="58" t="s">
        <v>6</v>
      </c>
      <c r="AA7" s="175" t="s">
        <v>60</v>
      </c>
      <c r="AB7" s="47" t="s">
        <v>7</v>
      </c>
      <c r="AC7" s="47" t="s">
        <v>8</v>
      </c>
      <c r="AD7" s="47" t="s">
        <v>58</v>
      </c>
      <c r="AE7" s="85" t="s">
        <v>31</v>
      </c>
      <c r="AF7" s="449" t="s">
        <v>703</v>
      </c>
      <c r="AG7" s="447"/>
    </row>
    <row r="8" spans="1:33" s="71" customFormat="1" ht="15" customHeight="1" x14ac:dyDescent="0.25">
      <c r="A8" s="443"/>
      <c r="B8" s="455"/>
      <c r="C8" s="59" t="s">
        <v>317</v>
      </c>
      <c r="D8" s="58" t="s">
        <v>326</v>
      </c>
      <c r="E8" s="58" t="s">
        <v>324</v>
      </c>
      <c r="F8" s="58" t="s">
        <v>337</v>
      </c>
      <c r="G8" s="58" t="s">
        <v>350</v>
      </c>
      <c r="H8" s="58" t="s">
        <v>358</v>
      </c>
      <c r="I8" s="58" t="s">
        <v>364</v>
      </c>
      <c r="J8" s="90" t="s">
        <v>372</v>
      </c>
      <c r="K8" s="90" t="s">
        <v>400</v>
      </c>
      <c r="L8" s="436"/>
      <c r="M8" s="59" t="s">
        <v>317</v>
      </c>
      <c r="N8" s="58" t="s">
        <v>326</v>
      </c>
      <c r="O8" s="58" t="s">
        <v>324</v>
      </c>
      <c r="P8" s="58" t="s">
        <v>337</v>
      </c>
      <c r="Q8" s="58" t="s">
        <v>350</v>
      </c>
      <c r="R8" s="58" t="s">
        <v>358</v>
      </c>
      <c r="S8" s="58" t="s">
        <v>364</v>
      </c>
      <c r="T8" s="58" t="s">
        <v>372</v>
      </c>
      <c r="U8" s="90" t="s">
        <v>400</v>
      </c>
      <c r="V8" s="456"/>
      <c r="W8" s="59" t="s">
        <v>317</v>
      </c>
      <c r="X8" s="58" t="s">
        <v>326</v>
      </c>
      <c r="Y8" s="58" t="s">
        <v>324</v>
      </c>
      <c r="Z8" s="58" t="s">
        <v>337</v>
      </c>
      <c r="AA8" s="58" t="s">
        <v>350</v>
      </c>
      <c r="AB8" s="58" t="s">
        <v>358</v>
      </c>
      <c r="AC8" s="58" t="s">
        <v>364</v>
      </c>
      <c r="AD8" s="58" t="s">
        <v>372</v>
      </c>
      <c r="AE8" s="90" t="s">
        <v>400</v>
      </c>
      <c r="AF8" s="450"/>
      <c r="AG8" s="447"/>
    </row>
    <row r="9" spans="1:33" ht="12.75" customHeight="1" thickBot="1" x14ac:dyDescent="0.3">
      <c r="A9" s="443"/>
      <c r="B9" s="455"/>
      <c r="C9" s="438" t="s">
        <v>665</v>
      </c>
      <c r="D9" s="439"/>
      <c r="E9" s="439"/>
      <c r="F9" s="439"/>
      <c r="G9" s="439"/>
      <c r="H9" s="439"/>
      <c r="I9" s="439"/>
      <c r="J9" s="440"/>
      <c r="K9" s="440"/>
      <c r="L9" s="437"/>
      <c r="M9" s="438" t="s">
        <v>666</v>
      </c>
      <c r="N9" s="439"/>
      <c r="O9" s="439"/>
      <c r="P9" s="439"/>
      <c r="Q9" s="439"/>
      <c r="R9" s="439"/>
      <c r="S9" s="439"/>
      <c r="T9" s="439"/>
      <c r="U9" s="439"/>
      <c r="V9" s="457"/>
      <c r="W9" s="438" t="s">
        <v>10</v>
      </c>
      <c r="X9" s="439"/>
      <c r="Y9" s="439"/>
      <c r="Z9" s="439"/>
      <c r="AA9" s="439"/>
      <c r="AB9" s="439"/>
      <c r="AC9" s="439"/>
      <c r="AD9" s="439"/>
      <c r="AE9" s="439"/>
      <c r="AF9" s="451"/>
      <c r="AG9" s="448"/>
    </row>
    <row r="10" spans="1:33" ht="17.25" customHeight="1" x14ac:dyDescent="0.25">
      <c r="A10" s="86" t="s">
        <v>704</v>
      </c>
      <c r="B10" s="69" t="s">
        <v>13</v>
      </c>
      <c r="C10" s="238">
        <v>4215225</v>
      </c>
      <c r="D10" s="239">
        <v>793127</v>
      </c>
      <c r="E10" s="239">
        <v>2628315</v>
      </c>
      <c r="F10" s="239"/>
      <c r="G10" s="239">
        <v>305835</v>
      </c>
      <c r="H10" s="239">
        <v>58800</v>
      </c>
      <c r="I10" s="239"/>
      <c r="J10" s="240"/>
      <c r="K10" s="240"/>
      <c r="L10" s="358">
        <f>SUM(C10:K10)</f>
        <v>8001302</v>
      </c>
      <c r="M10" s="336"/>
      <c r="N10" s="242"/>
      <c r="O10" s="242"/>
      <c r="P10" s="242"/>
      <c r="Q10" s="242"/>
      <c r="R10" s="242"/>
      <c r="S10" s="242"/>
      <c r="T10" s="243"/>
      <c r="U10" s="243"/>
      <c r="V10" s="244"/>
      <c r="W10" s="241"/>
      <c r="X10" s="242"/>
      <c r="Y10" s="242"/>
      <c r="Z10" s="242"/>
      <c r="AA10" s="242"/>
      <c r="AB10" s="242"/>
      <c r="AC10" s="242"/>
      <c r="AD10" s="242"/>
      <c r="AE10" s="242"/>
      <c r="AF10" s="244"/>
      <c r="AG10" s="245">
        <f>SUM(L10,V10,AF10)</f>
        <v>8001302</v>
      </c>
    </row>
    <row r="11" spans="1:33" ht="17.25" customHeight="1" x14ac:dyDescent="0.25">
      <c r="A11" s="86" t="s">
        <v>24</v>
      </c>
      <c r="B11" s="69" t="s">
        <v>25</v>
      </c>
      <c r="C11" s="238"/>
      <c r="D11" s="239"/>
      <c r="E11" s="239">
        <v>50064</v>
      </c>
      <c r="F11" s="239"/>
      <c r="G11" s="239"/>
      <c r="H11" s="239"/>
      <c r="I11" s="239"/>
      <c r="J11" s="240"/>
      <c r="K11" s="240"/>
      <c r="L11" s="359">
        <f>SUM(C11:K11)</f>
        <v>50064</v>
      </c>
      <c r="M11" s="336"/>
      <c r="N11" s="242"/>
      <c r="O11" s="242"/>
      <c r="P11" s="242"/>
      <c r="Q11" s="242"/>
      <c r="R11" s="242"/>
      <c r="S11" s="242"/>
      <c r="T11" s="243"/>
      <c r="U11" s="243"/>
      <c r="V11" s="244"/>
      <c r="W11" s="241"/>
      <c r="X11" s="242"/>
      <c r="Y11" s="242"/>
      <c r="Z11" s="242"/>
      <c r="AA11" s="242"/>
      <c r="AB11" s="242"/>
      <c r="AC11" s="242"/>
      <c r="AD11" s="242"/>
      <c r="AE11" s="242"/>
      <c r="AF11" s="244"/>
      <c r="AG11" s="246">
        <f t="shared" ref="AG11:AG31" si="0">SUM(L11,V11,AF11)</f>
        <v>50064</v>
      </c>
    </row>
    <row r="12" spans="1:33" ht="17.25" customHeight="1" x14ac:dyDescent="0.25">
      <c r="A12" s="84" t="s">
        <v>705</v>
      </c>
      <c r="B12" s="68" t="s">
        <v>14</v>
      </c>
      <c r="C12" s="238"/>
      <c r="D12" s="239"/>
      <c r="E12" s="239">
        <v>2701883</v>
      </c>
      <c r="F12" s="239"/>
      <c r="G12" s="239"/>
      <c r="H12" s="239"/>
      <c r="I12" s="239">
        <v>384720</v>
      </c>
      <c r="J12" s="240"/>
      <c r="K12" s="240"/>
      <c r="L12" s="359">
        <f>SUM(C12:K12)</f>
        <v>3086603</v>
      </c>
      <c r="M12" s="336"/>
      <c r="N12" s="242"/>
      <c r="O12" s="242"/>
      <c r="P12" s="242"/>
      <c r="Q12" s="242"/>
      <c r="R12" s="242"/>
      <c r="S12" s="242"/>
      <c r="T12" s="243"/>
      <c r="U12" s="243"/>
      <c r="V12" s="244"/>
      <c r="W12" s="241"/>
      <c r="X12" s="242"/>
      <c r="Y12" s="242"/>
      <c r="Z12" s="242"/>
      <c r="AA12" s="242"/>
      <c r="AB12" s="242"/>
      <c r="AC12" s="242"/>
      <c r="AD12" s="242"/>
      <c r="AE12" s="242"/>
      <c r="AF12" s="244"/>
      <c r="AG12" s="246">
        <f t="shared" si="0"/>
        <v>3086603</v>
      </c>
    </row>
    <row r="13" spans="1:33" ht="17.25" customHeight="1" x14ac:dyDescent="0.25">
      <c r="A13" s="84" t="s">
        <v>708</v>
      </c>
      <c r="B13" s="288" t="s">
        <v>758</v>
      </c>
      <c r="C13" s="287"/>
      <c r="D13" s="239"/>
      <c r="E13" s="239"/>
      <c r="F13" s="239"/>
      <c r="G13" s="239">
        <v>1339021</v>
      </c>
      <c r="H13" s="239"/>
      <c r="I13" s="239"/>
      <c r="J13" s="240"/>
      <c r="K13" s="240">
        <v>860673</v>
      </c>
      <c r="L13" s="359">
        <f>SUM(C13:K13)</f>
        <v>2199694</v>
      </c>
      <c r="M13" s="336"/>
      <c r="N13" s="242"/>
      <c r="O13" s="242"/>
      <c r="P13" s="242"/>
      <c r="Q13" s="242"/>
      <c r="R13" s="242"/>
      <c r="S13" s="242"/>
      <c r="T13" s="243"/>
      <c r="U13" s="243"/>
      <c r="V13" s="244"/>
      <c r="W13" s="241"/>
      <c r="X13" s="242"/>
      <c r="Y13" s="242"/>
      <c r="Z13" s="242"/>
      <c r="AA13" s="242"/>
      <c r="AB13" s="242"/>
      <c r="AC13" s="242"/>
      <c r="AD13" s="242"/>
      <c r="AE13" s="242"/>
      <c r="AF13" s="244"/>
      <c r="AG13" s="246">
        <f t="shared" si="0"/>
        <v>2199694</v>
      </c>
    </row>
    <row r="14" spans="1:33" ht="17.25" customHeight="1" x14ac:dyDescent="0.25">
      <c r="A14" s="84" t="s">
        <v>709</v>
      </c>
      <c r="B14" s="68" t="s">
        <v>17</v>
      </c>
      <c r="C14" s="238"/>
      <c r="D14" s="239"/>
      <c r="E14" s="239"/>
      <c r="F14" s="239"/>
      <c r="G14" s="239">
        <v>5710781</v>
      </c>
      <c r="H14" s="239"/>
      <c r="I14" s="239"/>
      <c r="J14" s="240"/>
      <c r="K14" s="240"/>
      <c r="L14" s="359">
        <f>SUM(C14:K14)</f>
        <v>5710781</v>
      </c>
      <c r="M14" s="336"/>
      <c r="N14" s="242"/>
      <c r="O14" s="242"/>
      <c r="P14" s="242"/>
      <c r="Q14" s="242"/>
      <c r="R14" s="242"/>
      <c r="S14" s="242"/>
      <c r="T14" s="243"/>
      <c r="U14" s="243"/>
      <c r="V14" s="244"/>
      <c r="W14" s="241"/>
      <c r="X14" s="242"/>
      <c r="Y14" s="242"/>
      <c r="Z14" s="242"/>
      <c r="AA14" s="242"/>
      <c r="AB14" s="242"/>
      <c r="AC14" s="242"/>
      <c r="AD14" s="242"/>
      <c r="AE14" s="242"/>
      <c r="AF14" s="244"/>
      <c r="AG14" s="246">
        <f t="shared" si="0"/>
        <v>5710781</v>
      </c>
    </row>
    <row r="15" spans="1:33" ht="17.25" customHeight="1" x14ac:dyDescent="0.25">
      <c r="A15" s="84" t="s">
        <v>712</v>
      </c>
      <c r="B15" s="69" t="s">
        <v>18</v>
      </c>
      <c r="C15" s="238">
        <v>3365747</v>
      </c>
      <c r="D15" s="239">
        <v>333609</v>
      </c>
      <c r="E15" s="239">
        <v>302165</v>
      </c>
      <c r="F15" s="239"/>
      <c r="G15" s="239"/>
      <c r="H15" s="239"/>
      <c r="I15" s="239"/>
      <c r="J15" s="240"/>
      <c r="K15" s="240"/>
      <c r="L15" s="359">
        <f t="shared" ref="L15:L21" si="1">SUM(C15:K15)</f>
        <v>4001521</v>
      </c>
      <c r="M15" s="336"/>
      <c r="N15" s="242"/>
      <c r="O15" s="242"/>
      <c r="P15" s="242"/>
      <c r="Q15" s="242"/>
      <c r="R15" s="242"/>
      <c r="S15" s="242"/>
      <c r="T15" s="243"/>
      <c r="U15" s="243"/>
      <c r="V15" s="244"/>
      <c r="W15" s="241"/>
      <c r="X15" s="242"/>
      <c r="Y15" s="242"/>
      <c r="Z15" s="242"/>
      <c r="AA15" s="242"/>
      <c r="AB15" s="242"/>
      <c r="AC15" s="242"/>
      <c r="AD15" s="242"/>
      <c r="AE15" s="242"/>
      <c r="AF15" s="244"/>
      <c r="AG15" s="246">
        <f t="shared" si="0"/>
        <v>4001521</v>
      </c>
    </row>
    <row r="16" spans="1:33" ht="17.25" customHeight="1" x14ac:dyDescent="0.25">
      <c r="A16" s="84" t="s">
        <v>713</v>
      </c>
      <c r="B16" s="69" t="s">
        <v>746</v>
      </c>
      <c r="C16" s="238">
        <v>4787233</v>
      </c>
      <c r="D16" s="239">
        <v>475872</v>
      </c>
      <c r="E16" s="239">
        <v>1535988</v>
      </c>
      <c r="F16" s="239"/>
      <c r="G16" s="239"/>
      <c r="H16" s="239">
        <v>88900</v>
      </c>
      <c r="I16" s="239"/>
      <c r="J16" s="240"/>
      <c r="K16" s="240"/>
      <c r="L16" s="359">
        <f>SUM(C16:K16)</f>
        <v>6887993</v>
      </c>
      <c r="M16" s="336"/>
      <c r="N16" s="242"/>
      <c r="O16" s="242"/>
      <c r="P16" s="242"/>
      <c r="Q16" s="242"/>
      <c r="R16" s="242"/>
      <c r="S16" s="242"/>
      <c r="T16" s="243"/>
      <c r="U16" s="243"/>
      <c r="V16" s="244"/>
      <c r="W16" s="241"/>
      <c r="X16" s="242"/>
      <c r="Y16" s="242"/>
      <c r="Z16" s="242"/>
      <c r="AA16" s="242"/>
      <c r="AB16" s="242"/>
      <c r="AC16" s="242"/>
      <c r="AD16" s="242"/>
      <c r="AE16" s="242"/>
      <c r="AF16" s="244"/>
      <c r="AG16" s="246">
        <f t="shared" si="0"/>
        <v>6887993</v>
      </c>
    </row>
    <row r="17" spans="1:33" ht="17.25" customHeight="1" x14ac:dyDescent="0.25">
      <c r="A17" s="84" t="s">
        <v>824</v>
      </c>
      <c r="B17" s="69" t="s">
        <v>825</v>
      </c>
      <c r="C17" s="238"/>
      <c r="D17" s="239"/>
      <c r="E17" s="239"/>
      <c r="F17" s="239"/>
      <c r="G17" s="239">
        <v>1171900</v>
      </c>
      <c r="H17" s="239"/>
      <c r="I17" s="239"/>
      <c r="J17" s="240"/>
      <c r="K17" s="240"/>
      <c r="L17" s="359">
        <f>SUM(C17:K17)</f>
        <v>1171900</v>
      </c>
      <c r="M17" s="336"/>
      <c r="N17" s="242"/>
      <c r="O17" s="242"/>
      <c r="P17" s="242"/>
      <c r="Q17" s="242"/>
      <c r="R17" s="242"/>
      <c r="S17" s="242"/>
      <c r="T17" s="243"/>
      <c r="U17" s="243"/>
      <c r="V17" s="244"/>
      <c r="W17" s="241"/>
      <c r="X17" s="242"/>
      <c r="Y17" s="242"/>
      <c r="Z17" s="242"/>
      <c r="AA17" s="242"/>
      <c r="AB17" s="242"/>
      <c r="AC17" s="242"/>
      <c r="AD17" s="242"/>
      <c r="AE17" s="242"/>
      <c r="AF17" s="244"/>
      <c r="AG17" s="246">
        <f t="shared" si="0"/>
        <v>1171900</v>
      </c>
    </row>
    <row r="18" spans="1:33" ht="17.25" customHeight="1" x14ac:dyDescent="0.25">
      <c r="A18" s="84" t="s">
        <v>717</v>
      </c>
      <c r="B18" s="69" t="s">
        <v>738</v>
      </c>
      <c r="C18" s="241"/>
      <c r="D18" s="242"/>
      <c r="E18" s="242">
        <v>413141</v>
      </c>
      <c r="F18" s="242"/>
      <c r="G18" s="242"/>
      <c r="H18" s="242"/>
      <c r="I18" s="242"/>
      <c r="J18" s="243"/>
      <c r="K18" s="243"/>
      <c r="L18" s="359">
        <f t="shared" si="1"/>
        <v>413141</v>
      </c>
      <c r="M18" s="336"/>
      <c r="N18" s="242"/>
      <c r="O18" s="242"/>
      <c r="P18" s="242"/>
      <c r="Q18" s="242"/>
      <c r="R18" s="242"/>
      <c r="S18" s="242"/>
      <c r="T18" s="243"/>
      <c r="U18" s="243"/>
      <c r="V18" s="244"/>
      <c r="W18" s="241"/>
      <c r="X18" s="242"/>
      <c r="Y18" s="242"/>
      <c r="Z18" s="242"/>
      <c r="AA18" s="242"/>
      <c r="AB18" s="242"/>
      <c r="AC18" s="242"/>
      <c r="AD18" s="242"/>
      <c r="AE18" s="242"/>
      <c r="AF18" s="244"/>
      <c r="AG18" s="246">
        <f t="shared" si="0"/>
        <v>413141</v>
      </c>
    </row>
    <row r="19" spans="1:33" ht="17.25" customHeight="1" x14ac:dyDescent="0.25">
      <c r="A19" s="84" t="s">
        <v>718</v>
      </c>
      <c r="B19" s="69" t="s">
        <v>19</v>
      </c>
      <c r="C19" s="241"/>
      <c r="D19" s="242"/>
      <c r="E19" s="242">
        <v>1143208</v>
      </c>
      <c r="F19" s="242"/>
      <c r="G19" s="242"/>
      <c r="H19" s="242">
        <v>292586</v>
      </c>
      <c r="I19" s="242">
        <v>215000</v>
      </c>
      <c r="J19" s="243"/>
      <c r="K19" s="243"/>
      <c r="L19" s="359">
        <f t="shared" si="1"/>
        <v>1650794</v>
      </c>
      <c r="M19" s="336"/>
      <c r="N19" s="242"/>
      <c r="O19" s="242"/>
      <c r="P19" s="242"/>
      <c r="Q19" s="242"/>
      <c r="R19" s="242"/>
      <c r="S19" s="242"/>
      <c r="T19" s="243"/>
      <c r="U19" s="243"/>
      <c r="V19" s="244"/>
      <c r="W19" s="241"/>
      <c r="X19" s="242"/>
      <c r="Y19" s="242"/>
      <c r="Z19" s="242"/>
      <c r="AA19" s="242"/>
      <c r="AB19" s="242"/>
      <c r="AC19" s="242"/>
      <c r="AD19" s="242"/>
      <c r="AE19" s="242"/>
      <c r="AF19" s="244"/>
      <c r="AG19" s="246">
        <f t="shared" si="0"/>
        <v>1650794</v>
      </c>
    </row>
    <row r="20" spans="1:33" ht="17.25" customHeight="1" x14ac:dyDescent="0.25">
      <c r="A20" s="84" t="s">
        <v>22</v>
      </c>
      <c r="B20" s="69" t="s">
        <v>23</v>
      </c>
      <c r="C20" s="241"/>
      <c r="D20" s="242"/>
      <c r="E20" s="242">
        <v>230353</v>
      </c>
      <c r="F20" s="242"/>
      <c r="G20" s="242"/>
      <c r="H20" s="242"/>
      <c r="I20" s="242"/>
      <c r="J20" s="243"/>
      <c r="K20" s="243"/>
      <c r="L20" s="359">
        <f t="shared" si="1"/>
        <v>230353</v>
      </c>
      <c r="M20" s="336"/>
      <c r="N20" s="242"/>
      <c r="O20" s="242"/>
      <c r="P20" s="242"/>
      <c r="Q20" s="242"/>
      <c r="R20" s="242"/>
      <c r="S20" s="242"/>
      <c r="T20" s="243"/>
      <c r="U20" s="243"/>
      <c r="V20" s="244"/>
      <c r="W20" s="241"/>
      <c r="X20" s="242"/>
      <c r="Y20" s="242"/>
      <c r="Z20" s="242"/>
      <c r="AA20" s="242"/>
      <c r="AB20" s="242"/>
      <c r="AC20" s="242"/>
      <c r="AD20" s="242"/>
      <c r="AE20" s="242"/>
      <c r="AF20" s="244"/>
      <c r="AG20" s="246">
        <f t="shared" si="0"/>
        <v>230353</v>
      </c>
    </row>
    <row r="21" spans="1:33" ht="17.25" customHeight="1" x14ac:dyDescent="0.25">
      <c r="A21" s="84" t="s">
        <v>26</v>
      </c>
      <c r="B21" s="69" t="s">
        <v>27</v>
      </c>
      <c r="C21" s="241">
        <v>614553</v>
      </c>
      <c r="D21" s="242">
        <v>98310</v>
      </c>
      <c r="E21" s="242">
        <v>261671</v>
      </c>
      <c r="F21" s="242"/>
      <c r="G21" s="242"/>
      <c r="H21" s="242">
        <v>50000</v>
      </c>
      <c r="I21" s="242"/>
      <c r="J21" s="243"/>
      <c r="K21" s="243"/>
      <c r="L21" s="359">
        <f t="shared" si="1"/>
        <v>1024534</v>
      </c>
      <c r="M21" s="336"/>
      <c r="N21" s="242"/>
      <c r="O21" s="242"/>
      <c r="P21" s="242"/>
      <c r="Q21" s="242"/>
      <c r="R21" s="242"/>
      <c r="S21" s="242"/>
      <c r="T21" s="243"/>
      <c r="U21" s="243"/>
      <c r="V21" s="244"/>
      <c r="W21" s="241"/>
      <c r="X21" s="242"/>
      <c r="Y21" s="242"/>
      <c r="Z21" s="242"/>
      <c r="AA21" s="242"/>
      <c r="AB21" s="242"/>
      <c r="AC21" s="242"/>
      <c r="AD21" s="242"/>
      <c r="AE21" s="242"/>
      <c r="AF21" s="244"/>
      <c r="AG21" s="246">
        <f t="shared" si="0"/>
        <v>1024534</v>
      </c>
    </row>
    <row r="22" spans="1:33" ht="24.75" customHeight="1" x14ac:dyDescent="0.25">
      <c r="A22" s="84" t="s">
        <v>750</v>
      </c>
      <c r="B22" s="266" t="s">
        <v>751</v>
      </c>
      <c r="C22" s="267"/>
      <c r="D22" s="268"/>
      <c r="E22" s="242"/>
      <c r="F22" s="242"/>
      <c r="G22" s="242"/>
      <c r="H22" s="242"/>
      <c r="I22" s="242"/>
      <c r="J22" s="243"/>
      <c r="K22" s="243"/>
      <c r="L22" s="359"/>
      <c r="M22" s="336"/>
      <c r="N22" s="242"/>
      <c r="O22" s="242">
        <v>2587287</v>
      </c>
      <c r="P22" s="242"/>
      <c r="Q22" s="242"/>
      <c r="R22" s="242">
        <v>107972</v>
      </c>
      <c r="S22" s="242"/>
      <c r="T22" s="243"/>
      <c r="U22" s="243"/>
      <c r="V22" s="244">
        <f>SUM(M22:T22,T22:U22)</f>
        <v>2695259</v>
      </c>
      <c r="W22" s="241"/>
      <c r="X22" s="242"/>
      <c r="Y22" s="242"/>
      <c r="Z22" s="242"/>
      <c r="AA22" s="242"/>
      <c r="AB22" s="242"/>
      <c r="AC22" s="242"/>
      <c r="AD22" s="242"/>
      <c r="AE22" s="242"/>
      <c r="AF22" s="244"/>
      <c r="AG22" s="246">
        <f>SUM(L22,V22,AF22)</f>
        <v>2695259</v>
      </c>
    </row>
    <row r="23" spans="1:33" ht="27" customHeight="1" x14ac:dyDescent="0.25">
      <c r="A23" s="84" t="s">
        <v>722</v>
      </c>
      <c r="B23" s="69" t="s">
        <v>30</v>
      </c>
      <c r="C23" s="241"/>
      <c r="D23" s="242"/>
      <c r="E23" s="242"/>
      <c r="F23" s="242"/>
      <c r="G23" s="242"/>
      <c r="H23" s="242"/>
      <c r="I23" s="242"/>
      <c r="J23" s="243"/>
      <c r="K23" s="243"/>
      <c r="L23" s="359"/>
      <c r="M23" s="336"/>
      <c r="N23" s="242"/>
      <c r="O23" s="242"/>
      <c r="P23" s="242"/>
      <c r="Q23" s="242">
        <v>222350</v>
      </c>
      <c r="R23" s="242"/>
      <c r="S23" s="242"/>
      <c r="T23" s="243"/>
      <c r="U23" s="243"/>
      <c r="V23" s="244">
        <f>SUM(M23:U23)</f>
        <v>222350</v>
      </c>
      <c r="W23" s="241"/>
      <c r="X23" s="242"/>
      <c r="Y23" s="242"/>
      <c r="Z23" s="242"/>
      <c r="AA23" s="242"/>
      <c r="AB23" s="242"/>
      <c r="AC23" s="242"/>
      <c r="AD23" s="242"/>
      <c r="AE23" s="242"/>
      <c r="AF23" s="244"/>
      <c r="AG23" s="246">
        <f>SUM(L23,V23,AF23)</f>
        <v>222350</v>
      </c>
    </row>
    <row r="24" spans="1:33" ht="17.25" customHeight="1" x14ac:dyDescent="0.25">
      <c r="A24" s="84" t="s">
        <v>28</v>
      </c>
      <c r="B24" s="69" t="s">
        <v>29</v>
      </c>
      <c r="C24" s="241">
        <v>120000</v>
      </c>
      <c r="D24" s="242">
        <v>20160</v>
      </c>
      <c r="E24" s="242">
        <v>158036</v>
      </c>
      <c r="F24" s="242"/>
      <c r="G24" s="242"/>
      <c r="H24" s="242"/>
      <c r="I24" s="242"/>
      <c r="J24" s="243"/>
      <c r="K24" s="243"/>
      <c r="L24" s="359">
        <f>SUM(C24:K24)</f>
        <v>298196</v>
      </c>
      <c r="M24" s="336"/>
      <c r="N24" s="242"/>
      <c r="O24" s="242"/>
      <c r="P24" s="242"/>
      <c r="Q24" s="242"/>
      <c r="R24" s="242"/>
      <c r="S24" s="242"/>
      <c r="T24" s="243"/>
      <c r="U24" s="243"/>
      <c r="V24" s="244"/>
      <c r="W24" s="241"/>
      <c r="X24" s="242"/>
      <c r="Y24" s="242"/>
      <c r="Z24" s="242"/>
      <c r="AA24" s="242"/>
      <c r="AB24" s="242"/>
      <c r="AC24" s="242"/>
      <c r="AD24" s="242"/>
      <c r="AE24" s="242"/>
      <c r="AF24" s="244"/>
      <c r="AG24" s="246">
        <f>SUM(L24,V24,AF24)</f>
        <v>298196</v>
      </c>
    </row>
    <row r="25" spans="1:33" ht="17.25" customHeight="1" x14ac:dyDescent="0.25">
      <c r="A25" s="84" t="s">
        <v>790</v>
      </c>
      <c r="B25" s="69" t="s">
        <v>791</v>
      </c>
      <c r="C25" s="241"/>
      <c r="D25" s="242"/>
      <c r="E25" s="242">
        <v>5700</v>
      </c>
      <c r="F25" s="242"/>
      <c r="G25" s="242">
        <v>200640</v>
      </c>
      <c r="H25" s="242"/>
      <c r="I25" s="242"/>
      <c r="J25" s="243"/>
      <c r="K25" s="243"/>
      <c r="L25" s="359">
        <f t="shared" ref="L25:L27" si="2">SUM(C25:K25)</f>
        <v>206340</v>
      </c>
      <c r="M25" s="336"/>
      <c r="N25" s="242"/>
      <c r="O25" s="242"/>
      <c r="P25" s="242"/>
      <c r="Q25" s="242"/>
      <c r="R25" s="242"/>
      <c r="S25" s="242"/>
      <c r="T25" s="243"/>
      <c r="U25" s="243"/>
      <c r="V25" s="244"/>
      <c r="W25" s="241"/>
      <c r="X25" s="242"/>
      <c r="Y25" s="242"/>
      <c r="Z25" s="242"/>
      <c r="AA25" s="242"/>
      <c r="AB25" s="242"/>
      <c r="AC25" s="242"/>
      <c r="AD25" s="242"/>
      <c r="AE25" s="242"/>
      <c r="AF25" s="244"/>
      <c r="AG25" s="246">
        <f t="shared" ref="AG25:AG27" si="3">SUM(L25,V25,AF25)</f>
        <v>206340</v>
      </c>
    </row>
    <row r="26" spans="1:33" ht="17.25" customHeight="1" x14ac:dyDescent="0.25">
      <c r="A26" s="84" t="s">
        <v>792</v>
      </c>
      <c r="B26" s="69" t="s">
        <v>793</v>
      </c>
      <c r="C26" s="241"/>
      <c r="D26" s="242"/>
      <c r="E26" s="242"/>
      <c r="F26" s="242"/>
      <c r="G26" s="242"/>
      <c r="H26" s="242"/>
      <c r="I26" s="242"/>
      <c r="J26" s="243"/>
      <c r="K26" s="243"/>
      <c r="L26" s="359">
        <f t="shared" si="2"/>
        <v>0</v>
      </c>
      <c r="M26" s="336"/>
      <c r="N26" s="242"/>
      <c r="O26" s="242"/>
      <c r="P26" s="242"/>
      <c r="Q26" s="242"/>
      <c r="R26" s="242"/>
      <c r="S26" s="242"/>
      <c r="T26" s="243"/>
      <c r="U26" s="243"/>
      <c r="V26" s="244"/>
      <c r="W26" s="241"/>
      <c r="X26" s="242"/>
      <c r="Y26" s="242"/>
      <c r="Z26" s="242"/>
      <c r="AA26" s="242"/>
      <c r="AB26" s="242"/>
      <c r="AC26" s="242"/>
      <c r="AD26" s="242"/>
      <c r="AE26" s="242"/>
      <c r="AF26" s="244"/>
      <c r="AG26" s="246">
        <f t="shared" si="3"/>
        <v>0</v>
      </c>
    </row>
    <row r="27" spans="1:33" ht="17.25" customHeight="1" x14ac:dyDescent="0.25">
      <c r="A27" s="84" t="s">
        <v>810</v>
      </c>
      <c r="B27" s="266" t="s">
        <v>811</v>
      </c>
      <c r="C27" s="241">
        <v>7415938</v>
      </c>
      <c r="D27" s="242">
        <v>1125304</v>
      </c>
      <c r="E27" s="242">
        <v>2288435</v>
      </c>
      <c r="F27" s="242"/>
      <c r="G27" s="242"/>
      <c r="H27" s="242">
        <v>4176864</v>
      </c>
      <c r="I27" s="242">
        <v>15822391</v>
      </c>
      <c r="J27" s="243"/>
      <c r="K27" s="243"/>
      <c r="L27" s="359">
        <f t="shared" si="2"/>
        <v>30828932</v>
      </c>
      <c r="M27" s="336"/>
      <c r="N27" s="242"/>
      <c r="O27" s="242"/>
      <c r="P27" s="242"/>
      <c r="Q27" s="242"/>
      <c r="R27" s="242"/>
      <c r="S27" s="242"/>
      <c r="T27" s="243"/>
      <c r="U27" s="243"/>
      <c r="V27" s="244"/>
      <c r="W27" s="241"/>
      <c r="X27" s="242"/>
      <c r="Y27" s="242"/>
      <c r="Z27" s="242"/>
      <c r="AA27" s="242"/>
      <c r="AB27" s="242"/>
      <c r="AC27" s="242"/>
      <c r="AD27" s="242"/>
      <c r="AE27" s="242"/>
      <c r="AF27" s="244"/>
      <c r="AG27" s="246">
        <f t="shared" si="3"/>
        <v>30828932</v>
      </c>
    </row>
    <row r="28" spans="1:33" ht="17.25" customHeight="1" x14ac:dyDescent="0.25">
      <c r="A28" s="84" t="s">
        <v>47</v>
      </c>
      <c r="B28" s="69" t="s">
        <v>48</v>
      </c>
      <c r="C28" s="241">
        <v>2460400</v>
      </c>
      <c r="D28" s="242">
        <v>459118</v>
      </c>
      <c r="E28" s="242">
        <v>2041742</v>
      </c>
      <c r="F28" s="242"/>
      <c r="G28" s="242"/>
      <c r="H28" s="242">
        <v>299990</v>
      </c>
      <c r="I28" s="242"/>
      <c r="J28" s="243"/>
      <c r="K28" s="243"/>
      <c r="L28" s="359">
        <f>SUM(C28:K28)</f>
        <v>5261250</v>
      </c>
      <c r="M28" s="336"/>
      <c r="N28" s="242"/>
      <c r="O28" s="242"/>
      <c r="P28" s="242"/>
      <c r="Q28" s="242"/>
      <c r="R28" s="242"/>
      <c r="S28" s="242"/>
      <c r="T28" s="243"/>
      <c r="U28" s="243"/>
      <c r="V28" s="244"/>
      <c r="W28" s="241"/>
      <c r="X28" s="242"/>
      <c r="Y28" s="242"/>
      <c r="Z28" s="242"/>
      <c r="AA28" s="242"/>
      <c r="AB28" s="242"/>
      <c r="AC28" s="242"/>
      <c r="AD28" s="242"/>
      <c r="AE28" s="242"/>
      <c r="AF28" s="244"/>
      <c r="AG28" s="246">
        <f t="shared" si="0"/>
        <v>5261250</v>
      </c>
    </row>
    <row r="29" spans="1:33" ht="17.25" customHeight="1" x14ac:dyDescent="0.25">
      <c r="A29" s="84" t="s">
        <v>721</v>
      </c>
      <c r="B29" s="69" t="s">
        <v>20</v>
      </c>
      <c r="C29" s="241"/>
      <c r="D29" s="242"/>
      <c r="E29" s="242">
        <v>1289804</v>
      </c>
      <c r="F29" s="242">
        <v>3787600</v>
      </c>
      <c r="G29" s="242">
        <v>100000</v>
      </c>
      <c r="H29" s="242"/>
      <c r="I29" s="242"/>
      <c r="J29" s="243"/>
      <c r="K29" s="243"/>
      <c r="L29" s="359">
        <f>SUM(C29:K29)</f>
        <v>5177404</v>
      </c>
      <c r="M29" s="336"/>
      <c r="N29" s="242"/>
      <c r="O29" s="242"/>
      <c r="P29" s="242"/>
      <c r="Q29" s="242"/>
      <c r="R29" s="242"/>
      <c r="S29" s="242"/>
      <c r="T29" s="243"/>
      <c r="U29" s="243"/>
      <c r="V29" s="244"/>
      <c r="W29" s="241"/>
      <c r="X29" s="242"/>
      <c r="Y29" s="242"/>
      <c r="Z29" s="242"/>
      <c r="AA29" s="242"/>
      <c r="AB29" s="242"/>
      <c r="AC29" s="242"/>
      <c r="AD29" s="242"/>
      <c r="AE29" s="242"/>
      <c r="AF29" s="244"/>
      <c r="AG29" s="246">
        <f t="shared" si="0"/>
        <v>5177404</v>
      </c>
    </row>
    <row r="30" spans="1:33" ht="17.25" customHeight="1" x14ac:dyDescent="0.25">
      <c r="A30" s="84" t="s">
        <v>45</v>
      </c>
      <c r="B30" s="68" t="s">
        <v>794</v>
      </c>
      <c r="C30" s="241"/>
      <c r="D30" s="242"/>
      <c r="E30" s="242"/>
      <c r="F30" s="242"/>
      <c r="G30" s="242"/>
      <c r="H30" s="242"/>
      <c r="I30" s="242"/>
      <c r="J30" s="243"/>
      <c r="K30" s="243"/>
      <c r="L30" s="359">
        <f>SUM(C30:K30)</f>
        <v>0</v>
      </c>
      <c r="M30" s="336"/>
      <c r="N30" s="242"/>
      <c r="O30" s="242"/>
      <c r="P30" s="242"/>
      <c r="Q30" s="242"/>
      <c r="R30" s="242"/>
      <c r="S30" s="242"/>
      <c r="T30" s="243"/>
      <c r="U30" s="243"/>
      <c r="V30" s="244"/>
      <c r="W30" s="241"/>
      <c r="X30" s="242"/>
      <c r="Y30" s="242"/>
      <c r="Z30" s="242"/>
      <c r="AA30" s="242"/>
      <c r="AB30" s="242"/>
      <c r="AC30" s="242"/>
      <c r="AD30" s="242"/>
      <c r="AE30" s="242"/>
      <c r="AF30" s="244"/>
      <c r="AG30" s="246">
        <f t="shared" si="0"/>
        <v>0</v>
      </c>
    </row>
    <row r="31" spans="1:33" ht="17.25" customHeight="1" thickBot="1" x14ac:dyDescent="0.3">
      <c r="A31" s="335" t="s">
        <v>724</v>
      </c>
      <c r="B31" s="334" t="s">
        <v>795</v>
      </c>
      <c r="C31" s="328"/>
      <c r="D31" s="329"/>
      <c r="E31" s="329"/>
      <c r="F31" s="329"/>
      <c r="G31" s="329">
        <v>7284813</v>
      </c>
      <c r="H31" s="329"/>
      <c r="I31" s="329"/>
      <c r="J31" s="337"/>
      <c r="K31" s="330"/>
      <c r="L31" s="360">
        <f>SUM(C31:K31)</f>
        <v>7284813</v>
      </c>
      <c r="M31" s="329"/>
      <c r="N31" s="331"/>
      <c r="O31" s="331"/>
      <c r="P31" s="331"/>
      <c r="Q31" s="331"/>
      <c r="R31" s="331"/>
      <c r="S31" s="331"/>
      <c r="T31" s="332"/>
      <c r="U31" s="332"/>
      <c r="V31" s="333"/>
      <c r="W31" s="328"/>
      <c r="X31" s="331"/>
      <c r="Y31" s="331"/>
      <c r="Z31" s="331"/>
      <c r="AA31" s="331"/>
      <c r="AB31" s="331"/>
      <c r="AC31" s="331"/>
      <c r="AD31" s="331"/>
      <c r="AE31" s="331"/>
      <c r="AF31" s="333"/>
      <c r="AG31" s="246">
        <f t="shared" si="0"/>
        <v>7284813</v>
      </c>
    </row>
    <row r="32" spans="1:33" ht="19.5" customHeight="1" thickBot="1" x14ac:dyDescent="0.3">
      <c r="A32" s="452" t="s">
        <v>66</v>
      </c>
      <c r="B32" s="453"/>
      <c r="C32" s="247">
        <f t="shared" ref="C32:I32" si="4">SUM(C10:C30)</f>
        <v>22979096</v>
      </c>
      <c r="D32" s="247">
        <f t="shared" si="4"/>
        <v>3305500</v>
      </c>
      <c r="E32" s="247">
        <f t="shared" si="4"/>
        <v>15050505</v>
      </c>
      <c r="F32" s="247">
        <f t="shared" si="4"/>
        <v>3787600</v>
      </c>
      <c r="G32" s="247">
        <f>SUM(G10:G31)</f>
        <v>16112990</v>
      </c>
      <c r="H32" s="247">
        <f t="shared" si="4"/>
        <v>4967140</v>
      </c>
      <c r="I32" s="247">
        <f t="shared" si="4"/>
        <v>16422111</v>
      </c>
      <c r="J32" s="247"/>
      <c r="K32" s="247">
        <f>SUM(K10:K31)</f>
        <v>860673</v>
      </c>
      <c r="L32" s="247">
        <f>SUM(L10:L31)</f>
        <v>83485615</v>
      </c>
      <c r="M32" s="247"/>
      <c r="N32" s="248"/>
      <c r="O32" s="248">
        <f>SUM(O10:O30)</f>
        <v>2587287</v>
      </c>
      <c r="P32" s="248"/>
      <c r="Q32" s="248">
        <f>SUM(Q10:Q30)</f>
        <v>222350</v>
      </c>
      <c r="R32" s="248"/>
      <c r="S32" s="248"/>
      <c r="T32" s="248"/>
      <c r="U32" s="248"/>
      <c r="V32" s="249">
        <f>SUM(V10:V30)</f>
        <v>2917609</v>
      </c>
      <c r="W32" s="247"/>
      <c r="X32" s="248"/>
      <c r="Y32" s="248"/>
      <c r="Z32" s="248"/>
      <c r="AA32" s="248"/>
      <c r="AB32" s="248"/>
      <c r="AC32" s="248"/>
      <c r="AD32" s="248"/>
      <c r="AE32" s="248"/>
      <c r="AF32" s="249"/>
      <c r="AG32" s="250">
        <f>SUM(AG10:AG31)</f>
        <v>86403224</v>
      </c>
    </row>
    <row r="41" spans="5:5" ht="12.95" customHeight="1" x14ac:dyDescent="0.25">
      <c r="E41" s="269"/>
    </row>
  </sheetData>
  <mergeCells count="15">
    <mergeCell ref="A32:B32"/>
    <mergeCell ref="AG6:AG9"/>
    <mergeCell ref="A1:AG1"/>
    <mergeCell ref="A2:AG2"/>
    <mergeCell ref="A6:A9"/>
    <mergeCell ref="B6:B9"/>
    <mergeCell ref="C6:L6"/>
    <mergeCell ref="C9:K9"/>
    <mergeCell ref="M6:V6"/>
    <mergeCell ref="V7:V9"/>
    <mergeCell ref="M9:U9"/>
    <mergeCell ref="W6:AF6"/>
    <mergeCell ref="L7:L9"/>
    <mergeCell ref="AF7:AF9"/>
    <mergeCell ref="W9:AE9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4" orientation="landscape" horizontalDpi="4294967292" r:id="rId1"/>
  <headerFooter alignWithMargins="0">
    <oddHeader>&amp;R&amp;"Times New Roman,Normál"&amp;10 4.b.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1"/>
  <sheetViews>
    <sheetView view="pageBreakPreview" zoomScaleNormal="100" zoomScaleSheetLayoutView="100" workbookViewId="0">
      <selection activeCell="AL40" sqref="AL40"/>
    </sheetView>
  </sheetViews>
  <sheetFormatPr defaultRowHeight="12.75" x14ac:dyDescent="0.2"/>
  <cols>
    <col min="1" max="1" width="5.5703125" style="152" customWidth="1"/>
    <col min="2" max="2" width="7.28515625" style="152" customWidth="1"/>
    <col min="3" max="3" width="36" style="152" customWidth="1"/>
    <col min="4" max="4" width="14.85546875" style="152" customWidth="1"/>
    <col min="5" max="5" width="13" style="153" customWidth="1"/>
    <col min="6" max="25" width="9.28515625" style="153" hidden="1" customWidth="1"/>
    <col min="26" max="26" width="16.28515625" style="153" customWidth="1"/>
    <col min="27" max="27" width="17.42578125" style="153" customWidth="1"/>
    <col min="28" max="31" width="12.7109375" style="153" customWidth="1"/>
    <col min="32" max="32" width="13" style="153" customWidth="1"/>
    <col min="33" max="16384" width="9.140625" style="152"/>
  </cols>
  <sheetData>
    <row r="1" spans="1:32" ht="15" x14ac:dyDescent="0.25">
      <c r="A1" s="461" t="s">
        <v>819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2"/>
      <c r="AA1" s="462"/>
      <c r="AB1" s="462"/>
      <c r="AC1" s="462"/>
      <c r="AD1" s="462"/>
      <c r="AE1" s="462"/>
      <c r="AF1" s="462"/>
    </row>
    <row r="2" spans="1:32" ht="15" x14ac:dyDescent="0.25">
      <c r="A2" s="461" t="s">
        <v>56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2"/>
      <c r="AA2" s="462"/>
      <c r="AB2" s="462"/>
      <c r="AC2" s="462"/>
      <c r="AD2" s="462"/>
      <c r="AE2" s="462"/>
      <c r="AF2" s="462"/>
    </row>
    <row r="3" spans="1:32" ht="15" x14ac:dyDescent="0.25">
      <c r="A3" s="463" t="s">
        <v>752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/>
      <c r="S3" s="463"/>
      <c r="T3" s="463"/>
      <c r="U3" s="463"/>
      <c r="V3" s="463"/>
      <c r="W3" s="463"/>
      <c r="X3" s="463"/>
      <c r="Y3" s="463"/>
      <c r="Z3" s="462"/>
      <c r="AA3" s="462"/>
      <c r="AB3" s="462"/>
      <c r="AC3" s="462"/>
      <c r="AD3" s="462"/>
      <c r="AE3" s="462"/>
      <c r="AF3" s="462"/>
    </row>
    <row r="4" spans="1:32" ht="13.5" thickBot="1" x14ac:dyDescent="0.25"/>
    <row r="5" spans="1:32" ht="77.25" thickBot="1" x14ac:dyDescent="0.25">
      <c r="A5" s="467" t="s">
        <v>598</v>
      </c>
      <c r="B5" s="470" t="s">
        <v>599</v>
      </c>
      <c r="C5" s="464" t="s">
        <v>110</v>
      </c>
      <c r="D5" s="271" t="s">
        <v>812</v>
      </c>
      <c r="E5" s="290" t="s">
        <v>813</v>
      </c>
      <c r="F5" s="270" t="s">
        <v>51</v>
      </c>
      <c r="G5" s="119" t="s">
        <v>32</v>
      </c>
      <c r="H5" s="119" t="s">
        <v>52</v>
      </c>
      <c r="I5" s="119" t="s">
        <v>33</v>
      </c>
      <c r="J5" s="119" t="s">
        <v>34</v>
      </c>
      <c r="K5" s="119" t="s">
        <v>54</v>
      </c>
      <c r="L5" s="119" t="s">
        <v>35</v>
      </c>
      <c r="M5" s="119" t="s">
        <v>53</v>
      </c>
      <c r="N5" s="119" t="s">
        <v>36</v>
      </c>
      <c r="O5" s="119" t="s">
        <v>64</v>
      </c>
      <c r="P5" s="119" t="s">
        <v>37</v>
      </c>
      <c r="Q5" s="119" t="s">
        <v>38</v>
      </c>
      <c r="R5" s="119" t="s">
        <v>738</v>
      </c>
      <c r="S5" s="119" t="s">
        <v>39</v>
      </c>
      <c r="T5" s="119" t="s">
        <v>50</v>
      </c>
      <c r="U5" s="119" t="s">
        <v>40</v>
      </c>
      <c r="V5" s="119" t="s">
        <v>41</v>
      </c>
      <c r="W5" s="119" t="s">
        <v>42</v>
      </c>
      <c r="X5" s="119" t="s">
        <v>43</v>
      </c>
      <c r="Y5" s="289" t="s">
        <v>44</v>
      </c>
      <c r="Z5" s="290" t="s">
        <v>746</v>
      </c>
      <c r="AA5" s="290" t="s">
        <v>827</v>
      </c>
      <c r="AB5" s="290" t="s">
        <v>27</v>
      </c>
      <c r="AC5" s="290" t="s">
        <v>828</v>
      </c>
      <c r="AD5" s="290" t="s">
        <v>811</v>
      </c>
      <c r="AE5" s="290" t="s">
        <v>48</v>
      </c>
      <c r="AF5" s="458" t="s">
        <v>782</v>
      </c>
    </row>
    <row r="6" spans="1:32" ht="12.75" customHeight="1" x14ac:dyDescent="0.2">
      <c r="A6" s="468"/>
      <c r="B6" s="471"/>
      <c r="C6" s="465"/>
      <c r="D6" s="272" t="s">
        <v>704</v>
      </c>
      <c r="E6" s="272" t="s">
        <v>705</v>
      </c>
      <c r="F6" s="120" t="s">
        <v>706</v>
      </c>
      <c r="G6" s="120" t="s">
        <v>707</v>
      </c>
      <c r="H6" s="120" t="s">
        <v>708</v>
      </c>
      <c r="I6" s="120" t="s">
        <v>709</v>
      </c>
      <c r="J6" s="120" t="s">
        <v>710</v>
      </c>
      <c r="K6" s="120" t="s">
        <v>711</v>
      </c>
      <c r="L6" s="120" t="s">
        <v>712</v>
      </c>
      <c r="M6" s="120" t="s">
        <v>713</v>
      </c>
      <c r="N6" s="120" t="s">
        <v>713</v>
      </c>
      <c r="O6" s="120" t="s">
        <v>714</v>
      </c>
      <c r="P6" s="120" t="s">
        <v>715</v>
      </c>
      <c r="Q6" s="120" t="s">
        <v>716</v>
      </c>
      <c r="R6" s="120" t="s">
        <v>717</v>
      </c>
      <c r="S6" s="120" t="s">
        <v>719</v>
      </c>
      <c r="T6" s="82" t="s">
        <v>49</v>
      </c>
      <c r="U6" s="120" t="s">
        <v>720</v>
      </c>
      <c r="V6" s="120" t="s">
        <v>721</v>
      </c>
      <c r="W6" s="120" t="s">
        <v>725</v>
      </c>
      <c r="X6" s="120" t="s">
        <v>723</v>
      </c>
      <c r="Y6" s="120" t="s">
        <v>724</v>
      </c>
      <c r="Z6" s="310" t="s">
        <v>713</v>
      </c>
      <c r="AA6" s="310" t="s">
        <v>718</v>
      </c>
      <c r="AB6" s="310" t="s">
        <v>26</v>
      </c>
      <c r="AC6" s="310" t="s">
        <v>750</v>
      </c>
      <c r="AD6" s="310" t="s">
        <v>810</v>
      </c>
      <c r="AE6" s="310" t="s">
        <v>47</v>
      </c>
      <c r="AF6" s="459"/>
    </row>
    <row r="7" spans="1:32" ht="12.75" customHeight="1" x14ac:dyDescent="0.2">
      <c r="A7" s="468"/>
      <c r="B7" s="471"/>
      <c r="C7" s="465"/>
      <c r="D7" s="273"/>
      <c r="E7" s="273"/>
      <c r="F7" s="121"/>
      <c r="G7" s="121"/>
      <c r="H7" s="121"/>
      <c r="I7" s="121"/>
      <c r="J7" s="121"/>
      <c r="K7" s="121"/>
      <c r="L7" s="121"/>
      <c r="M7" s="121"/>
      <c r="N7" s="121"/>
      <c r="O7" s="121" t="s">
        <v>65</v>
      </c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291"/>
      <c r="AA7" s="291"/>
      <c r="AB7" s="291"/>
      <c r="AC7" s="291"/>
      <c r="AD7" s="291"/>
      <c r="AE7" s="291"/>
      <c r="AF7" s="459"/>
    </row>
    <row r="8" spans="1:32" ht="13.5" customHeight="1" thickBot="1" x14ac:dyDescent="0.25">
      <c r="A8" s="469"/>
      <c r="B8" s="472"/>
      <c r="C8" s="466"/>
      <c r="D8" s="274" t="s">
        <v>596</v>
      </c>
      <c r="E8" s="274" t="s">
        <v>596</v>
      </c>
      <c r="F8" s="122" t="s">
        <v>596</v>
      </c>
      <c r="G8" s="122" t="s">
        <v>596</v>
      </c>
      <c r="H8" s="122" t="s">
        <v>596</v>
      </c>
      <c r="I8" s="122" t="s">
        <v>596</v>
      </c>
      <c r="J8" s="122" t="s">
        <v>596</v>
      </c>
      <c r="K8" s="122" t="s">
        <v>596</v>
      </c>
      <c r="L8" s="122" t="s">
        <v>596</v>
      </c>
      <c r="M8" s="122" t="s">
        <v>596</v>
      </c>
      <c r="N8" s="122" t="s">
        <v>596</v>
      </c>
      <c r="O8" s="122" t="s">
        <v>596</v>
      </c>
      <c r="P8" s="122" t="s">
        <v>596</v>
      </c>
      <c r="Q8" s="122" t="s">
        <v>596</v>
      </c>
      <c r="R8" s="122" t="s">
        <v>596</v>
      </c>
      <c r="S8" s="122" t="s">
        <v>596</v>
      </c>
      <c r="T8" s="122" t="s">
        <v>596</v>
      </c>
      <c r="U8" s="122" t="s">
        <v>596</v>
      </c>
      <c r="V8" s="122" t="s">
        <v>596</v>
      </c>
      <c r="W8" s="122" t="s">
        <v>596</v>
      </c>
      <c r="X8" s="122" t="s">
        <v>596</v>
      </c>
      <c r="Y8" s="122" t="s">
        <v>596</v>
      </c>
      <c r="Z8" s="274" t="s">
        <v>596</v>
      </c>
      <c r="AA8" s="274" t="s">
        <v>596</v>
      </c>
      <c r="AB8" s="274" t="s">
        <v>596</v>
      </c>
      <c r="AC8" s="274" t="s">
        <v>596</v>
      </c>
      <c r="AD8" s="274" t="s">
        <v>596</v>
      </c>
      <c r="AE8" s="274" t="s">
        <v>596</v>
      </c>
      <c r="AF8" s="460"/>
    </row>
    <row r="9" spans="1:32" x14ac:dyDescent="0.2">
      <c r="A9" s="154" t="s">
        <v>121</v>
      </c>
      <c r="B9" s="155"/>
      <c r="C9" s="156"/>
      <c r="D9" s="275"/>
      <c r="E9" s="275"/>
      <c r="F9" s="157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292"/>
      <c r="AA9" s="313"/>
      <c r="AB9" s="313"/>
      <c r="AC9" s="313"/>
      <c r="AD9" s="313"/>
      <c r="AE9" s="313"/>
      <c r="AF9" s="320"/>
    </row>
    <row r="10" spans="1:32" s="163" customFormat="1" ht="0.75" customHeight="1" thickBot="1" x14ac:dyDescent="0.25">
      <c r="A10" s="159"/>
      <c r="B10" s="160"/>
      <c r="C10" s="161"/>
      <c r="D10" s="276"/>
      <c r="E10" s="276"/>
      <c r="F10" s="162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293"/>
      <c r="AA10" s="314"/>
      <c r="AB10" s="314"/>
      <c r="AC10" s="314"/>
      <c r="AD10" s="314"/>
      <c r="AE10" s="314"/>
      <c r="AF10" s="319"/>
    </row>
    <row r="11" spans="1:32" ht="25.5" hidden="1" customHeight="1" x14ac:dyDescent="0.2">
      <c r="A11" s="164"/>
      <c r="B11" s="165"/>
      <c r="C11" s="166"/>
      <c r="D11" s="277"/>
      <c r="E11" s="277"/>
      <c r="F11" s="147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292"/>
      <c r="AA11" s="313"/>
      <c r="AB11" s="313"/>
      <c r="AC11" s="313"/>
      <c r="AD11" s="313"/>
      <c r="AE11" s="313"/>
      <c r="AF11" s="317"/>
    </row>
    <row r="12" spans="1:32" ht="13.5" hidden="1" customHeight="1" thickBot="1" x14ac:dyDescent="0.25">
      <c r="A12" s="164"/>
      <c r="B12" s="165"/>
      <c r="C12" s="166"/>
      <c r="D12" s="277"/>
      <c r="E12" s="277"/>
      <c r="F12" s="147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292"/>
      <c r="AA12" s="313"/>
      <c r="AB12" s="313"/>
      <c r="AC12" s="313"/>
      <c r="AD12" s="313"/>
      <c r="AE12" s="313"/>
      <c r="AF12" s="317"/>
    </row>
    <row r="13" spans="1:32" ht="21" hidden="1" customHeight="1" x14ac:dyDescent="0.2">
      <c r="A13" s="164"/>
      <c r="B13" s="165"/>
      <c r="C13" s="166"/>
      <c r="D13" s="277"/>
      <c r="E13" s="277"/>
      <c r="F13" s="147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292"/>
      <c r="AA13" s="313"/>
      <c r="AB13" s="313"/>
      <c r="AC13" s="313"/>
      <c r="AD13" s="313"/>
      <c r="AE13" s="313"/>
      <c r="AF13" s="317"/>
    </row>
    <row r="14" spans="1:32" ht="13.5" hidden="1" customHeight="1" thickBot="1" x14ac:dyDescent="0.25">
      <c r="A14" s="164"/>
      <c r="B14" s="165"/>
      <c r="C14" s="166"/>
      <c r="D14" s="277"/>
      <c r="E14" s="277"/>
      <c r="F14" s="147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292"/>
      <c r="AA14" s="313"/>
      <c r="AB14" s="313"/>
      <c r="AC14" s="313"/>
      <c r="AD14" s="313"/>
      <c r="AE14" s="313"/>
      <c r="AF14" s="317"/>
    </row>
    <row r="15" spans="1:32" ht="13.5" hidden="1" customHeight="1" thickBot="1" x14ac:dyDescent="0.25">
      <c r="A15" s="164"/>
      <c r="B15" s="165"/>
      <c r="C15" s="166"/>
      <c r="D15" s="277"/>
      <c r="E15" s="277"/>
      <c r="F15" s="147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292"/>
      <c r="AA15" s="313"/>
      <c r="AB15" s="313"/>
      <c r="AC15" s="313"/>
      <c r="AD15" s="313"/>
      <c r="AE15" s="313"/>
      <c r="AF15" s="317"/>
    </row>
    <row r="16" spans="1:32" ht="13.5" hidden="1" customHeight="1" thickBot="1" x14ac:dyDescent="0.25">
      <c r="A16" s="164"/>
      <c r="B16" s="165"/>
      <c r="C16" s="166"/>
      <c r="D16" s="277"/>
      <c r="E16" s="277"/>
      <c r="F16" s="147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292"/>
      <c r="AA16" s="313"/>
      <c r="AB16" s="313"/>
      <c r="AC16" s="313"/>
      <c r="AD16" s="313"/>
      <c r="AE16" s="313"/>
      <c r="AF16" s="317"/>
    </row>
    <row r="17" spans="1:32" ht="13.5" hidden="1" customHeight="1" thickBot="1" x14ac:dyDescent="0.25">
      <c r="A17" s="164"/>
      <c r="B17" s="165"/>
      <c r="C17" s="166"/>
      <c r="D17" s="277"/>
      <c r="E17" s="277"/>
      <c r="F17" s="147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292"/>
      <c r="AA17" s="313"/>
      <c r="AB17" s="313"/>
      <c r="AC17" s="313"/>
      <c r="AD17" s="313"/>
      <c r="AE17" s="313"/>
      <c r="AF17" s="317"/>
    </row>
    <row r="18" spans="1:32" s="163" customFormat="1" ht="13.5" hidden="1" customHeight="1" thickBot="1" x14ac:dyDescent="0.25">
      <c r="A18" s="159"/>
      <c r="B18" s="160"/>
      <c r="C18" s="161"/>
      <c r="D18" s="276"/>
      <c r="E18" s="276"/>
      <c r="F18" s="162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293"/>
      <c r="AA18" s="314"/>
      <c r="AB18" s="314"/>
      <c r="AC18" s="314"/>
      <c r="AD18" s="314"/>
      <c r="AE18" s="314"/>
      <c r="AF18" s="318"/>
    </row>
    <row r="19" spans="1:32" ht="13.5" hidden="1" customHeight="1" thickBot="1" x14ac:dyDescent="0.25">
      <c r="A19" s="164"/>
      <c r="B19" s="165"/>
      <c r="C19" s="166"/>
      <c r="D19" s="277"/>
      <c r="E19" s="277"/>
      <c r="F19" s="147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92"/>
      <c r="AA19" s="313"/>
      <c r="AB19" s="313"/>
      <c r="AC19" s="313"/>
      <c r="AD19" s="313"/>
      <c r="AE19" s="313"/>
      <c r="AF19" s="317"/>
    </row>
    <row r="20" spans="1:32" ht="13.5" hidden="1" customHeight="1" thickBot="1" x14ac:dyDescent="0.25">
      <c r="A20" s="164"/>
      <c r="B20" s="165"/>
      <c r="C20" s="166"/>
      <c r="D20" s="277"/>
      <c r="E20" s="277"/>
      <c r="F20" s="147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292"/>
      <c r="AA20" s="313"/>
      <c r="AB20" s="313"/>
      <c r="AC20" s="313"/>
      <c r="AD20" s="313"/>
      <c r="AE20" s="313"/>
      <c r="AF20" s="317"/>
    </row>
    <row r="21" spans="1:32" ht="13.5" hidden="1" customHeight="1" thickBot="1" x14ac:dyDescent="0.25">
      <c r="A21" s="164"/>
      <c r="B21" s="165"/>
      <c r="C21" s="166"/>
      <c r="D21" s="277"/>
      <c r="E21" s="277"/>
      <c r="F21" s="147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292"/>
      <c r="AA21" s="313"/>
      <c r="AB21" s="313"/>
      <c r="AC21" s="313"/>
      <c r="AD21" s="313"/>
      <c r="AE21" s="313"/>
      <c r="AF21" s="317"/>
    </row>
    <row r="22" spans="1:32" ht="13.5" hidden="1" customHeight="1" thickBot="1" x14ac:dyDescent="0.25">
      <c r="A22" s="164"/>
      <c r="B22" s="165"/>
      <c r="C22" s="166"/>
      <c r="D22" s="277"/>
      <c r="E22" s="277"/>
      <c r="F22" s="147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292"/>
      <c r="AA22" s="313"/>
      <c r="AB22" s="313"/>
      <c r="AC22" s="313"/>
      <c r="AD22" s="313"/>
      <c r="AE22" s="313"/>
      <c r="AF22" s="317"/>
    </row>
    <row r="23" spans="1:32" ht="13.5" hidden="1" customHeight="1" thickBot="1" x14ac:dyDescent="0.25">
      <c r="A23" s="164"/>
      <c r="B23" s="165"/>
      <c r="C23" s="166"/>
      <c r="D23" s="277"/>
      <c r="E23" s="277"/>
      <c r="F23" s="147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292"/>
      <c r="AA23" s="313"/>
      <c r="AB23" s="313"/>
      <c r="AC23" s="313"/>
      <c r="AD23" s="313"/>
      <c r="AE23" s="313"/>
      <c r="AF23" s="317"/>
    </row>
    <row r="24" spans="1:32" ht="13.5" hidden="1" customHeight="1" thickBot="1" x14ac:dyDescent="0.25">
      <c r="A24" s="164"/>
      <c r="B24" s="165"/>
      <c r="C24" s="166"/>
      <c r="D24" s="277"/>
      <c r="E24" s="277"/>
      <c r="F24" s="147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292"/>
      <c r="AA24" s="313"/>
      <c r="AB24" s="313"/>
      <c r="AC24" s="313"/>
      <c r="AD24" s="313"/>
      <c r="AE24" s="313"/>
      <c r="AF24" s="317"/>
    </row>
    <row r="25" spans="1:32" ht="13.5" hidden="1" customHeight="1" thickBot="1" x14ac:dyDescent="0.25">
      <c r="A25" s="164"/>
      <c r="B25" s="165"/>
      <c r="C25" s="166"/>
      <c r="D25" s="277"/>
      <c r="E25" s="277"/>
      <c r="F25" s="147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292"/>
      <c r="AA25" s="313"/>
      <c r="AB25" s="313"/>
      <c r="AC25" s="313"/>
      <c r="AD25" s="313"/>
      <c r="AE25" s="313"/>
      <c r="AF25" s="317"/>
    </row>
    <row r="26" spans="1:32" ht="13.5" hidden="1" customHeight="1" thickBot="1" x14ac:dyDescent="0.25">
      <c r="A26" s="164"/>
      <c r="B26" s="165"/>
      <c r="C26" s="49"/>
      <c r="D26" s="277"/>
      <c r="E26" s="277"/>
      <c r="F26" s="147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292"/>
      <c r="AA26" s="313"/>
      <c r="AB26" s="313"/>
      <c r="AC26" s="313"/>
      <c r="AD26" s="313"/>
      <c r="AE26" s="313"/>
      <c r="AF26" s="317"/>
    </row>
    <row r="27" spans="1:32" ht="13.5" hidden="1" customHeight="1" thickBot="1" x14ac:dyDescent="0.25">
      <c r="A27" s="164"/>
      <c r="B27" s="165"/>
      <c r="C27" s="49"/>
      <c r="D27" s="277"/>
      <c r="E27" s="277"/>
      <c r="F27" s="147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292"/>
      <c r="AA27" s="313"/>
      <c r="AB27" s="313"/>
      <c r="AC27" s="313"/>
      <c r="AD27" s="313"/>
      <c r="AE27" s="313"/>
      <c r="AF27" s="317"/>
    </row>
    <row r="28" spans="1:32" ht="13.5" hidden="1" customHeight="1" thickBot="1" x14ac:dyDescent="0.25">
      <c r="A28" s="164"/>
      <c r="B28" s="165"/>
      <c r="C28" s="49"/>
      <c r="D28" s="277"/>
      <c r="E28" s="277"/>
      <c r="F28" s="147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292"/>
      <c r="AA28" s="313"/>
      <c r="AB28" s="313"/>
      <c r="AC28" s="313"/>
      <c r="AD28" s="313"/>
      <c r="AE28" s="313"/>
      <c r="AF28" s="317"/>
    </row>
    <row r="29" spans="1:32" ht="13.5" hidden="1" customHeight="1" thickBot="1" x14ac:dyDescent="0.25">
      <c r="A29" s="164"/>
      <c r="B29" s="165"/>
      <c r="C29" s="49"/>
      <c r="D29" s="277"/>
      <c r="E29" s="277"/>
      <c r="F29" s="147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292"/>
      <c r="AA29" s="313"/>
      <c r="AB29" s="313"/>
      <c r="AC29" s="313"/>
      <c r="AD29" s="313"/>
      <c r="AE29" s="313"/>
      <c r="AF29" s="317"/>
    </row>
    <row r="30" spans="1:32" ht="13.5" hidden="1" customHeight="1" thickBot="1" x14ac:dyDescent="0.25">
      <c r="A30" s="164"/>
      <c r="B30" s="165"/>
      <c r="C30" s="49"/>
      <c r="D30" s="277"/>
      <c r="E30" s="277"/>
      <c r="F30" s="147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292"/>
      <c r="AA30" s="313"/>
      <c r="AB30" s="313"/>
      <c r="AC30" s="313"/>
      <c r="AD30" s="313"/>
      <c r="AE30" s="313"/>
      <c r="AF30" s="317"/>
    </row>
    <row r="31" spans="1:32" ht="13.5" hidden="1" customHeight="1" thickBot="1" x14ac:dyDescent="0.25">
      <c r="A31" s="164"/>
      <c r="B31" s="165"/>
      <c r="C31" s="166"/>
      <c r="D31" s="277"/>
      <c r="E31" s="277"/>
      <c r="F31" s="147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292"/>
      <c r="AA31" s="313"/>
      <c r="AB31" s="313"/>
      <c r="AC31" s="313"/>
      <c r="AD31" s="313"/>
      <c r="AE31" s="313"/>
      <c r="AF31" s="317"/>
    </row>
    <row r="32" spans="1:32" ht="13.5" hidden="1" customHeight="1" thickBot="1" x14ac:dyDescent="0.25">
      <c r="A32" s="164"/>
      <c r="B32" s="165"/>
      <c r="C32" s="166"/>
      <c r="D32" s="277"/>
      <c r="E32" s="277"/>
      <c r="F32" s="147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292"/>
      <c r="AA32" s="313"/>
      <c r="AB32" s="313"/>
      <c r="AC32" s="313"/>
      <c r="AD32" s="313"/>
      <c r="AE32" s="313"/>
      <c r="AF32" s="317"/>
    </row>
    <row r="33" spans="1:32" s="163" customFormat="1" ht="13.5" hidden="1" customHeight="1" thickBot="1" x14ac:dyDescent="0.25">
      <c r="A33" s="159"/>
      <c r="B33" s="160"/>
      <c r="C33" s="161"/>
      <c r="D33" s="276"/>
      <c r="E33" s="276"/>
      <c r="F33" s="162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293"/>
      <c r="AA33" s="314"/>
      <c r="AB33" s="314"/>
      <c r="AC33" s="314"/>
      <c r="AD33" s="314"/>
      <c r="AE33" s="314"/>
      <c r="AF33" s="318"/>
    </row>
    <row r="34" spans="1:32" ht="13.5" hidden="1" customHeight="1" thickBot="1" x14ac:dyDescent="0.25">
      <c r="A34" s="164"/>
      <c r="B34" s="165"/>
      <c r="C34" s="166"/>
      <c r="D34" s="277"/>
      <c r="E34" s="277"/>
      <c r="F34" s="147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292"/>
      <c r="AA34" s="313"/>
      <c r="AB34" s="313"/>
      <c r="AC34" s="313"/>
      <c r="AD34" s="313"/>
      <c r="AE34" s="313"/>
      <c r="AF34" s="317"/>
    </row>
    <row r="35" spans="1:32" ht="13.5" hidden="1" customHeight="1" thickBot="1" x14ac:dyDescent="0.25">
      <c r="A35" s="164"/>
      <c r="B35" s="165"/>
      <c r="C35" s="166"/>
      <c r="D35" s="277"/>
      <c r="E35" s="277"/>
      <c r="F35" s="147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292"/>
      <c r="AA35" s="313"/>
      <c r="AB35" s="313"/>
      <c r="AC35" s="313"/>
      <c r="AD35" s="313"/>
      <c r="AE35" s="313"/>
      <c r="AF35" s="317"/>
    </row>
    <row r="36" spans="1:32" ht="13.5" hidden="1" customHeight="1" thickBot="1" x14ac:dyDescent="0.25">
      <c r="A36" s="164"/>
      <c r="B36" s="165"/>
      <c r="C36" s="166"/>
      <c r="D36" s="277"/>
      <c r="E36" s="277"/>
      <c r="F36" s="147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292"/>
      <c r="AA36" s="313"/>
      <c r="AB36" s="313"/>
      <c r="AC36" s="313"/>
      <c r="AD36" s="313"/>
      <c r="AE36" s="313"/>
      <c r="AF36" s="317"/>
    </row>
    <row r="37" spans="1:32" ht="13.5" hidden="1" customHeight="1" thickBot="1" x14ac:dyDescent="0.25">
      <c r="A37" s="164"/>
      <c r="B37" s="165"/>
      <c r="C37" s="166"/>
      <c r="D37" s="277"/>
      <c r="E37" s="277"/>
      <c r="F37" s="147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292"/>
      <c r="AA37" s="313"/>
      <c r="AB37" s="313"/>
      <c r="AC37" s="313"/>
      <c r="AD37" s="313"/>
      <c r="AE37" s="313"/>
      <c r="AF37" s="317"/>
    </row>
    <row r="38" spans="1:32" ht="13.5" hidden="1" customHeight="1" thickBot="1" x14ac:dyDescent="0.25">
      <c r="A38" s="164"/>
      <c r="B38" s="165"/>
      <c r="C38" s="166"/>
      <c r="D38" s="277"/>
      <c r="E38" s="277"/>
      <c r="F38" s="147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292"/>
      <c r="AA38" s="313"/>
      <c r="AB38" s="313"/>
      <c r="AC38" s="313"/>
      <c r="AD38" s="313"/>
      <c r="AE38" s="313"/>
      <c r="AF38" s="374"/>
    </row>
    <row r="39" spans="1:32" s="163" customFormat="1" x14ac:dyDescent="0.2">
      <c r="A39" s="159" t="s">
        <v>352</v>
      </c>
      <c r="B39" s="303" t="s">
        <v>761</v>
      </c>
      <c r="C39" s="161" t="s">
        <v>759</v>
      </c>
      <c r="D39" s="276"/>
      <c r="E39" s="276"/>
      <c r="F39" s="162">
        <v>393701</v>
      </c>
      <c r="G39" s="162">
        <v>393701</v>
      </c>
      <c r="H39" s="162">
        <v>393701</v>
      </c>
      <c r="I39" s="162">
        <v>393701</v>
      </c>
      <c r="J39" s="162">
        <v>393701</v>
      </c>
      <c r="K39" s="162">
        <v>393701</v>
      </c>
      <c r="L39" s="162">
        <v>393701</v>
      </c>
      <c r="M39" s="162">
        <v>393701</v>
      </c>
      <c r="N39" s="162">
        <v>393701</v>
      </c>
      <c r="O39" s="162">
        <v>393701</v>
      </c>
      <c r="P39" s="162">
        <v>393701</v>
      </c>
      <c r="Q39" s="162">
        <v>393701</v>
      </c>
      <c r="R39" s="162">
        <v>393701</v>
      </c>
      <c r="S39" s="162">
        <v>393701</v>
      </c>
      <c r="T39" s="162">
        <v>393701</v>
      </c>
      <c r="U39" s="162">
        <v>393701</v>
      </c>
      <c r="V39" s="162">
        <v>393701</v>
      </c>
      <c r="W39" s="162">
        <v>393701</v>
      </c>
      <c r="X39" s="162">
        <v>393701</v>
      </c>
      <c r="Y39" s="162">
        <v>393701</v>
      </c>
      <c r="Z39" s="293"/>
      <c r="AA39" s="314"/>
      <c r="AB39" s="314"/>
      <c r="AC39" s="314"/>
      <c r="AD39" s="314"/>
      <c r="AE39" s="314"/>
      <c r="AF39" s="276"/>
    </row>
    <row r="40" spans="1:32" s="163" customFormat="1" x14ac:dyDescent="0.2">
      <c r="A40" s="167" t="s">
        <v>354</v>
      </c>
      <c r="B40" s="303" t="s">
        <v>796</v>
      </c>
      <c r="C40" s="168" t="s">
        <v>797</v>
      </c>
      <c r="D40" s="278">
        <v>46299</v>
      </c>
      <c r="E40" s="278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293">
        <v>70000</v>
      </c>
      <c r="AA40" s="314">
        <v>230383</v>
      </c>
      <c r="AB40" s="314">
        <v>39370</v>
      </c>
      <c r="AC40" s="314">
        <v>85017</v>
      </c>
      <c r="AD40" s="314">
        <v>3396924</v>
      </c>
      <c r="AE40" s="314">
        <v>236213</v>
      </c>
      <c r="AF40" s="276">
        <f>SUM(D40:AE40)</f>
        <v>4104206</v>
      </c>
    </row>
    <row r="41" spans="1:32" s="163" customFormat="1" ht="25.5" x14ac:dyDescent="0.2">
      <c r="A41" s="167" t="s">
        <v>357</v>
      </c>
      <c r="B41" s="303" t="s">
        <v>762</v>
      </c>
      <c r="C41" s="168" t="s">
        <v>617</v>
      </c>
      <c r="D41" s="278">
        <v>12501</v>
      </c>
      <c r="E41" s="278"/>
      <c r="F41" s="169">
        <v>106299</v>
      </c>
      <c r="G41" s="169">
        <v>106299</v>
      </c>
      <c r="H41" s="169">
        <v>106299</v>
      </c>
      <c r="I41" s="169">
        <v>106299</v>
      </c>
      <c r="J41" s="169">
        <v>106299</v>
      </c>
      <c r="K41" s="169">
        <v>106299</v>
      </c>
      <c r="L41" s="169">
        <v>106299</v>
      </c>
      <c r="M41" s="169">
        <v>106299</v>
      </c>
      <c r="N41" s="169">
        <v>106299</v>
      </c>
      <c r="O41" s="169">
        <v>106299</v>
      </c>
      <c r="P41" s="169">
        <v>106299</v>
      </c>
      <c r="Q41" s="169">
        <v>106299</v>
      </c>
      <c r="R41" s="169">
        <v>106299</v>
      </c>
      <c r="S41" s="169">
        <v>106299</v>
      </c>
      <c r="T41" s="169">
        <v>106299</v>
      </c>
      <c r="U41" s="169">
        <v>106299</v>
      </c>
      <c r="V41" s="169">
        <v>106299</v>
      </c>
      <c r="W41" s="169">
        <v>106299</v>
      </c>
      <c r="X41" s="169">
        <v>106299</v>
      </c>
      <c r="Y41" s="169">
        <v>106299</v>
      </c>
      <c r="Z41" s="293">
        <v>18900</v>
      </c>
      <c r="AA41" s="314">
        <v>62203</v>
      </c>
      <c r="AB41" s="314">
        <v>10630</v>
      </c>
      <c r="AC41" s="314">
        <v>22955</v>
      </c>
      <c r="AD41" s="314">
        <v>779940</v>
      </c>
      <c r="AE41" s="314">
        <v>63777</v>
      </c>
      <c r="AF41" s="276">
        <v>970906</v>
      </c>
    </row>
    <row r="42" spans="1:32" ht="1.5" customHeight="1" thickBot="1" x14ac:dyDescent="0.25">
      <c r="A42" s="164"/>
      <c r="B42" s="303" t="s">
        <v>763</v>
      </c>
      <c r="C42" s="166"/>
      <c r="D42" s="277"/>
      <c r="E42" s="277"/>
      <c r="F42" s="147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292"/>
      <c r="AA42" s="313"/>
      <c r="AB42" s="313"/>
      <c r="AC42" s="313"/>
      <c r="AD42" s="313"/>
      <c r="AE42" s="313"/>
      <c r="AF42" s="375"/>
    </row>
    <row r="43" spans="1:32" ht="12.75" hidden="1" customHeight="1" thickBot="1" x14ac:dyDescent="0.25">
      <c r="A43" s="164"/>
      <c r="B43" s="303" t="s">
        <v>764</v>
      </c>
      <c r="C43" s="166"/>
      <c r="D43" s="277"/>
      <c r="E43" s="277"/>
      <c r="F43" s="147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292"/>
      <c r="AA43" s="313"/>
      <c r="AB43" s="313"/>
      <c r="AC43" s="313"/>
      <c r="AD43" s="313"/>
      <c r="AE43" s="313"/>
      <c r="AF43" s="317"/>
    </row>
    <row r="44" spans="1:32" ht="13.5" hidden="1" customHeight="1" thickBot="1" x14ac:dyDescent="0.25">
      <c r="A44" s="164"/>
      <c r="B44" s="303" t="s">
        <v>765</v>
      </c>
      <c r="C44" s="166"/>
      <c r="D44" s="277"/>
      <c r="E44" s="277"/>
      <c r="F44" s="147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292"/>
      <c r="AA44" s="313"/>
      <c r="AB44" s="313"/>
      <c r="AC44" s="313"/>
      <c r="AD44" s="313"/>
      <c r="AE44" s="313"/>
      <c r="AF44" s="317"/>
    </row>
    <row r="45" spans="1:32" ht="13.5" hidden="1" customHeight="1" thickBot="1" x14ac:dyDescent="0.25">
      <c r="A45" s="164"/>
      <c r="B45" s="303" t="s">
        <v>766</v>
      </c>
      <c r="C45" s="166"/>
      <c r="D45" s="277"/>
      <c r="E45" s="277"/>
      <c r="F45" s="147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292"/>
      <c r="AA45" s="313"/>
      <c r="AB45" s="313"/>
      <c r="AC45" s="313"/>
      <c r="AD45" s="313"/>
      <c r="AE45" s="313"/>
      <c r="AF45" s="317"/>
    </row>
    <row r="46" spans="1:32" ht="4.5" hidden="1" customHeight="1" thickBot="1" x14ac:dyDescent="0.25">
      <c r="A46" s="164"/>
      <c r="B46" s="303" t="s">
        <v>767</v>
      </c>
      <c r="C46" s="166"/>
      <c r="D46" s="277"/>
      <c r="E46" s="277"/>
      <c r="F46" s="147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292"/>
      <c r="AA46" s="313"/>
      <c r="AB46" s="313"/>
      <c r="AC46" s="313"/>
      <c r="AD46" s="313"/>
      <c r="AE46" s="313"/>
      <c r="AF46" s="317"/>
    </row>
    <row r="47" spans="1:32" ht="13.5" hidden="1" customHeight="1" thickBot="1" x14ac:dyDescent="0.25">
      <c r="A47" s="164"/>
      <c r="B47" s="303" t="s">
        <v>768</v>
      </c>
      <c r="C47" s="166"/>
      <c r="D47" s="277"/>
      <c r="E47" s="277"/>
      <c r="F47" s="147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292"/>
      <c r="AA47" s="313"/>
      <c r="AB47" s="313"/>
      <c r="AC47" s="313"/>
      <c r="AD47" s="313"/>
      <c r="AE47" s="313"/>
      <c r="AF47" s="317"/>
    </row>
    <row r="48" spans="1:32" ht="13.5" hidden="1" customHeight="1" thickBot="1" x14ac:dyDescent="0.25">
      <c r="A48" s="164"/>
      <c r="B48" s="303" t="s">
        <v>769</v>
      </c>
      <c r="C48" s="166"/>
      <c r="D48" s="277"/>
      <c r="E48" s="277"/>
      <c r="F48" s="147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292"/>
      <c r="AA48" s="313"/>
      <c r="AB48" s="313"/>
      <c r="AC48" s="313"/>
      <c r="AD48" s="313"/>
      <c r="AE48" s="313"/>
      <c r="AF48" s="317"/>
    </row>
    <row r="49" spans="1:32" ht="13.5" hidden="1" customHeight="1" thickBot="1" x14ac:dyDescent="0.25">
      <c r="A49" s="164"/>
      <c r="B49" s="303" t="s">
        <v>770</v>
      </c>
      <c r="C49" s="166"/>
      <c r="D49" s="277"/>
      <c r="E49" s="277"/>
      <c r="F49" s="147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292"/>
      <c r="AA49" s="313"/>
      <c r="AB49" s="313"/>
      <c r="AC49" s="313"/>
      <c r="AD49" s="313"/>
      <c r="AE49" s="313"/>
      <c r="AF49" s="317"/>
    </row>
    <row r="50" spans="1:32" ht="13.5" hidden="1" customHeight="1" thickBot="1" x14ac:dyDescent="0.25">
      <c r="A50" s="164"/>
      <c r="B50" s="303" t="s">
        <v>771</v>
      </c>
      <c r="C50" s="166"/>
      <c r="D50" s="277"/>
      <c r="E50" s="277"/>
      <c r="F50" s="147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292"/>
      <c r="AA50" s="313"/>
      <c r="AB50" s="313"/>
      <c r="AC50" s="313"/>
      <c r="AD50" s="313"/>
      <c r="AE50" s="313"/>
      <c r="AF50" s="317"/>
    </row>
    <row r="51" spans="1:32" ht="13.5" hidden="1" customHeight="1" thickBot="1" x14ac:dyDescent="0.25">
      <c r="A51" s="164"/>
      <c r="B51" s="303" t="s">
        <v>772</v>
      </c>
      <c r="C51" s="166"/>
      <c r="D51" s="277"/>
      <c r="E51" s="277"/>
      <c r="F51" s="147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292"/>
      <c r="AA51" s="313"/>
      <c r="AB51" s="313"/>
      <c r="AC51" s="313"/>
      <c r="AD51" s="313"/>
      <c r="AE51" s="313"/>
      <c r="AF51" s="317"/>
    </row>
    <row r="52" spans="1:32" ht="13.5" hidden="1" customHeight="1" thickBot="1" x14ac:dyDescent="0.25">
      <c r="A52" s="164"/>
      <c r="B52" s="303" t="s">
        <v>773</v>
      </c>
      <c r="C52" s="166"/>
      <c r="D52" s="277"/>
      <c r="E52" s="277"/>
      <c r="F52" s="147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292"/>
      <c r="AA52" s="313"/>
      <c r="AB52" s="313"/>
      <c r="AC52" s="313"/>
      <c r="AD52" s="313"/>
      <c r="AE52" s="313"/>
      <c r="AF52" s="317"/>
    </row>
    <row r="53" spans="1:32" ht="13.5" hidden="1" customHeight="1" thickBot="1" x14ac:dyDescent="0.25">
      <c r="A53" s="164"/>
      <c r="B53" s="303" t="s">
        <v>774</v>
      </c>
      <c r="C53" s="49"/>
      <c r="D53" s="277"/>
      <c r="E53" s="277"/>
      <c r="F53" s="147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292"/>
      <c r="AA53" s="313"/>
      <c r="AB53" s="313"/>
      <c r="AC53" s="313"/>
      <c r="AD53" s="313"/>
      <c r="AE53" s="313"/>
      <c r="AF53" s="317"/>
    </row>
    <row r="54" spans="1:32" ht="13.5" hidden="1" customHeight="1" thickBot="1" x14ac:dyDescent="0.25">
      <c r="A54" s="164"/>
      <c r="B54" s="303" t="s">
        <v>775</v>
      </c>
      <c r="C54" s="166"/>
      <c r="D54" s="277"/>
      <c r="E54" s="277"/>
      <c r="F54" s="147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292"/>
      <c r="AA54" s="313"/>
      <c r="AB54" s="313"/>
      <c r="AC54" s="313"/>
      <c r="AD54" s="313"/>
      <c r="AE54" s="313"/>
      <c r="AF54" s="317"/>
    </row>
    <row r="55" spans="1:32" ht="13.5" hidden="1" customHeight="1" thickBot="1" x14ac:dyDescent="0.25">
      <c r="A55" s="164"/>
      <c r="B55" s="303" t="s">
        <v>776</v>
      </c>
      <c r="C55" s="166"/>
      <c r="D55" s="277"/>
      <c r="E55" s="277"/>
      <c r="F55" s="147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292"/>
      <c r="AA55" s="313"/>
      <c r="AB55" s="313"/>
      <c r="AC55" s="313"/>
      <c r="AD55" s="313"/>
      <c r="AE55" s="313"/>
      <c r="AF55" s="317"/>
    </row>
    <row r="56" spans="1:32" ht="13.5" hidden="1" customHeight="1" thickBot="1" x14ac:dyDescent="0.25">
      <c r="A56" s="164"/>
      <c r="B56" s="303" t="s">
        <v>777</v>
      </c>
      <c r="C56" s="166"/>
      <c r="D56" s="277"/>
      <c r="E56" s="277"/>
      <c r="F56" s="147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292"/>
      <c r="AA56" s="313"/>
      <c r="AB56" s="313"/>
      <c r="AC56" s="313"/>
      <c r="AD56" s="313"/>
      <c r="AE56" s="313"/>
      <c r="AF56" s="317"/>
    </row>
    <row r="57" spans="1:32" ht="13.5" hidden="1" customHeight="1" thickBot="1" x14ac:dyDescent="0.25">
      <c r="A57" s="164"/>
      <c r="B57" s="303" t="s">
        <v>778</v>
      </c>
      <c r="C57" s="166"/>
      <c r="D57" s="277"/>
      <c r="E57" s="277"/>
      <c r="F57" s="147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292"/>
      <c r="AA57" s="313"/>
      <c r="AB57" s="313"/>
      <c r="AC57" s="313"/>
      <c r="AD57" s="313"/>
      <c r="AE57" s="313"/>
      <c r="AF57" s="317"/>
    </row>
    <row r="58" spans="1:32" ht="13.5" hidden="1" customHeight="1" thickBot="1" x14ac:dyDescent="0.25">
      <c r="A58" s="295"/>
      <c r="B58" s="307" t="s">
        <v>779</v>
      </c>
      <c r="C58" s="296"/>
      <c r="D58" s="297"/>
      <c r="E58" s="297"/>
      <c r="F58" s="298"/>
      <c r="G58" s="299"/>
      <c r="H58" s="299"/>
      <c r="I58" s="299"/>
      <c r="J58" s="299"/>
      <c r="K58" s="299"/>
      <c r="L58" s="299"/>
      <c r="M58" s="299"/>
      <c r="N58" s="299"/>
      <c r="O58" s="299"/>
      <c r="P58" s="299"/>
      <c r="Q58" s="299"/>
      <c r="R58" s="299"/>
      <c r="S58" s="299"/>
      <c r="T58" s="299"/>
      <c r="U58" s="299"/>
      <c r="V58" s="299"/>
      <c r="W58" s="299"/>
      <c r="X58" s="299"/>
      <c r="Y58" s="299"/>
      <c r="Z58" s="300"/>
      <c r="AA58" s="315"/>
      <c r="AB58" s="315"/>
      <c r="AC58" s="315"/>
      <c r="AD58" s="315"/>
      <c r="AE58" s="315"/>
      <c r="AF58" s="317"/>
    </row>
    <row r="59" spans="1:32" ht="16.5" customHeight="1" thickBot="1" x14ac:dyDescent="0.25">
      <c r="A59" s="304" t="s">
        <v>358</v>
      </c>
      <c r="B59" s="309"/>
      <c r="C59" s="305" t="s">
        <v>391</v>
      </c>
      <c r="D59" s="306">
        <f>SUM(D39:D41)</f>
        <v>58800</v>
      </c>
      <c r="E59" s="306">
        <f t="shared" ref="E59:AF59" si="0">SUM(E39:E41)</f>
        <v>0</v>
      </c>
      <c r="F59" s="306">
        <f t="shared" si="0"/>
        <v>500000</v>
      </c>
      <c r="G59" s="306">
        <f t="shared" si="0"/>
        <v>500000</v>
      </c>
      <c r="H59" s="306">
        <f t="shared" si="0"/>
        <v>500000</v>
      </c>
      <c r="I59" s="306">
        <f t="shared" si="0"/>
        <v>500000</v>
      </c>
      <c r="J59" s="306">
        <f t="shared" si="0"/>
        <v>500000</v>
      </c>
      <c r="K59" s="306">
        <f t="shared" si="0"/>
        <v>500000</v>
      </c>
      <c r="L59" s="306">
        <f t="shared" si="0"/>
        <v>500000</v>
      </c>
      <c r="M59" s="306">
        <f t="shared" si="0"/>
        <v>500000</v>
      </c>
      <c r="N59" s="306">
        <f t="shared" si="0"/>
        <v>500000</v>
      </c>
      <c r="O59" s="306">
        <f t="shared" si="0"/>
        <v>500000</v>
      </c>
      <c r="P59" s="306">
        <f t="shared" si="0"/>
        <v>500000</v>
      </c>
      <c r="Q59" s="306">
        <f t="shared" si="0"/>
        <v>500000</v>
      </c>
      <c r="R59" s="306">
        <f t="shared" si="0"/>
        <v>500000</v>
      </c>
      <c r="S59" s="306">
        <f t="shared" si="0"/>
        <v>500000</v>
      </c>
      <c r="T59" s="306">
        <f t="shared" si="0"/>
        <v>500000</v>
      </c>
      <c r="U59" s="306">
        <f t="shared" si="0"/>
        <v>500000</v>
      </c>
      <c r="V59" s="306">
        <f t="shared" si="0"/>
        <v>500000</v>
      </c>
      <c r="W59" s="306">
        <f t="shared" si="0"/>
        <v>500000</v>
      </c>
      <c r="X59" s="306">
        <f t="shared" si="0"/>
        <v>500000</v>
      </c>
      <c r="Y59" s="306">
        <f t="shared" si="0"/>
        <v>500000</v>
      </c>
      <c r="Z59" s="306">
        <f t="shared" si="0"/>
        <v>88900</v>
      </c>
      <c r="AA59" s="306">
        <f t="shared" si="0"/>
        <v>292586</v>
      </c>
      <c r="AB59" s="306">
        <f t="shared" si="0"/>
        <v>50000</v>
      </c>
      <c r="AC59" s="306">
        <f t="shared" si="0"/>
        <v>107972</v>
      </c>
      <c r="AD59" s="306">
        <f t="shared" si="0"/>
        <v>4176864</v>
      </c>
      <c r="AE59" s="306">
        <f t="shared" si="0"/>
        <v>299990</v>
      </c>
      <c r="AF59" s="306">
        <f t="shared" si="0"/>
        <v>5075112</v>
      </c>
    </row>
    <row r="60" spans="1:32" x14ac:dyDescent="0.2">
      <c r="A60" s="301" t="s">
        <v>360</v>
      </c>
      <c r="B60" s="308" t="s">
        <v>780</v>
      </c>
      <c r="C60" s="376" t="s">
        <v>760</v>
      </c>
      <c r="D60" s="378"/>
      <c r="E60" s="378">
        <v>302931</v>
      </c>
      <c r="F60" s="380"/>
      <c r="G60" s="302"/>
      <c r="H60" s="302"/>
      <c r="I60" s="302"/>
      <c r="J60" s="302"/>
      <c r="K60" s="302"/>
      <c r="L60" s="302"/>
      <c r="M60" s="302"/>
      <c r="N60" s="302"/>
      <c r="O60" s="302"/>
      <c r="P60" s="302"/>
      <c r="Q60" s="302"/>
      <c r="R60" s="302"/>
      <c r="S60" s="302"/>
      <c r="T60" s="302"/>
      <c r="U60" s="302"/>
      <c r="V60" s="302"/>
      <c r="W60" s="302"/>
      <c r="X60" s="302"/>
      <c r="Y60" s="302"/>
      <c r="Z60" s="382"/>
      <c r="AA60" s="389">
        <v>169291</v>
      </c>
      <c r="AB60" s="321"/>
      <c r="AC60" s="321"/>
      <c r="AD60" s="378">
        <v>12919914</v>
      </c>
      <c r="AE60" s="321"/>
      <c r="AF60" s="378">
        <f>SUM(D60:AE60)</f>
        <v>13392136</v>
      </c>
    </row>
    <row r="61" spans="1:32" s="163" customFormat="1" ht="13.5" thickBot="1" x14ac:dyDescent="0.25">
      <c r="A61" s="301" t="s">
        <v>363</v>
      </c>
      <c r="B61" s="308" t="s">
        <v>781</v>
      </c>
      <c r="C61" s="377" t="s">
        <v>753</v>
      </c>
      <c r="D61" s="379"/>
      <c r="E61" s="379">
        <v>81789</v>
      </c>
      <c r="F61" s="381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383"/>
      <c r="AA61" s="390">
        <v>45709</v>
      </c>
      <c r="AB61" s="322"/>
      <c r="AC61" s="322"/>
      <c r="AD61" s="391">
        <v>2902477</v>
      </c>
      <c r="AE61" s="322"/>
      <c r="AF61" s="391">
        <f>SUM(D61:AE61)</f>
        <v>3029975</v>
      </c>
    </row>
    <row r="62" spans="1:32" s="312" customFormat="1" ht="16.5" customHeight="1" thickBot="1" x14ac:dyDescent="0.25">
      <c r="A62" s="304" t="s">
        <v>364</v>
      </c>
      <c r="B62" s="311"/>
      <c r="C62" s="305" t="s">
        <v>392</v>
      </c>
      <c r="D62" s="306"/>
      <c r="E62" s="306">
        <f>SUM(E60:E61)</f>
        <v>384720</v>
      </c>
      <c r="F62" s="306">
        <f t="shared" ref="F62:Y62" si="1">SUM(F60:F61)</f>
        <v>0</v>
      </c>
      <c r="G62" s="306">
        <f t="shared" si="1"/>
        <v>0</v>
      </c>
      <c r="H62" s="306">
        <f t="shared" si="1"/>
        <v>0</v>
      </c>
      <c r="I62" s="306">
        <f t="shared" si="1"/>
        <v>0</v>
      </c>
      <c r="J62" s="306">
        <f t="shared" si="1"/>
        <v>0</v>
      </c>
      <c r="K62" s="306">
        <f t="shared" si="1"/>
        <v>0</v>
      </c>
      <c r="L62" s="306">
        <f t="shared" si="1"/>
        <v>0</v>
      </c>
      <c r="M62" s="306">
        <f t="shared" si="1"/>
        <v>0</v>
      </c>
      <c r="N62" s="306">
        <f t="shared" si="1"/>
        <v>0</v>
      </c>
      <c r="O62" s="306">
        <f t="shared" si="1"/>
        <v>0</v>
      </c>
      <c r="P62" s="306">
        <f t="shared" si="1"/>
        <v>0</v>
      </c>
      <c r="Q62" s="306">
        <f t="shared" si="1"/>
        <v>0</v>
      </c>
      <c r="R62" s="306">
        <f t="shared" si="1"/>
        <v>0</v>
      </c>
      <c r="S62" s="306">
        <f t="shared" si="1"/>
        <v>0</v>
      </c>
      <c r="T62" s="306">
        <f t="shared" si="1"/>
        <v>0</v>
      </c>
      <c r="U62" s="306">
        <f t="shared" si="1"/>
        <v>0</v>
      </c>
      <c r="V62" s="306">
        <f t="shared" si="1"/>
        <v>0</v>
      </c>
      <c r="W62" s="306">
        <f t="shared" si="1"/>
        <v>0</v>
      </c>
      <c r="X62" s="306">
        <f t="shared" si="1"/>
        <v>0</v>
      </c>
      <c r="Y62" s="306">
        <f t="shared" si="1"/>
        <v>0</v>
      </c>
      <c r="Z62" s="306"/>
      <c r="AA62" s="316">
        <f>SUM(AA60:AA61)</f>
        <v>215000</v>
      </c>
      <c r="AB62" s="316"/>
      <c r="AC62" s="316"/>
      <c r="AD62" s="316">
        <f>SUM(AD60:AD61)</f>
        <v>15822391</v>
      </c>
      <c r="AE62" s="316"/>
      <c r="AF62" s="316">
        <f>SUM(AF60:AF61)</f>
        <v>16422111</v>
      </c>
    </row>
    <row r="73" spans="1:32" s="163" customFormat="1" x14ac:dyDescent="0.2">
      <c r="A73" s="152"/>
      <c r="B73" s="152"/>
      <c r="C73" s="152"/>
      <c r="D73" s="152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153"/>
      <c r="Q73" s="153"/>
      <c r="R73" s="153"/>
      <c r="S73" s="153"/>
      <c r="T73" s="153"/>
      <c r="U73" s="153"/>
      <c r="V73" s="153"/>
      <c r="W73" s="153"/>
      <c r="X73" s="153"/>
      <c r="Y73" s="153"/>
      <c r="Z73" s="153"/>
      <c r="AA73" s="153"/>
      <c r="AB73" s="153"/>
      <c r="AC73" s="153"/>
      <c r="AD73" s="153"/>
      <c r="AE73" s="153"/>
      <c r="AF73" s="153"/>
    </row>
    <row r="77" spans="1:32" s="163" customFormat="1" x14ac:dyDescent="0.2">
      <c r="A77" s="152"/>
      <c r="B77" s="152"/>
      <c r="C77" s="152"/>
      <c r="D77" s="152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  <c r="T77" s="153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53"/>
      <c r="AF77" s="153"/>
    </row>
    <row r="83" spans="1:32" s="163" customFormat="1" x14ac:dyDescent="0.2">
      <c r="A83" s="152"/>
      <c r="B83" s="152"/>
      <c r="C83" s="152"/>
      <c r="D83" s="152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</row>
    <row r="96" spans="1:32" ht="16.5" customHeight="1" x14ac:dyDescent="0.2"/>
    <row r="98" spans="1:32" s="163" customFormat="1" x14ac:dyDescent="0.2">
      <c r="A98" s="152"/>
      <c r="B98" s="152"/>
      <c r="C98" s="152"/>
      <c r="D98" s="152"/>
      <c r="E98" s="153"/>
      <c r="F98" s="153"/>
      <c r="G98" s="153"/>
      <c r="H98" s="153"/>
      <c r="I98" s="153"/>
      <c r="J98" s="153"/>
      <c r="K98" s="153"/>
      <c r="L98" s="153"/>
      <c r="M98" s="153"/>
      <c r="N98" s="153"/>
      <c r="O98" s="153"/>
      <c r="P98" s="153"/>
      <c r="Q98" s="153"/>
      <c r="R98" s="153"/>
      <c r="S98" s="153"/>
      <c r="T98" s="153"/>
      <c r="U98" s="153"/>
      <c r="V98" s="153"/>
      <c r="W98" s="153"/>
      <c r="X98" s="153"/>
      <c r="Y98" s="153"/>
      <c r="Z98" s="153"/>
      <c r="AA98" s="153"/>
      <c r="AB98" s="153"/>
      <c r="AC98" s="153"/>
      <c r="AD98" s="153"/>
      <c r="AE98" s="153"/>
      <c r="AF98" s="153"/>
    </row>
    <row r="101" spans="1:32" s="163" customFormat="1" x14ac:dyDescent="0.2">
      <c r="A101" s="152"/>
      <c r="B101" s="152"/>
      <c r="C101" s="152"/>
      <c r="D101" s="152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</row>
    <row r="104" spans="1:32" s="163" customFormat="1" x14ac:dyDescent="0.2">
      <c r="A104" s="152"/>
      <c r="B104" s="152"/>
      <c r="C104" s="152"/>
      <c r="D104" s="152"/>
      <c r="E104" s="153"/>
      <c r="F104" s="153"/>
      <c r="G104" s="153"/>
      <c r="H104" s="153"/>
      <c r="I104" s="153"/>
      <c r="J104" s="153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  <c r="AE104" s="153"/>
      <c r="AF104" s="153"/>
    </row>
    <row r="107" spans="1:32" s="163" customFormat="1" x14ac:dyDescent="0.2">
      <c r="A107" s="152"/>
      <c r="B107" s="152"/>
      <c r="C107" s="152"/>
      <c r="D107" s="152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</row>
    <row r="114" spans="1:32" s="163" customFormat="1" x14ac:dyDescent="0.2">
      <c r="A114" s="152"/>
      <c r="B114" s="152"/>
      <c r="C114" s="152"/>
      <c r="D114" s="152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</row>
    <row r="117" spans="1:32" s="163" customFormat="1" ht="12.75" customHeight="1" x14ac:dyDescent="0.2">
      <c r="A117" s="152"/>
      <c r="B117" s="152"/>
      <c r="C117" s="152"/>
      <c r="D117" s="152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</row>
    <row r="123" spans="1:32" s="163" customFormat="1" x14ac:dyDescent="0.2">
      <c r="A123" s="152"/>
      <c r="B123" s="152"/>
      <c r="C123" s="152"/>
      <c r="D123" s="152"/>
      <c r="E123" s="153"/>
      <c r="F123" s="153"/>
      <c r="G123" s="153"/>
      <c r="H123" s="153"/>
      <c r="I123" s="153"/>
      <c r="J123" s="153"/>
      <c r="K123" s="153"/>
      <c r="L123" s="153"/>
      <c r="M123" s="153"/>
      <c r="N123" s="153"/>
      <c r="O123" s="153"/>
      <c r="P123" s="153"/>
      <c r="Q123" s="153"/>
      <c r="R123" s="153"/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</row>
    <row r="126" spans="1:32" s="163" customFormat="1" x14ac:dyDescent="0.2">
      <c r="A126" s="152"/>
      <c r="B126" s="152"/>
      <c r="C126" s="152"/>
      <c r="D126" s="152"/>
      <c r="E126" s="153"/>
      <c r="F126" s="153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3"/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  <c r="AF126" s="153"/>
    </row>
    <row r="130" ht="16.5" customHeight="1" x14ac:dyDescent="0.2"/>
    <row r="131" ht="20.25" customHeight="1" x14ac:dyDescent="0.2"/>
  </sheetData>
  <mergeCells count="7">
    <mergeCell ref="AF5:AF8"/>
    <mergeCell ref="A1:AF1"/>
    <mergeCell ref="A2:AF2"/>
    <mergeCell ref="A3:AF3"/>
    <mergeCell ref="C5:C8"/>
    <mergeCell ref="A5:A8"/>
    <mergeCell ref="B5:B8"/>
  </mergeCells>
  <phoneticPr fontId="0" type="noConversion"/>
  <printOptions horizontalCentered="1"/>
  <pageMargins left="3.937007874015748E-2" right="3.937007874015748E-2" top="0.74803149606299213" bottom="0.39370078740157483" header="0.19685039370078741" footer="0.19685039370078741"/>
  <pageSetup paperSize="9" scale="46" orientation="portrait" r:id="rId1"/>
  <headerFooter>
    <oddHeader>&amp;R&amp;"Times New Roman,Normál"&amp;10 5.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zoomScale="88" zoomScaleNormal="88" zoomScaleSheetLayoutView="88" workbookViewId="0">
      <pane xSplit="2" ySplit="6" topLeftCell="C7" activePane="bottomRight" state="frozen"/>
      <selection activeCell="F33" sqref="F33"/>
      <selection pane="topRight" activeCell="F33" sqref="F33"/>
      <selection pane="bottomLeft" activeCell="F33" sqref="F33"/>
      <selection pane="bottomRight" activeCell="R22" sqref="R22"/>
    </sheetView>
  </sheetViews>
  <sheetFormatPr defaultRowHeight="15" customHeight="1" x14ac:dyDescent="0.25"/>
  <cols>
    <col min="1" max="1" width="5.42578125" style="52" customWidth="1"/>
    <col min="2" max="2" width="35.7109375" style="55" customWidth="1"/>
    <col min="3" max="10" width="10.140625" style="151" customWidth="1"/>
    <col min="11" max="11" width="11.140625" style="151" customWidth="1"/>
    <col min="12" max="14" width="10.140625" style="151" customWidth="1"/>
    <col min="15" max="15" width="10.28515625" style="151" customWidth="1"/>
    <col min="16" max="16" width="9.140625" style="151"/>
    <col min="17" max="16384" width="9.140625" style="52"/>
  </cols>
  <sheetData>
    <row r="1" spans="1:16" ht="15" customHeight="1" x14ac:dyDescent="0.25">
      <c r="A1" s="473" t="s">
        <v>815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</row>
    <row r="2" spans="1:16" ht="15" customHeight="1" x14ac:dyDescent="0.25">
      <c r="A2" s="473" t="s">
        <v>79</v>
      </c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</row>
    <row r="3" spans="1:16" ht="9" customHeight="1" x14ac:dyDescent="0.25">
      <c r="A3" s="184"/>
      <c r="B3" s="185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16" ht="15" customHeight="1" x14ac:dyDescent="0.25">
      <c r="O4" s="183" t="s">
        <v>749</v>
      </c>
    </row>
    <row r="5" spans="1:16" ht="9" customHeight="1" thickBot="1" x14ac:dyDescent="0.3"/>
    <row r="6" spans="1:16" ht="25.5" customHeight="1" thickBot="1" x14ac:dyDescent="0.3">
      <c r="A6" s="339" t="s">
        <v>689</v>
      </c>
      <c r="B6" s="187" t="s">
        <v>110</v>
      </c>
      <c r="C6" s="188" t="s">
        <v>80</v>
      </c>
      <c r="D6" s="189" t="s">
        <v>81</v>
      </c>
      <c r="E6" s="189" t="s">
        <v>82</v>
      </c>
      <c r="F6" s="189" t="s">
        <v>83</v>
      </c>
      <c r="G6" s="189" t="s">
        <v>84</v>
      </c>
      <c r="H6" s="189" t="s">
        <v>85</v>
      </c>
      <c r="I6" s="189" t="s">
        <v>86</v>
      </c>
      <c r="J6" s="189" t="s">
        <v>87</v>
      </c>
      <c r="K6" s="189" t="s">
        <v>88</v>
      </c>
      <c r="L6" s="189" t="s">
        <v>89</v>
      </c>
      <c r="M6" s="189" t="s">
        <v>90</v>
      </c>
      <c r="N6" s="340" t="s">
        <v>91</v>
      </c>
      <c r="O6" s="341" t="s">
        <v>597</v>
      </c>
    </row>
    <row r="7" spans="1:16" s="195" customFormat="1" ht="15" customHeight="1" x14ac:dyDescent="0.25">
      <c r="A7" s="190"/>
      <c r="B7" s="191" t="s">
        <v>739</v>
      </c>
      <c r="C7" s="192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207"/>
      <c r="O7" s="202"/>
      <c r="P7" s="194"/>
    </row>
    <row r="8" spans="1:16" ht="15" customHeight="1" x14ac:dyDescent="0.25">
      <c r="A8" s="196" t="s">
        <v>667</v>
      </c>
      <c r="B8" s="166" t="s">
        <v>740</v>
      </c>
      <c r="C8" s="56">
        <v>3920500</v>
      </c>
      <c r="D8" s="56">
        <v>3920500</v>
      </c>
      <c r="E8" s="56">
        <v>3920500</v>
      </c>
      <c r="F8" s="56">
        <v>3920500</v>
      </c>
      <c r="G8" s="56">
        <v>3920500</v>
      </c>
      <c r="H8" s="56">
        <v>3920500</v>
      </c>
      <c r="I8" s="56">
        <v>3920500</v>
      </c>
      <c r="J8" s="56">
        <v>3756500</v>
      </c>
      <c r="K8" s="56">
        <v>3920500</v>
      </c>
      <c r="L8" s="56">
        <v>3920500</v>
      </c>
      <c r="M8" s="56">
        <v>3763000</v>
      </c>
      <c r="N8" s="56">
        <v>3920500</v>
      </c>
      <c r="O8" s="203">
        <f t="shared" ref="O8:O18" si="0">SUM(C8:N8)</f>
        <v>46724500</v>
      </c>
    </row>
    <row r="9" spans="1:16" ht="15" customHeight="1" x14ac:dyDescent="0.25">
      <c r="A9" s="196" t="s">
        <v>668</v>
      </c>
      <c r="B9" s="166" t="s">
        <v>680</v>
      </c>
      <c r="C9" s="56"/>
      <c r="D9" s="66"/>
      <c r="E9" s="66"/>
      <c r="F9" s="66">
        <v>20000000</v>
      </c>
      <c r="G9" s="66"/>
      <c r="H9" s="66"/>
      <c r="I9" s="66"/>
      <c r="J9" s="66"/>
      <c r="K9" s="66"/>
      <c r="L9" s="66"/>
      <c r="M9" s="66"/>
      <c r="N9" s="64"/>
      <c r="O9" s="203">
        <f t="shared" si="0"/>
        <v>20000000</v>
      </c>
    </row>
    <row r="10" spans="1:16" ht="15" customHeight="1" x14ac:dyDescent="0.25">
      <c r="A10" s="196" t="s">
        <v>669</v>
      </c>
      <c r="B10" s="166" t="s">
        <v>101</v>
      </c>
      <c r="C10" s="56"/>
      <c r="D10" s="66"/>
      <c r="E10" s="66">
        <v>1517308</v>
      </c>
      <c r="F10" s="66"/>
      <c r="G10" s="66"/>
      <c r="H10" s="66"/>
      <c r="I10" s="66"/>
      <c r="J10" s="66"/>
      <c r="K10" s="66">
        <v>1517308</v>
      </c>
      <c r="L10" s="66"/>
      <c r="M10" s="66"/>
      <c r="N10" s="64"/>
      <c r="O10" s="203">
        <f t="shared" si="0"/>
        <v>3034616</v>
      </c>
    </row>
    <row r="11" spans="1:16" ht="15" customHeight="1" x14ac:dyDescent="0.25">
      <c r="A11" s="196" t="s">
        <v>670</v>
      </c>
      <c r="B11" s="166" t="s">
        <v>102</v>
      </c>
      <c r="C11" s="56">
        <v>241135</v>
      </c>
      <c r="D11" s="56">
        <v>241135</v>
      </c>
      <c r="E11" s="56">
        <v>241135</v>
      </c>
      <c r="F11" s="56">
        <v>241135</v>
      </c>
      <c r="G11" s="56">
        <v>241135</v>
      </c>
      <c r="H11" s="56">
        <v>241135</v>
      </c>
      <c r="I11" s="56">
        <v>241135</v>
      </c>
      <c r="J11" s="56">
        <v>241135</v>
      </c>
      <c r="K11" s="56">
        <v>241135</v>
      </c>
      <c r="L11" s="56">
        <v>241135</v>
      </c>
      <c r="M11" s="56">
        <v>241135</v>
      </c>
      <c r="N11" s="363">
        <v>241136</v>
      </c>
      <c r="O11" s="203">
        <f t="shared" si="0"/>
        <v>2893621</v>
      </c>
    </row>
    <row r="12" spans="1:16" ht="15" customHeight="1" x14ac:dyDescent="0.25">
      <c r="A12" s="196" t="s">
        <v>671</v>
      </c>
      <c r="B12" s="166" t="s">
        <v>103</v>
      </c>
      <c r="C12" s="5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4"/>
      <c r="O12" s="203">
        <v>0</v>
      </c>
    </row>
    <row r="13" spans="1:16" ht="15" customHeight="1" x14ac:dyDescent="0.25">
      <c r="A13" s="197" t="s">
        <v>684</v>
      </c>
      <c r="B13" s="166" t="s">
        <v>681</v>
      </c>
      <c r="C13" s="56">
        <v>133398</v>
      </c>
      <c r="D13" s="56">
        <v>133398</v>
      </c>
      <c r="E13" s="56">
        <v>133398</v>
      </c>
      <c r="F13" s="56">
        <v>133398</v>
      </c>
      <c r="G13" s="56">
        <v>133398</v>
      </c>
      <c r="H13" s="56">
        <v>133398</v>
      </c>
      <c r="I13" s="56">
        <v>133398</v>
      </c>
      <c r="J13" s="56">
        <v>133398</v>
      </c>
      <c r="K13" s="56">
        <v>133398</v>
      </c>
      <c r="L13" s="56">
        <v>133398</v>
      </c>
      <c r="M13" s="56">
        <v>133398</v>
      </c>
      <c r="N13" s="363">
        <v>133401</v>
      </c>
      <c r="O13" s="203">
        <f t="shared" si="0"/>
        <v>1600779</v>
      </c>
    </row>
    <row r="14" spans="1:16" ht="15" customHeight="1" x14ac:dyDescent="0.25">
      <c r="A14" s="196" t="s">
        <v>685</v>
      </c>
      <c r="B14" s="166" t="s">
        <v>682</v>
      </c>
      <c r="C14" s="56">
        <v>3040</v>
      </c>
      <c r="D14" s="56">
        <v>3040</v>
      </c>
      <c r="E14" s="56">
        <v>3040</v>
      </c>
      <c r="F14" s="56">
        <v>3040</v>
      </c>
      <c r="G14" s="56">
        <v>3040</v>
      </c>
      <c r="H14" s="56">
        <v>3040</v>
      </c>
      <c r="I14" s="56">
        <v>3040</v>
      </c>
      <c r="J14" s="56">
        <v>3040</v>
      </c>
      <c r="K14" s="56">
        <v>3040</v>
      </c>
      <c r="L14" s="56">
        <v>3040</v>
      </c>
      <c r="M14" s="56">
        <v>3040</v>
      </c>
      <c r="N14" s="56">
        <v>3040</v>
      </c>
      <c r="O14" s="203">
        <f t="shared" si="0"/>
        <v>36480</v>
      </c>
    </row>
    <row r="15" spans="1:16" ht="15" customHeight="1" x14ac:dyDescent="0.25">
      <c r="A15" s="197" t="s">
        <v>686</v>
      </c>
      <c r="B15" s="211" t="s">
        <v>71</v>
      </c>
      <c r="C15" s="5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4"/>
      <c r="O15" s="203">
        <f t="shared" si="0"/>
        <v>0</v>
      </c>
    </row>
    <row r="16" spans="1:16" ht="15" customHeight="1" x14ac:dyDescent="0.2">
      <c r="A16" s="196" t="s">
        <v>687</v>
      </c>
      <c r="B16" s="211" t="s">
        <v>67</v>
      </c>
      <c r="C16" s="265">
        <v>1926502</v>
      </c>
      <c r="D16" s="66">
        <v>1068869</v>
      </c>
      <c r="E16" s="66"/>
      <c r="F16" s="66"/>
      <c r="G16" s="66"/>
      <c r="H16" s="66"/>
      <c r="I16" s="66"/>
      <c r="J16" s="66"/>
      <c r="K16" s="66"/>
      <c r="L16" s="66">
        <v>1068869</v>
      </c>
      <c r="M16" s="66">
        <v>1068869</v>
      </c>
      <c r="N16" s="64">
        <v>12832</v>
      </c>
      <c r="O16" s="203">
        <f t="shared" si="0"/>
        <v>5145941</v>
      </c>
    </row>
    <row r="17" spans="1:16" ht="15" customHeight="1" x14ac:dyDescent="0.2">
      <c r="A17" s="364" t="s">
        <v>688</v>
      </c>
      <c r="B17" s="365" t="s">
        <v>68</v>
      </c>
      <c r="C17" s="366"/>
      <c r="D17" s="285">
        <v>319932</v>
      </c>
      <c r="E17" s="285"/>
      <c r="F17" s="285"/>
      <c r="G17" s="285"/>
      <c r="H17" s="285"/>
      <c r="I17" s="285"/>
      <c r="J17" s="285">
        <v>570430</v>
      </c>
      <c r="K17" s="285"/>
      <c r="L17" s="285">
        <v>3920590</v>
      </c>
      <c r="M17" s="285">
        <v>675658</v>
      </c>
      <c r="N17" s="286">
        <v>491590</v>
      </c>
      <c r="O17" s="367">
        <f t="shared" si="0"/>
        <v>5978200</v>
      </c>
    </row>
    <row r="18" spans="1:16" s="195" customFormat="1" ht="15" customHeight="1" x14ac:dyDescent="0.25">
      <c r="A18" s="368" t="s">
        <v>735</v>
      </c>
      <c r="B18" s="49" t="s">
        <v>814</v>
      </c>
      <c r="C18" s="5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4">
        <v>989087</v>
      </c>
      <c r="O18" s="56">
        <f t="shared" si="0"/>
        <v>989087</v>
      </c>
      <c r="P18" s="194"/>
    </row>
    <row r="19" spans="1:16" ht="15" customHeight="1" x14ac:dyDescent="0.25">
      <c r="A19" s="227" t="s">
        <v>726</v>
      </c>
      <c r="B19" s="228" t="s">
        <v>111</v>
      </c>
      <c r="C19" s="229">
        <v>1914925</v>
      </c>
      <c r="D19" s="229">
        <v>1914925</v>
      </c>
      <c r="E19" s="229">
        <v>1914925</v>
      </c>
      <c r="F19" s="229">
        <v>1914925</v>
      </c>
      <c r="G19" s="229">
        <v>1914925</v>
      </c>
      <c r="H19" s="229">
        <v>1914925</v>
      </c>
      <c r="I19" s="229">
        <v>1914925</v>
      </c>
      <c r="J19" s="229">
        <v>1914925</v>
      </c>
      <c r="K19" s="229">
        <v>1914925</v>
      </c>
      <c r="L19" s="229">
        <v>1914925</v>
      </c>
      <c r="M19" s="229">
        <v>1914925</v>
      </c>
      <c r="N19" s="372">
        <v>1914921</v>
      </c>
      <c r="O19" s="362">
        <f t="shared" ref="O19:O28" si="1">SUM(C19:N19)</f>
        <v>22979096</v>
      </c>
    </row>
    <row r="20" spans="1:16" ht="15" customHeight="1" x14ac:dyDescent="0.25">
      <c r="A20" s="197" t="s">
        <v>727</v>
      </c>
      <c r="B20" s="166" t="s">
        <v>692</v>
      </c>
      <c r="C20" s="198">
        <v>275458</v>
      </c>
      <c r="D20" s="198">
        <v>275458</v>
      </c>
      <c r="E20" s="198">
        <v>275458</v>
      </c>
      <c r="F20" s="198">
        <v>275458</v>
      </c>
      <c r="G20" s="198">
        <v>275458</v>
      </c>
      <c r="H20" s="198">
        <v>275458</v>
      </c>
      <c r="I20" s="198">
        <v>275458</v>
      </c>
      <c r="J20" s="198">
        <v>275458</v>
      </c>
      <c r="K20" s="198">
        <v>275458</v>
      </c>
      <c r="L20" s="198">
        <v>275458</v>
      </c>
      <c r="M20" s="198">
        <v>275458</v>
      </c>
      <c r="N20" s="66">
        <v>275462</v>
      </c>
      <c r="O20" s="362">
        <f t="shared" si="1"/>
        <v>3305500</v>
      </c>
    </row>
    <row r="21" spans="1:16" ht="15" customHeight="1" x14ac:dyDescent="0.25">
      <c r="A21" s="197" t="s">
        <v>728</v>
      </c>
      <c r="B21" s="166" t="s">
        <v>115</v>
      </c>
      <c r="C21" s="198">
        <v>1469816</v>
      </c>
      <c r="D21" s="198">
        <v>1469816</v>
      </c>
      <c r="E21" s="198">
        <v>1469816</v>
      </c>
      <c r="F21" s="198">
        <v>1469816</v>
      </c>
      <c r="G21" s="198">
        <v>1469816</v>
      </c>
      <c r="H21" s="198">
        <v>1469816</v>
      </c>
      <c r="I21" s="198">
        <v>1469816</v>
      </c>
      <c r="J21" s="198">
        <v>1469816</v>
      </c>
      <c r="K21" s="198">
        <v>1469816</v>
      </c>
      <c r="L21" s="198">
        <v>1469816</v>
      </c>
      <c r="M21" s="198">
        <v>1469816</v>
      </c>
      <c r="N21" s="198">
        <v>1469816</v>
      </c>
      <c r="O21" s="362">
        <f t="shared" si="1"/>
        <v>17637792</v>
      </c>
    </row>
    <row r="22" spans="1:16" ht="15" customHeight="1" x14ac:dyDescent="0.25">
      <c r="A22" s="197" t="s">
        <v>729</v>
      </c>
      <c r="B22" s="166" t="s">
        <v>119</v>
      </c>
      <c r="C22" s="198">
        <v>315633</v>
      </c>
      <c r="D22" s="198">
        <v>315633</v>
      </c>
      <c r="E22" s="198">
        <v>315633</v>
      </c>
      <c r="F22" s="198">
        <v>315633</v>
      </c>
      <c r="G22" s="198">
        <v>315633</v>
      </c>
      <c r="H22" s="198">
        <v>315633</v>
      </c>
      <c r="I22" s="198">
        <v>315633</v>
      </c>
      <c r="J22" s="198">
        <v>315633</v>
      </c>
      <c r="K22" s="198">
        <v>315633</v>
      </c>
      <c r="L22" s="198">
        <v>315633</v>
      </c>
      <c r="M22" s="198">
        <v>315633</v>
      </c>
      <c r="N22" s="373">
        <v>315637</v>
      </c>
      <c r="O22" s="362">
        <f t="shared" si="1"/>
        <v>3787600</v>
      </c>
    </row>
    <row r="23" spans="1:16" ht="15" customHeight="1" x14ac:dyDescent="0.25">
      <c r="A23" s="197" t="s">
        <v>730</v>
      </c>
      <c r="B23" s="166" t="s">
        <v>120</v>
      </c>
      <c r="C23" s="56">
        <v>1388070</v>
      </c>
      <c r="D23" s="56">
        <v>1388070</v>
      </c>
      <c r="E23" s="56">
        <v>1388070</v>
      </c>
      <c r="F23" s="56">
        <v>1388070</v>
      </c>
      <c r="G23" s="56">
        <v>1388070</v>
      </c>
      <c r="H23" s="56">
        <v>1388070</v>
      </c>
      <c r="I23" s="56">
        <v>1388070</v>
      </c>
      <c r="J23" s="56">
        <v>1224070</v>
      </c>
      <c r="K23" s="56">
        <v>1388070</v>
      </c>
      <c r="L23" s="56">
        <v>1388070</v>
      </c>
      <c r="M23" s="56">
        <v>1230570</v>
      </c>
      <c r="N23" s="56">
        <v>1388070</v>
      </c>
      <c r="O23" s="363">
        <f t="shared" si="1"/>
        <v>16335340</v>
      </c>
    </row>
    <row r="24" spans="1:16" ht="15" customHeight="1" x14ac:dyDescent="0.25">
      <c r="A24" s="197" t="s">
        <v>731</v>
      </c>
      <c r="B24" s="166" t="s">
        <v>121</v>
      </c>
      <c r="C24" s="56"/>
      <c r="D24" s="66">
        <v>107972</v>
      </c>
      <c r="E24" s="66"/>
      <c r="F24" s="66"/>
      <c r="G24" s="66">
        <v>88900</v>
      </c>
      <c r="H24" s="66">
        <v>2800000</v>
      </c>
      <c r="I24" s="66"/>
      <c r="J24" s="66">
        <v>549144</v>
      </c>
      <c r="K24" s="66">
        <v>387569</v>
      </c>
      <c r="L24" s="66">
        <v>123639</v>
      </c>
      <c r="M24" s="66">
        <v>526298</v>
      </c>
      <c r="N24" s="64">
        <v>491590</v>
      </c>
      <c r="O24" s="363">
        <f t="shared" si="1"/>
        <v>5075112</v>
      </c>
    </row>
    <row r="25" spans="1:16" ht="15" customHeight="1" x14ac:dyDescent="0.25">
      <c r="A25" s="197" t="s">
        <v>732</v>
      </c>
      <c r="B25" s="166" t="s">
        <v>94</v>
      </c>
      <c r="C25" s="56"/>
      <c r="D25" s="66">
        <v>215000</v>
      </c>
      <c r="E25" s="66"/>
      <c r="F25" s="66"/>
      <c r="G25" s="66"/>
      <c r="H25" s="66">
        <v>188720</v>
      </c>
      <c r="I25" s="66">
        <v>196000</v>
      </c>
      <c r="J25" s="66">
        <v>11870000</v>
      </c>
      <c r="K25" s="66"/>
      <c r="L25" s="66">
        <v>3799991</v>
      </c>
      <c r="M25" s="66">
        <v>152400</v>
      </c>
      <c r="N25" s="64"/>
      <c r="O25" s="363">
        <f t="shared" si="1"/>
        <v>16422111</v>
      </c>
    </row>
    <row r="26" spans="1:16" s="195" customFormat="1" ht="15" customHeight="1" x14ac:dyDescent="0.25">
      <c r="A26" s="197" t="s">
        <v>733</v>
      </c>
      <c r="B26" s="166" t="s">
        <v>95</v>
      </c>
      <c r="C26" s="5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4"/>
      <c r="O26" s="363">
        <f t="shared" si="1"/>
        <v>0</v>
      </c>
      <c r="P26" s="194"/>
    </row>
    <row r="27" spans="1:16" s="195" customFormat="1" ht="15" customHeight="1" x14ac:dyDescent="0.25">
      <c r="A27" s="283" t="s">
        <v>734</v>
      </c>
      <c r="B27" s="48" t="s">
        <v>55</v>
      </c>
      <c r="C27" s="284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6"/>
      <c r="O27" s="363">
        <f t="shared" si="1"/>
        <v>0</v>
      </c>
      <c r="P27" s="194"/>
    </row>
    <row r="28" spans="1:16" s="195" customFormat="1" ht="15" customHeight="1" thickBot="1" x14ac:dyDescent="0.3">
      <c r="A28" s="208" t="s">
        <v>735</v>
      </c>
      <c r="B28" s="212" t="s">
        <v>757</v>
      </c>
      <c r="C28" s="210">
        <v>860673</v>
      </c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361"/>
      <c r="O28" s="363">
        <f t="shared" si="1"/>
        <v>860673</v>
      </c>
      <c r="P28" s="194"/>
    </row>
    <row r="29" spans="1:16" s="51" customFormat="1" ht="18" customHeight="1" thickBot="1" x14ac:dyDescent="0.3">
      <c r="A29" s="204" t="s">
        <v>735</v>
      </c>
      <c r="B29" s="205" t="s">
        <v>92</v>
      </c>
      <c r="C29" s="206">
        <f>SUM(C8:C17)</f>
        <v>6224575</v>
      </c>
      <c r="D29" s="206">
        <f t="shared" ref="D29:M29" si="2">SUM(D8:D17)</f>
        <v>5686874</v>
      </c>
      <c r="E29" s="206">
        <f t="shared" si="2"/>
        <v>5815381</v>
      </c>
      <c r="F29" s="206">
        <f t="shared" si="2"/>
        <v>24298073</v>
      </c>
      <c r="G29" s="206">
        <f t="shared" si="2"/>
        <v>4298073</v>
      </c>
      <c r="H29" s="206">
        <f t="shared" si="2"/>
        <v>4298073</v>
      </c>
      <c r="I29" s="206">
        <f>SUM(I8:I17)</f>
        <v>4298073</v>
      </c>
      <c r="J29" s="206">
        <f t="shared" si="2"/>
        <v>4704503</v>
      </c>
      <c r="K29" s="206">
        <f t="shared" si="2"/>
        <v>5815381</v>
      </c>
      <c r="L29" s="206">
        <f t="shared" si="2"/>
        <v>9287532</v>
      </c>
      <c r="M29" s="206">
        <f t="shared" si="2"/>
        <v>5885100</v>
      </c>
      <c r="N29" s="206">
        <f>SUM(N8:N18)</f>
        <v>5791586</v>
      </c>
      <c r="O29" s="369">
        <f>SUM(O8:O18)</f>
        <v>86403224</v>
      </c>
      <c r="P29" s="199"/>
    </row>
    <row r="30" spans="1:16" s="51" customFormat="1" ht="18" customHeight="1" thickBot="1" x14ac:dyDescent="0.3">
      <c r="A30" s="230" t="s">
        <v>736</v>
      </c>
      <c r="B30" s="231" t="s">
        <v>93</v>
      </c>
      <c r="C30" s="92">
        <f>SUM(C19:C28)</f>
        <v>6224575</v>
      </c>
      <c r="D30" s="92">
        <f t="shared" ref="D30:N30" si="3">SUM(D19:D27)</f>
        <v>5686874</v>
      </c>
      <c r="E30" s="92">
        <f t="shared" si="3"/>
        <v>5363902</v>
      </c>
      <c r="F30" s="92">
        <f t="shared" si="3"/>
        <v>5363902</v>
      </c>
      <c r="G30" s="92">
        <f t="shared" si="3"/>
        <v>5452802</v>
      </c>
      <c r="H30" s="92">
        <f t="shared" si="3"/>
        <v>8352622</v>
      </c>
      <c r="I30" s="92">
        <f t="shared" si="3"/>
        <v>5559902</v>
      </c>
      <c r="J30" s="92">
        <f t="shared" si="3"/>
        <v>17619046</v>
      </c>
      <c r="K30" s="92">
        <f t="shared" si="3"/>
        <v>5751471</v>
      </c>
      <c r="L30" s="92">
        <f t="shared" si="3"/>
        <v>9287532</v>
      </c>
      <c r="M30" s="92">
        <f t="shared" si="3"/>
        <v>5885100</v>
      </c>
      <c r="N30" s="92">
        <f t="shared" si="3"/>
        <v>5855496</v>
      </c>
      <c r="O30" s="370">
        <f>SUM(C30:N30)</f>
        <v>86403224</v>
      </c>
      <c r="P30" s="199"/>
    </row>
    <row r="31" spans="1:16" s="235" customFormat="1" ht="18" customHeight="1" thickBot="1" x14ac:dyDescent="0.3">
      <c r="A31" s="232" t="s">
        <v>737</v>
      </c>
      <c r="B31" s="233" t="s">
        <v>826</v>
      </c>
      <c r="C31" s="200">
        <f t="shared" ref="C31:F31" si="4">C29-C30</f>
        <v>0</v>
      </c>
      <c r="D31" s="200">
        <f t="shared" si="4"/>
        <v>0</v>
      </c>
      <c r="E31" s="200">
        <f t="shared" si="4"/>
        <v>451479</v>
      </c>
      <c r="F31" s="200">
        <f t="shared" si="4"/>
        <v>18934171</v>
      </c>
      <c r="G31" s="200">
        <f t="shared" ref="G31:O31" si="5">G29-G30</f>
        <v>-1154729</v>
      </c>
      <c r="H31" s="200">
        <f t="shared" si="5"/>
        <v>-4054549</v>
      </c>
      <c r="I31" s="200">
        <f t="shared" si="5"/>
        <v>-1261829</v>
      </c>
      <c r="J31" s="200">
        <f t="shared" si="5"/>
        <v>-12914543</v>
      </c>
      <c r="K31" s="200">
        <f t="shared" si="5"/>
        <v>63910</v>
      </c>
      <c r="L31" s="200">
        <f t="shared" si="5"/>
        <v>0</v>
      </c>
      <c r="M31" s="200">
        <f t="shared" si="5"/>
        <v>0</v>
      </c>
      <c r="N31" s="200">
        <f t="shared" si="5"/>
        <v>-63910</v>
      </c>
      <c r="O31" s="371">
        <f t="shared" si="5"/>
        <v>0</v>
      </c>
      <c r="P31" s="234"/>
    </row>
    <row r="34" spans="1:4" ht="15" customHeight="1" x14ac:dyDescent="0.25">
      <c r="A34" s="201"/>
    </row>
    <row r="40" spans="1:4" ht="15" customHeight="1" x14ac:dyDescent="0.25">
      <c r="C40" s="474"/>
      <c r="D40" s="474"/>
    </row>
    <row r="42" spans="1:4" ht="15" customHeight="1" x14ac:dyDescent="0.25">
      <c r="C42" s="474"/>
      <c r="D42" s="474"/>
    </row>
  </sheetData>
  <mergeCells count="4">
    <mergeCell ref="A1:O1"/>
    <mergeCell ref="A2:O2"/>
    <mergeCell ref="C40:D40"/>
    <mergeCell ref="C42:D42"/>
  </mergeCells>
  <phoneticPr fontId="0" type="noConversion"/>
  <printOptions horizontalCentered="1"/>
  <pageMargins left="0" right="0" top="0.39370078740157483" bottom="0.39370078740157483" header="0.19685039370078741" footer="0.19685039370078741"/>
  <pageSetup paperSize="9" scale="80" orientation="landscape" r:id="rId1"/>
  <headerFooter alignWithMargins="0">
    <oddHeader xml:space="preserve">&amp;R&amp;"Times New Roman,Normál"&amp;10 6. számú melléklet&amp;"Arial CE,Normál"&amp;11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10</vt:i4>
      </vt:variant>
    </vt:vector>
  </HeadingPairs>
  <TitlesOfParts>
    <vt:vector size="17" baseType="lpstr">
      <vt:lpstr>1. Bev.-Kiad.</vt:lpstr>
      <vt:lpstr>2. Bevételek</vt:lpstr>
      <vt:lpstr>3. Kiadások</vt:lpstr>
      <vt:lpstr>4.a Cofog-Bev.-Önk.</vt:lpstr>
      <vt:lpstr>4.b Cofog-Kiad.-Önk.</vt:lpstr>
      <vt:lpstr>5. Felhalm.-Önk.</vt:lpstr>
      <vt:lpstr>6. Eifelh.</vt:lpstr>
      <vt:lpstr>'1. Bev.-Kiad.'!Nyomtatási_cím</vt:lpstr>
      <vt:lpstr>'2. Bevételek'!Nyomtatási_cím</vt:lpstr>
      <vt:lpstr>'3. Kiadások'!Nyomtatási_cím</vt:lpstr>
      <vt:lpstr>'4.a Cofog-Bev.-Önk.'!Nyomtatási_cím</vt:lpstr>
      <vt:lpstr>'4.b Cofog-Kiad.-Önk.'!Nyomtatási_cím</vt:lpstr>
      <vt:lpstr>'5. Felhalm.-Önk.'!Nyomtatási_cím</vt:lpstr>
      <vt:lpstr>'1. Bev.-Kiad.'!Nyomtatási_terület</vt:lpstr>
      <vt:lpstr>'4.a Cofog-Bev.-Önk.'!Nyomtatási_terület</vt:lpstr>
      <vt:lpstr>'4.b Cofog-Kiad.-Önk.'!Nyomtatási_terület</vt:lpstr>
      <vt:lpstr>'6. Eifelh.'!Nyomtatási_terület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Nyiraty Andrea</dc:creator>
  <cp:lastModifiedBy>Csokonyavisonta</cp:lastModifiedBy>
  <cp:lastPrinted>2020-06-17T14:50:00Z</cp:lastPrinted>
  <dcterms:created xsi:type="dcterms:W3CDTF">2013-12-03T07:09:19Z</dcterms:created>
  <dcterms:modified xsi:type="dcterms:W3CDTF">2020-09-09T09:00:39Z</dcterms:modified>
</cp:coreProperties>
</file>