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0" windowWidth="12120" windowHeight="8640" activeTab="4"/>
  </bookViews>
  <sheets>
    <sheet name="bevkiad" sheetId="1" r:id="rId1"/>
    <sheet name="kiadszakf" sheetId="2" r:id="rId2"/>
    <sheet name="szakfeladat" sheetId="3" r:id="rId3"/>
    <sheet name="gördülő" sheetId="4" r:id="rId4"/>
    <sheet name="ütemterv" sheetId="5" r:id="rId5"/>
    <sheet name="Munka1" sheetId="6" r:id="rId6"/>
  </sheets>
  <definedNames/>
  <calcPr calcMode="manual" fullCalcOnLoad="1"/>
</workbook>
</file>

<file path=xl/sharedStrings.xml><?xml version="1.0" encoding="utf-8"?>
<sst xmlns="http://schemas.openxmlformats.org/spreadsheetml/2006/main" count="243" uniqueCount="191">
  <si>
    <t>BEVÉTELEK</t>
  </si>
  <si>
    <t>KIADÁSOK</t>
  </si>
  <si>
    <t>Személyi juttatás</t>
  </si>
  <si>
    <t>Általános tartalék</t>
  </si>
  <si>
    <t>Céltartalék</t>
  </si>
  <si>
    <t>No</t>
  </si>
  <si>
    <t>SZAKFELADAT</t>
  </si>
  <si>
    <t>1.</t>
  </si>
  <si>
    <t>Munkaadót terhelő járulék</t>
  </si>
  <si>
    <t>Dologi kiadás</t>
  </si>
  <si>
    <t>Összesen:</t>
  </si>
  <si>
    <t>2.</t>
  </si>
  <si>
    <t>3.</t>
  </si>
  <si>
    <t>4.</t>
  </si>
  <si>
    <t>6.</t>
  </si>
  <si>
    <t>7.</t>
  </si>
  <si>
    <t>BURSA HUNGARICA ösztöndíj</t>
  </si>
  <si>
    <t>Rendszeres szociális segély</t>
  </si>
  <si>
    <t>8.</t>
  </si>
  <si>
    <t>Lakásfenntartási támogatás</t>
  </si>
  <si>
    <t>9.</t>
  </si>
  <si>
    <t>10.</t>
  </si>
  <si>
    <t>Működési célú kiadások összesen:</t>
  </si>
  <si>
    <t>FELHALMOZÁSI CÉLÚ KIADÁSOK</t>
  </si>
  <si>
    <t>Beruházási kiadások</t>
  </si>
  <si>
    <t>Felújítási kiadások</t>
  </si>
  <si>
    <t>Felhalmozási célú kiadás összsen:</t>
  </si>
  <si>
    <t>Működési és felhalmozási célú kiadások összesen:</t>
  </si>
  <si>
    <t>Közgyógy igazolványok utáni térítés</t>
  </si>
  <si>
    <t>Megnevezés</t>
  </si>
  <si>
    <t>Intézményi működési bevételek</t>
  </si>
  <si>
    <t>Értékpapír vásárlás</t>
  </si>
  <si>
    <t>No.</t>
  </si>
  <si>
    <t>Önkormányzat sajátos működési bevétele</t>
  </si>
  <si>
    <t>Munkaadókat terhelő járulék</t>
  </si>
  <si>
    <t>Felhalmozási és tőkejellegű bevétel</t>
  </si>
  <si>
    <t>Szociális kiadás</t>
  </si>
  <si>
    <t>Önkormányzat költségvetési támogatása</t>
  </si>
  <si>
    <t>ebből felhalmozási</t>
  </si>
  <si>
    <t>Felújítás</t>
  </si>
  <si>
    <t>ebből működésre</t>
  </si>
  <si>
    <t>ebből fejlesztésre</t>
  </si>
  <si>
    <t>Egyéb bevétel (pénz/készlet/maradvány)</t>
  </si>
  <si>
    <t>Hitel törlesztés</t>
  </si>
  <si>
    <t>Beruházás</t>
  </si>
  <si>
    <t>Önkormányzati igazgatási tevékenység</t>
  </si>
  <si>
    <t>Kiadások szakfeladatonként 2009.</t>
  </si>
  <si>
    <t xml:space="preserve">Települési vízellátás </t>
  </si>
  <si>
    <t xml:space="preserve">Közvilágítási feladatok </t>
  </si>
  <si>
    <t xml:space="preserve">Települési hulladékok kezelése </t>
  </si>
  <si>
    <t xml:space="preserve">Rendszeres pénzbeni ellátások </t>
  </si>
  <si>
    <t xml:space="preserve">Eseti pénzbeni ellátások </t>
  </si>
  <si>
    <t xml:space="preserve">Sportlétesítmények működtetése </t>
  </si>
  <si>
    <t xml:space="preserve">    Foglalkozás helyettesítő támogatás</t>
  </si>
  <si>
    <t>összes kiadások</t>
  </si>
  <si>
    <t>Ügyelet</t>
  </si>
  <si>
    <t>Egyes szociális feladatok támogatása</t>
  </si>
  <si>
    <t>Működési célú pénzeszközátadás, támogatás</t>
  </si>
  <si>
    <t>Egyéb pénzeszközátadás, fizetési kötelezettség</t>
  </si>
  <si>
    <t>Óvodáztatási támogatás</t>
  </si>
  <si>
    <t>Gyermekvédelmi támogatás</t>
  </si>
  <si>
    <t>Működési célű támogatások, egyéb befizetések</t>
  </si>
  <si>
    <t>SÁMOD KÖZSÉG ÖNKORMÁNYZATA</t>
  </si>
  <si>
    <t>Támogatás helyi nemzetiségi önkormányzattól</t>
  </si>
  <si>
    <t>Védőnői szolgálat</t>
  </si>
  <si>
    <t>Falugondnoki szolgálat</t>
  </si>
  <si>
    <t>5.</t>
  </si>
  <si>
    <t>Működési bevételek és kiadások</t>
  </si>
  <si>
    <t>Önkormányzat sajátos működési bevételei</t>
  </si>
  <si>
    <t>Központi kv. Támogatások</t>
  </si>
  <si>
    <t>Működésre átvett pénzeszközök</t>
  </si>
  <si>
    <t>Pénzforgalom nélküli bevételek (pénzmaradvány)</t>
  </si>
  <si>
    <t>Működési bevételek összesen:</t>
  </si>
  <si>
    <t>Személyi juttatások</t>
  </si>
  <si>
    <t>Munkaadót terhelő járulékok</t>
  </si>
  <si>
    <t>Dologi és egyéb kiadások</t>
  </si>
  <si>
    <t>Működési célú pénzeszköz átadás</t>
  </si>
  <si>
    <t>Társadalom és szociálpolitikai juttatás</t>
  </si>
  <si>
    <t>Működési kiadások összsen:</t>
  </si>
  <si>
    <t>Működési egyenleg: deficit (-)/szufficit (+)</t>
  </si>
  <si>
    <t>Felhalmozási célú bevételek és kiadások</t>
  </si>
  <si>
    <t>Önkormányzat felhalmozási és tőkejellegű bevételei</t>
  </si>
  <si>
    <t>Pénzmaradvány</t>
  </si>
  <si>
    <t>Működési hitel</t>
  </si>
  <si>
    <t>Felhalmozási célú pénzeszköz átvétel</t>
  </si>
  <si>
    <t>Fejlesztési célú hitel felvétel</t>
  </si>
  <si>
    <t>Felhalmozási bevételek összesen:</t>
  </si>
  <si>
    <t>Felújítások</t>
  </si>
  <si>
    <t>Beruházások</t>
  </si>
  <si>
    <t>hitel törlesztés</t>
  </si>
  <si>
    <t>Egyéb finanszírozás kiadásai</t>
  </si>
  <si>
    <t>Felhalmozási célú tartalék (becsült)</t>
  </si>
  <si>
    <t>Felhalmozási kiadások összsen:</t>
  </si>
  <si>
    <t>Felhalmozási egyenleg: deficit (-)/szufficit (+)</t>
  </si>
  <si>
    <t>Önkormányzat bevételei összesen:</t>
  </si>
  <si>
    <t>Önkormányzat kiadási összesen:</t>
  </si>
  <si>
    <t>Összesített egyenleg: deficit (-)/szufficit (+)</t>
  </si>
  <si>
    <t>Függő, átfutó, kiegyenlítő kiadások</t>
  </si>
  <si>
    <t>3. számú melléklet</t>
  </si>
  <si>
    <t>Cím száma</t>
  </si>
  <si>
    <t>Cím neve</t>
  </si>
  <si>
    <t>Kiadási előirányzat felosztása kiadásnemenként</t>
  </si>
  <si>
    <t>Kiadási előirányzat összesen</t>
  </si>
  <si>
    <t>Járulék terhek</t>
  </si>
  <si>
    <t>Pénzeszköz átadás</t>
  </si>
  <si>
    <t>Felhalmozási kiadások</t>
  </si>
  <si>
    <t>Költségvetési létszám keret</t>
  </si>
  <si>
    <t>Önkormányzat</t>
  </si>
  <si>
    <t>1.1</t>
  </si>
  <si>
    <t>1.2</t>
  </si>
  <si>
    <t>Város- és községgazdálkodás</t>
  </si>
  <si>
    <t>1.3</t>
  </si>
  <si>
    <t>Közvilágítási feladatok</t>
  </si>
  <si>
    <t>1.4</t>
  </si>
  <si>
    <t>Rendszeres pénzbeni ellátások</t>
  </si>
  <si>
    <t>1.5</t>
  </si>
  <si>
    <t>Eseti pénzbeni ellátások</t>
  </si>
  <si>
    <t>1.6</t>
  </si>
  <si>
    <t>Települési hulladék kezelése</t>
  </si>
  <si>
    <t>1.7</t>
  </si>
  <si>
    <t>Települési vizellátás</t>
  </si>
  <si>
    <t>1.8</t>
  </si>
  <si>
    <t>1.9</t>
  </si>
  <si>
    <t>1.10</t>
  </si>
  <si>
    <t>1.11</t>
  </si>
  <si>
    <t>1.12</t>
  </si>
  <si>
    <t>jogcím/hónap</t>
  </si>
  <si>
    <t>módosított előirányzat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</si>
  <si>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</si>
  <si>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</si>
  <si>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</si>
  <si>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</si>
  <si>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</si>
  <si>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</si>
  <si>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</si>
  <si>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</si>
  <si>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</si>
  <si>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</si>
  <si>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</si>
  <si>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</si>
  <si>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Bevételek:</t>
  </si>
  <si>
    <t>Intézményi működési bev.</t>
  </si>
  <si>
    <t>Sajátos működési bev.</t>
  </si>
  <si>
    <t>Felhalmozáso és tőke jell. bev.</t>
  </si>
  <si>
    <t xml:space="preserve">          </t>
  </si>
  <si>
    <t>Központi kv. támogatás</t>
  </si>
  <si>
    <t>Átvett pénzeszközök</t>
  </si>
  <si>
    <t>Pénzforgalom nélküli bev.</t>
  </si>
  <si>
    <t>Kiadások:</t>
  </si>
  <si>
    <t>Munkaadót terh. járulékok</t>
  </si>
  <si>
    <t>Működési pénzeszköz átadások</t>
  </si>
  <si>
    <t>Felhalmozási pénzeszköz átadások</t>
  </si>
  <si>
    <t>Hitelek törlesztése</t>
  </si>
  <si>
    <t>4. számú melléklet</t>
  </si>
  <si>
    <t>I. félév</t>
  </si>
  <si>
    <t>II. félév</t>
  </si>
  <si>
    <t>Eltérés (+/-)</t>
  </si>
  <si>
    <t>Működési bevétel összesen:</t>
  </si>
  <si>
    <t>Múködési kiadás összesen:</t>
  </si>
  <si>
    <t>Felhalmozási bevétel összesen:</t>
  </si>
  <si>
    <t>Felhalmozási kiadás összesen:</t>
  </si>
  <si>
    <t>2014. eredeti előirányzat</t>
  </si>
  <si>
    <t>Működési és felhalmozási bevételek és kiadások pénzforgalmi mérlege, gördülő tervezés 2012. - 2013.</t>
  </si>
  <si>
    <t>2014. e. előirányz.</t>
  </si>
  <si>
    <t>1+…9 bevétel együtt</t>
  </si>
  <si>
    <t>Átvett pénzeszközök, tám. értékű bevételek</t>
  </si>
  <si>
    <t>Krízis segély</t>
  </si>
  <si>
    <t>Előirányzat felhasználási ütemterv 2014.</t>
  </si>
  <si>
    <t>Eseti önkormányzati segély</t>
  </si>
  <si>
    <t>Temetési költségek tekintetében megállapított önkormányzati segély</t>
  </si>
  <si>
    <t>Szülési költségek tekintetében megállapított önkormányzati segély</t>
  </si>
  <si>
    <t>Házasságkötési költségek tekintetében megállapított önkormányzati segély</t>
  </si>
  <si>
    <t>Tartalék</t>
  </si>
  <si>
    <t xml:space="preserve">  </t>
  </si>
  <si>
    <t>Általános Tartalék</t>
  </si>
  <si>
    <t>2014. évi  er.előirányzat</t>
  </si>
  <si>
    <t>2014. évi  mód.előirányzat</t>
  </si>
  <si>
    <t>2014. ÉVI  KÖLTSÉGVETÉS MÓDOSÍTÁS BEVÉTELEI FORRÁSONKÉNT ÉS KIADÁSAI ELŐIRÁNYZATONKÉNT</t>
  </si>
  <si>
    <t>2014. mód. előirányzat</t>
  </si>
  <si>
    <t>2014. mód. előirányz.</t>
  </si>
  <si>
    <t>Felhalmozási és tőke jellegű bevételek</t>
  </si>
  <si>
    <t>Központosított működési célú előirányzatok</t>
  </si>
  <si>
    <t>dologi költségek</t>
  </si>
  <si>
    <t>Közmunka</t>
  </si>
  <si>
    <t>személyi juttatás</t>
  </si>
  <si>
    <t>Tartalék felhasználás</t>
  </si>
  <si>
    <t>2015. évi normatíva előleg</t>
  </si>
  <si>
    <t>12+...16 = működési kiadások</t>
  </si>
  <si>
    <t>15+16 = felhalmozási kiadás</t>
  </si>
  <si>
    <t>17+19 = kiadások együtt</t>
  </si>
  <si>
    <t>Dologi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</si>
</sst>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</numFmts>
  <fonts count="35"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8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indent="1"/>
    </xf>
    <xf numFmtId="3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 indent="1"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left" indent="1"/>
    </xf>
    <xf numFmtId="3" fontId="1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" fillId="0" borderId="13" xfId="0" applyFont="1" applyBorder="1" applyAlignment="1">
      <alignment horizontal="left" indent="1"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1" fillId="0" borderId="14" xfId="0" applyFont="1" applyBorder="1" applyAlignment="1">
      <alignment horizontal="left" wrapText="1" indent="1"/>
    </xf>
    <xf numFmtId="3" fontId="2" fillId="0" borderId="24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3" fontId="2" fillId="0" borderId="21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left" indent="1"/>
    </xf>
    <xf numFmtId="3" fontId="2" fillId="0" borderId="28" xfId="0" applyNumberFormat="1" applyFont="1" applyBorder="1" applyAlignment="1">
      <alignment/>
    </xf>
    <xf numFmtId="0" fontId="2" fillId="0" borderId="27" xfId="0" applyFont="1" applyBorder="1" applyAlignment="1">
      <alignment horizontal="left" indent="1"/>
    </xf>
    <xf numFmtId="3" fontId="1" fillId="0" borderId="24" xfId="0" applyNumberFormat="1" applyFont="1" applyBorder="1" applyAlignment="1">
      <alignment/>
    </xf>
    <xf numFmtId="0" fontId="1" fillId="0" borderId="29" xfId="0" applyFont="1" applyBorder="1" applyAlignment="1">
      <alignment horizontal="left" indent="1"/>
    </xf>
    <xf numFmtId="3" fontId="2" fillId="0" borderId="3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31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3" fontId="11" fillId="24" borderId="33" xfId="0" applyNumberFormat="1" applyFont="1" applyFill="1" applyBorder="1" applyAlignment="1">
      <alignment/>
    </xf>
    <xf numFmtId="3" fontId="11" fillId="24" borderId="34" xfId="0" applyNumberFormat="1" applyFont="1" applyFill="1" applyBorder="1" applyAlignment="1">
      <alignment/>
    </xf>
    <xf numFmtId="3" fontId="11" fillId="24" borderId="35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indent="1"/>
    </xf>
    <xf numFmtId="3" fontId="11" fillId="0" borderId="11" xfId="0" applyNumberFormat="1" applyFont="1" applyBorder="1" applyAlignment="1">
      <alignment/>
    </xf>
    <xf numFmtId="0" fontId="11" fillId="0" borderId="36" xfId="0" applyFont="1" applyBorder="1" applyAlignment="1">
      <alignment horizontal="left" indent="1"/>
    </xf>
    <xf numFmtId="0" fontId="12" fillId="0" borderId="33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3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36" xfId="0" applyBorder="1" applyAlignment="1">
      <alignment/>
    </xf>
    <xf numFmtId="0" fontId="11" fillId="0" borderId="36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indent="1"/>
    </xf>
    <xf numFmtId="3" fontId="12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indent="1"/>
    </xf>
    <xf numFmtId="3" fontId="13" fillId="0" borderId="15" xfId="0" applyNumberFormat="1" applyFont="1" applyBorder="1" applyAlignment="1">
      <alignment/>
    </xf>
    <xf numFmtId="3" fontId="13" fillId="0" borderId="35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0" fontId="15" fillId="0" borderId="19" xfId="0" applyFont="1" applyBorder="1" applyAlignment="1">
      <alignment horizontal="left" vertical="center"/>
    </xf>
    <xf numFmtId="3" fontId="15" fillId="0" borderId="19" xfId="0" applyNumberFormat="1" applyFont="1" applyBorder="1" applyAlignment="1">
      <alignment/>
    </xf>
    <xf numFmtId="3" fontId="15" fillId="0" borderId="22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15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wrapText="1" indent="1"/>
    </xf>
    <xf numFmtId="3" fontId="13" fillId="0" borderId="17" xfId="0" applyNumberFormat="1" applyFont="1" applyBorder="1" applyAlignment="1">
      <alignment/>
    </xf>
    <xf numFmtId="3" fontId="13" fillId="0" borderId="37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38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13" fillId="0" borderId="39" xfId="0" applyNumberFormat="1" applyFont="1" applyBorder="1" applyAlignment="1">
      <alignment/>
    </xf>
    <xf numFmtId="3" fontId="13" fillId="0" borderId="40" xfId="0" applyNumberFormat="1" applyFont="1" applyBorder="1" applyAlignment="1">
      <alignment/>
    </xf>
    <xf numFmtId="3" fontId="13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 indent="1"/>
    </xf>
    <xf numFmtId="3" fontId="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27" xfId="0" applyFont="1" applyBorder="1" applyAlignment="1">
      <alignment horizontal="left" indent="1"/>
    </xf>
    <xf numFmtId="0" fontId="1" fillId="0" borderId="29" xfId="0" applyFont="1" applyFill="1" applyBorder="1" applyAlignment="1">
      <alignment horizontal="left" indent="1"/>
    </xf>
    <xf numFmtId="0" fontId="0" fillId="0" borderId="19" xfId="0" applyBorder="1" applyAlignment="1">
      <alignment/>
    </xf>
    <xf numFmtId="3" fontId="1" fillId="0" borderId="19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4" borderId="20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filecab3"/>
        <xdr:cNvSpPr>
          <a:spLocks/>
        </xdr:cNvSpPr>
      </xdr:nvSpPr>
      <xdr:spPr>
        <a:xfrm>
          <a:off x="171450" y="0"/>
          <a:ext cx="3590925" cy="0"/>
        </a:xfrm>
        <a:custGeom>
          <a:pathLst>
            <a:path h="21600" w="21600">
              <a:moveTo>
                <a:pt x="10788" y="0"/>
              </a:moveTo>
              <a:lnTo>
                <a:pt x="0" y="0"/>
              </a:lnTo>
              <a:lnTo>
                <a:pt x="0" y="10800"/>
              </a:lnTo>
              <a:lnTo>
                <a:pt x="0" y="19099"/>
              </a:lnTo>
              <a:lnTo>
                <a:pt x="8466" y="19099"/>
              </a:lnTo>
              <a:lnTo>
                <a:pt x="8490" y="19440"/>
              </a:lnTo>
              <a:lnTo>
                <a:pt x="8537" y="20008"/>
              </a:lnTo>
              <a:lnTo>
                <a:pt x="8607" y="20349"/>
              </a:lnTo>
              <a:lnTo>
                <a:pt x="8701" y="20691"/>
              </a:lnTo>
              <a:lnTo>
                <a:pt x="8842" y="21145"/>
              </a:lnTo>
              <a:lnTo>
                <a:pt x="9053" y="21373"/>
              </a:lnTo>
              <a:lnTo>
                <a:pt x="9264" y="21600"/>
              </a:lnTo>
              <a:lnTo>
                <a:pt x="9545" y="21600"/>
              </a:lnTo>
              <a:lnTo>
                <a:pt x="10718" y="21600"/>
              </a:lnTo>
              <a:lnTo>
                <a:pt x="11891" y="21600"/>
              </a:lnTo>
              <a:lnTo>
                <a:pt x="12266" y="21600"/>
              </a:lnTo>
              <a:lnTo>
                <a:pt x="12477" y="21429"/>
              </a:lnTo>
              <a:lnTo>
                <a:pt x="12618" y="21202"/>
              </a:lnTo>
              <a:lnTo>
                <a:pt x="12758" y="20861"/>
              </a:lnTo>
              <a:lnTo>
                <a:pt x="12922" y="20349"/>
              </a:lnTo>
              <a:lnTo>
                <a:pt x="12993" y="19952"/>
              </a:lnTo>
              <a:lnTo>
                <a:pt x="13016" y="19440"/>
              </a:lnTo>
              <a:lnTo>
                <a:pt x="13063" y="19099"/>
              </a:lnTo>
              <a:lnTo>
                <a:pt x="21600" y="19099"/>
              </a:lnTo>
              <a:lnTo>
                <a:pt x="21600" y="10800"/>
              </a:lnTo>
              <a:lnTo>
                <a:pt x="21600" y="0"/>
              </a:lnTo>
              <a:lnTo>
                <a:pt x="10788" y="0"/>
              </a:lnTo>
              <a:close/>
              <a:moveTo>
                <a:pt x="10788" y="0"/>
              </a:moveTo>
              <a:lnTo>
                <a:pt x="9053" y="19099"/>
              </a:lnTo>
              <a:lnTo>
                <a:pt x="9053" y="19440"/>
              </a:lnTo>
              <a:lnTo>
                <a:pt x="9076" y="19611"/>
              </a:lnTo>
              <a:lnTo>
                <a:pt x="9123" y="19781"/>
              </a:lnTo>
              <a:lnTo>
                <a:pt x="9193" y="20008"/>
              </a:lnTo>
              <a:lnTo>
                <a:pt x="9264" y="20179"/>
              </a:lnTo>
              <a:lnTo>
                <a:pt x="9334" y="20293"/>
              </a:lnTo>
              <a:lnTo>
                <a:pt x="9405" y="20349"/>
              </a:lnTo>
              <a:lnTo>
                <a:pt x="9545" y="20349"/>
              </a:lnTo>
              <a:lnTo>
                <a:pt x="11891" y="20349"/>
              </a:lnTo>
              <a:lnTo>
                <a:pt x="12031" y="20349"/>
              </a:lnTo>
              <a:lnTo>
                <a:pt x="12172" y="20236"/>
              </a:lnTo>
              <a:lnTo>
                <a:pt x="12266" y="20179"/>
              </a:lnTo>
              <a:lnTo>
                <a:pt x="12336" y="20008"/>
              </a:lnTo>
              <a:lnTo>
                <a:pt x="12383" y="19838"/>
              </a:lnTo>
              <a:lnTo>
                <a:pt x="12430" y="19611"/>
              </a:lnTo>
              <a:lnTo>
                <a:pt x="12477" y="19440"/>
              </a:lnTo>
              <a:lnTo>
                <a:pt x="12477" y="19099"/>
              </a:lnTo>
              <a:close/>
            </a:path>
            <a:path h="21600" w="21600">
              <a:moveTo>
                <a:pt x="9053" y="19099"/>
              </a:moveTo>
              <a:lnTo>
                <a:pt x="9053" y="19099"/>
              </a:lnTo>
              <a:lnTo>
                <a:pt x="0" y="19099"/>
              </a:lnTo>
            </a:path>
          </a:pathLst>
        </a:custGeom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3.140625" style="12" bestFit="1" customWidth="1"/>
    <col min="2" max="2" width="36.57421875" style="12" customWidth="1"/>
    <col min="3" max="4" width="9.7109375" style="12" customWidth="1"/>
    <col min="5" max="5" width="3.8515625" style="12" customWidth="1"/>
    <col min="6" max="6" width="3.140625" style="12" bestFit="1" customWidth="1"/>
    <col min="7" max="7" width="37.8515625" style="12" customWidth="1"/>
    <col min="8" max="9" width="9.7109375" style="12" customWidth="1"/>
    <col min="10" max="16384" width="9.140625" style="12" customWidth="1"/>
  </cols>
  <sheetData>
    <row r="1" spans="2:8" ht="12.75">
      <c r="B1" s="176" t="s">
        <v>62</v>
      </c>
      <c r="C1" s="176"/>
      <c r="D1" s="176"/>
      <c r="E1" s="176"/>
      <c r="F1" s="176"/>
      <c r="G1" s="176"/>
      <c r="H1" s="176"/>
    </row>
    <row r="2" spans="1:8" ht="12.75">
      <c r="A2" s="177" t="s">
        <v>177</v>
      </c>
      <c r="B2" s="177"/>
      <c r="C2" s="177"/>
      <c r="D2" s="177"/>
      <c r="E2" s="177"/>
      <c r="F2" s="177"/>
      <c r="G2" s="177"/>
      <c r="H2" s="177"/>
    </row>
    <row r="5" spans="1:9" ht="24.75" customHeight="1">
      <c r="A5" s="14" t="s">
        <v>32</v>
      </c>
      <c r="B5" s="15" t="s">
        <v>29</v>
      </c>
      <c r="C5" s="14" t="s">
        <v>175</v>
      </c>
      <c r="D5" s="14" t="s">
        <v>176</v>
      </c>
      <c r="F5" s="14" t="s">
        <v>32</v>
      </c>
      <c r="G5" s="15" t="s">
        <v>29</v>
      </c>
      <c r="H5" s="14" t="s">
        <v>175</v>
      </c>
      <c r="I5" s="14" t="s">
        <v>176</v>
      </c>
    </row>
    <row r="6" spans="1:9" ht="15" customHeight="1">
      <c r="A6" s="15">
        <v>1</v>
      </c>
      <c r="B6" s="15">
        <v>2</v>
      </c>
      <c r="C6" s="15">
        <v>3</v>
      </c>
      <c r="D6" s="15">
        <v>4</v>
      </c>
      <c r="E6" s="13"/>
      <c r="F6" s="15">
        <v>1</v>
      </c>
      <c r="G6" s="15">
        <v>2</v>
      </c>
      <c r="H6" s="15">
        <v>3</v>
      </c>
      <c r="I6" s="15">
        <v>4</v>
      </c>
    </row>
    <row r="7" spans="1:9" ht="15" customHeight="1">
      <c r="A7" s="16"/>
      <c r="B7" s="17" t="s">
        <v>0</v>
      </c>
      <c r="C7" s="18"/>
      <c r="D7" s="18"/>
      <c r="F7" s="16"/>
      <c r="G7" s="19" t="s">
        <v>1</v>
      </c>
      <c r="H7" s="18"/>
      <c r="I7" s="18"/>
    </row>
    <row r="8" spans="1:9" ht="15" customHeight="1">
      <c r="A8" s="15">
        <v>1</v>
      </c>
      <c r="B8" s="20" t="s">
        <v>30</v>
      </c>
      <c r="C8" s="21">
        <v>2300</v>
      </c>
      <c r="D8" s="21">
        <v>512</v>
      </c>
      <c r="F8" s="15">
        <v>12</v>
      </c>
      <c r="G8" s="20" t="s">
        <v>2</v>
      </c>
      <c r="H8" s="21">
        <v>12271</v>
      </c>
      <c r="I8" s="21">
        <v>29021</v>
      </c>
    </row>
    <row r="9" spans="1:9" ht="15" customHeight="1">
      <c r="A9" s="15">
        <v>2</v>
      </c>
      <c r="B9" s="20" t="s">
        <v>33</v>
      </c>
      <c r="C9" s="21">
        <v>580</v>
      </c>
      <c r="D9" s="21">
        <v>609</v>
      </c>
      <c r="F9" s="15">
        <v>13</v>
      </c>
      <c r="G9" s="20" t="s">
        <v>34</v>
      </c>
      <c r="H9" s="21">
        <v>2501</v>
      </c>
      <c r="I9" s="21">
        <v>4544</v>
      </c>
    </row>
    <row r="10" spans="1:9" ht="15" customHeight="1">
      <c r="A10" s="15">
        <v>3</v>
      </c>
      <c r="B10" s="20" t="s">
        <v>35</v>
      </c>
      <c r="C10" s="21">
        <v>0</v>
      </c>
      <c r="D10" s="21">
        <v>0</v>
      </c>
      <c r="F10" s="15">
        <v>14</v>
      </c>
      <c r="G10" s="20" t="s">
        <v>9</v>
      </c>
      <c r="H10" s="21">
        <v>4101</v>
      </c>
      <c r="I10" s="21">
        <v>8277</v>
      </c>
    </row>
    <row r="11" spans="1:9" ht="15" customHeight="1">
      <c r="A11" s="15"/>
      <c r="B11" s="20"/>
      <c r="C11" s="21"/>
      <c r="D11" s="21"/>
      <c r="F11" s="15">
        <v>15</v>
      </c>
      <c r="G11" s="20" t="s">
        <v>36</v>
      </c>
      <c r="H11" s="21">
        <v>10061</v>
      </c>
      <c r="I11" s="21">
        <v>10145</v>
      </c>
    </row>
    <row r="12" spans="1:9" ht="15" customHeight="1">
      <c r="A12" s="15">
        <v>4</v>
      </c>
      <c r="B12" s="20" t="s">
        <v>56</v>
      </c>
      <c r="C12" s="21"/>
      <c r="D12" s="21"/>
      <c r="F12" s="15">
        <v>16</v>
      </c>
      <c r="G12" s="20" t="s">
        <v>57</v>
      </c>
      <c r="H12" s="21">
        <v>2103</v>
      </c>
      <c r="I12" s="21">
        <v>1397</v>
      </c>
    </row>
    <row r="13" spans="1:9" ht="15" customHeight="1">
      <c r="A13" s="15">
        <v>5</v>
      </c>
      <c r="B13" s="20" t="s">
        <v>181</v>
      </c>
      <c r="C13" s="21">
        <v>0</v>
      </c>
      <c r="D13" s="21">
        <v>0</v>
      </c>
      <c r="F13" s="15">
        <v>17</v>
      </c>
      <c r="G13" s="20" t="s">
        <v>58</v>
      </c>
      <c r="H13" s="21"/>
      <c r="I13" s="21"/>
    </row>
    <row r="14" spans="1:9" ht="15" customHeight="1">
      <c r="A14" s="15">
        <v>6</v>
      </c>
      <c r="B14" s="20" t="s">
        <v>37</v>
      </c>
      <c r="C14" s="21">
        <v>10848</v>
      </c>
      <c r="D14" s="21">
        <v>17085</v>
      </c>
      <c r="F14" s="15"/>
      <c r="G14" s="20" t="s">
        <v>187</v>
      </c>
      <c r="H14" s="21">
        <f>SUM(H8:H13)</f>
        <v>31037</v>
      </c>
      <c r="I14" s="21">
        <f>I8+I9+I10+I11+I12</f>
        <v>53384</v>
      </c>
    </row>
    <row r="15" spans="1:9" ht="15" customHeight="1">
      <c r="A15" s="15"/>
      <c r="B15" s="22" t="s">
        <v>38</v>
      </c>
      <c r="C15" s="21"/>
      <c r="D15" s="21">
        <v>43</v>
      </c>
      <c r="F15" s="15">
        <v>18</v>
      </c>
      <c r="G15" s="20" t="s">
        <v>39</v>
      </c>
      <c r="H15" s="21"/>
      <c r="I15" s="21"/>
    </row>
    <row r="16" spans="1:9" ht="15" customHeight="1">
      <c r="A16" s="15">
        <v>7</v>
      </c>
      <c r="B16" s="20" t="s">
        <v>165</v>
      </c>
      <c r="C16" s="21">
        <v>13174</v>
      </c>
      <c r="D16" s="21">
        <v>29620</v>
      </c>
      <c r="F16" s="15">
        <v>19</v>
      </c>
      <c r="G16" s="20" t="s">
        <v>44</v>
      </c>
      <c r="H16" s="21">
        <v>0</v>
      </c>
      <c r="I16" s="21">
        <v>1000</v>
      </c>
    </row>
    <row r="17" spans="1:9" ht="15" customHeight="1">
      <c r="A17" s="15"/>
      <c r="B17" s="22" t="s">
        <v>40</v>
      </c>
      <c r="C17" s="21">
        <v>13174</v>
      </c>
      <c r="D17" s="21">
        <v>29620</v>
      </c>
      <c r="F17" s="15">
        <v>20</v>
      </c>
      <c r="G17" s="20" t="s">
        <v>188</v>
      </c>
      <c r="H17" s="21">
        <v>0</v>
      </c>
      <c r="I17" s="21">
        <v>0</v>
      </c>
    </row>
    <row r="18" spans="1:9" ht="15" customHeight="1">
      <c r="A18" s="15"/>
      <c r="B18" s="23" t="s">
        <v>41</v>
      </c>
      <c r="C18" s="20"/>
      <c r="D18" s="20"/>
      <c r="F18" s="24"/>
      <c r="G18" s="26" t="s">
        <v>189</v>
      </c>
      <c r="H18" s="25">
        <f>H8+H9+H10+H11+H12+H13+H16</f>
        <v>31037</v>
      </c>
      <c r="I18" s="25">
        <f>I14+I16</f>
        <v>54384</v>
      </c>
    </row>
    <row r="19" spans="1:9" ht="15" customHeight="1">
      <c r="A19" s="24">
        <v>8</v>
      </c>
      <c r="B19" s="20" t="s">
        <v>63</v>
      </c>
      <c r="C19" s="161">
        <v>0</v>
      </c>
      <c r="D19" s="20">
        <v>0</v>
      </c>
      <c r="E19" s="169"/>
      <c r="F19" s="24">
        <v>21</v>
      </c>
      <c r="G19" s="20" t="s">
        <v>174</v>
      </c>
      <c r="H19" s="25"/>
      <c r="I19" s="25">
        <v>0</v>
      </c>
    </row>
    <row r="20" spans="1:9" ht="15" customHeight="1">
      <c r="A20" s="24">
        <v>9</v>
      </c>
      <c r="B20" s="170" t="s">
        <v>180</v>
      </c>
      <c r="C20" s="168">
        <v>0</v>
      </c>
      <c r="D20" s="20">
        <v>2000</v>
      </c>
      <c r="F20" s="160"/>
      <c r="G20" s="161"/>
      <c r="H20" s="162"/>
      <c r="I20" s="162"/>
    </row>
    <row r="21" spans="1:7" ht="15" customHeight="1">
      <c r="A21" s="24">
        <v>10</v>
      </c>
      <c r="B21" s="20" t="s">
        <v>42</v>
      </c>
      <c r="C21" s="25">
        <v>4135</v>
      </c>
      <c r="D21" s="25">
        <v>4135</v>
      </c>
      <c r="G21" s="12" t="s">
        <v>173</v>
      </c>
    </row>
    <row r="22" spans="1:4" ht="15" customHeight="1">
      <c r="A22" s="160">
        <v>11</v>
      </c>
      <c r="B22" s="20" t="s">
        <v>186</v>
      </c>
      <c r="C22" s="25"/>
      <c r="D22" s="25">
        <v>423</v>
      </c>
    </row>
    <row r="23" spans="1:9" ht="15" customHeight="1">
      <c r="A23" s="171"/>
      <c r="B23" s="26" t="s">
        <v>164</v>
      </c>
      <c r="C23" s="25">
        <v>31037</v>
      </c>
      <c r="D23" s="25">
        <f>D8+D9+D10+D12+D13+D14+D16+D19+D20+D21+D22</f>
        <v>54384</v>
      </c>
      <c r="F23" s="24"/>
      <c r="G23" s="26" t="s">
        <v>54</v>
      </c>
      <c r="H23" s="25">
        <v>31037</v>
      </c>
      <c r="I23" s="25">
        <v>54384</v>
      </c>
    </row>
    <row r="24" ht="15" customHeight="1">
      <c r="D24" s="40"/>
    </row>
    <row r="25" ht="12.75">
      <c r="G25" s="40"/>
    </row>
  </sheetData>
  <sheetProtection/>
  <mergeCells count="2">
    <mergeCell ref="B1:H1"/>
    <mergeCell ref="A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&amp;R&amp;8 1. számú 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Layout" workbookViewId="0" topLeftCell="A78">
      <selection activeCell="E84" sqref="E84"/>
    </sheetView>
  </sheetViews>
  <sheetFormatPr defaultColWidth="9.140625" defaultRowHeight="12.75"/>
  <cols>
    <col min="1" max="1" width="0.9921875" style="1" customWidth="1"/>
    <col min="2" max="2" width="2.7109375" style="1" bestFit="1" customWidth="1"/>
    <col min="3" max="3" width="52.7109375" style="1" customWidth="1"/>
    <col min="4" max="5" width="10.7109375" style="38" customWidth="1"/>
    <col min="6" max="16384" width="9.140625" style="1" customWidth="1"/>
  </cols>
  <sheetData>
    <row r="1" spans="1:5" ht="15" customHeight="1" hidden="1">
      <c r="A1" s="180"/>
      <c r="B1" s="181"/>
      <c r="C1" s="181"/>
      <c r="D1" s="181"/>
      <c r="E1" s="1"/>
    </row>
    <row r="2" spans="1:5" ht="15" customHeight="1" hidden="1" thickBot="1">
      <c r="A2" s="180" t="s">
        <v>46</v>
      </c>
      <c r="B2" s="181"/>
      <c r="C2" s="181"/>
      <c r="D2" s="181"/>
      <c r="E2" s="1"/>
    </row>
    <row r="3" spans="2:5" ht="12" customHeight="1" thickTop="1">
      <c r="B3" s="186" t="s">
        <v>5</v>
      </c>
      <c r="C3" s="188" t="s">
        <v>6</v>
      </c>
      <c r="D3" s="178" t="s">
        <v>161</v>
      </c>
      <c r="E3" s="178" t="s">
        <v>178</v>
      </c>
    </row>
    <row r="4" spans="2:5" ht="25.5" customHeight="1" thickBot="1">
      <c r="B4" s="187"/>
      <c r="C4" s="189"/>
      <c r="D4" s="179"/>
      <c r="E4" s="179"/>
    </row>
    <row r="5" spans="2:5" ht="13.5" thickTop="1">
      <c r="B5" s="2" t="s">
        <v>7</v>
      </c>
      <c r="C5" s="2" t="s">
        <v>45</v>
      </c>
      <c r="D5" s="34"/>
      <c r="E5" s="34"/>
    </row>
    <row r="6" spans="3:5" ht="11.25">
      <c r="C6" s="4" t="s">
        <v>2</v>
      </c>
      <c r="D6" s="85">
        <v>3375</v>
      </c>
      <c r="E6" s="85">
        <v>3713</v>
      </c>
    </row>
    <row r="7" spans="3:5" ht="11.25">
      <c r="C7" s="4" t="s">
        <v>8</v>
      </c>
      <c r="D7" s="85">
        <v>808</v>
      </c>
      <c r="E7" s="85">
        <v>792</v>
      </c>
    </row>
    <row r="8" spans="3:6" ht="11.25">
      <c r="C8" s="4" t="s">
        <v>190</v>
      </c>
      <c r="D8" s="85">
        <v>2300</v>
      </c>
      <c r="E8" s="85">
        <v>1731</v>
      </c>
      <c r="F8" s="33"/>
    </row>
    <row r="9" spans="3:6" ht="11.25">
      <c r="C9" s="4" t="s">
        <v>55</v>
      </c>
      <c r="D9" s="85">
        <v>482</v>
      </c>
      <c r="E9" s="85">
        <v>482</v>
      </c>
      <c r="F9" s="33"/>
    </row>
    <row r="10" spans="3:6" ht="11.25">
      <c r="C10" s="29" t="s">
        <v>61</v>
      </c>
      <c r="D10" s="85">
        <v>1621</v>
      </c>
      <c r="E10" s="85">
        <v>915</v>
      </c>
      <c r="F10" s="33"/>
    </row>
    <row r="11" spans="3:6" ht="11.25">
      <c r="C11" s="6" t="s">
        <v>10</v>
      </c>
      <c r="D11" s="35">
        <f>SUM(D6:D10)</f>
        <v>8586</v>
      </c>
      <c r="E11" s="35">
        <f>SUM(E6:E10)</f>
        <v>7633</v>
      </c>
      <c r="F11" s="33"/>
    </row>
    <row r="12" spans="4:6" ht="11.25">
      <c r="D12" s="36"/>
      <c r="E12" s="36"/>
      <c r="F12" s="33"/>
    </row>
    <row r="13" spans="2:5" ht="12.75">
      <c r="B13" s="2" t="s">
        <v>11</v>
      </c>
      <c r="C13" s="2" t="s">
        <v>183</v>
      </c>
      <c r="D13" s="37">
        <v>0</v>
      </c>
      <c r="E13" s="37"/>
    </row>
    <row r="14" spans="3:5" ht="11.25">
      <c r="C14" s="5" t="s">
        <v>184</v>
      </c>
      <c r="D14" s="85">
        <v>5272</v>
      </c>
      <c r="E14" s="85">
        <v>21684</v>
      </c>
    </row>
    <row r="15" spans="3:6" ht="11.25">
      <c r="C15" s="5" t="s">
        <v>8</v>
      </c>
      <c r="D15" s="85">
        <v>712</v>
      </c>
      <c r="E15" s="85">
        <v>2771</v>
      </c>
      <c r="F15" s="33"/>
    </row>
    <row r="16" spans="3:5" ht="11.25">
      <c r="C16" s="5" t="s">
        <v>182</v>
      </c>
      <c r="D16" s="85">
        <v>70</v>
      </c>
      <c r="E16" s="85">
        <v>4206</v>
      </c>
    </row>
    <row r="17" spans="3:5" ht="11.25">
      <c r="C17" s="6"/>
      <c r="D17" s="88">
        <f>SUM(D14:D16)</f>
        <v>6054</v>
      </c>
      <c r="E17" s="88">
        <f>SUM(E14:E16)</f>
        <v>28661</v>
      </c>
    </row>
    <row r="18" spans="4:5" ht="11.25">
      <c r="D18" s="36"/>
      <c r="E18" s="36"/>
    </row>
    <row r="19" spans="2:5" ht="12.75">
      <c r="B19" s="2" t="s">
        <v>12</v>
      </c>
      <c r="C19" s="2" t="s">
        <v>47</v>
      </c>
      <c r="D19" s="37"/>
      <c r="E19" s="37"/>
    </row>
    <row r="20" spans="1:5" ht="12.75">
      <c r="A20" s="1">
        <v>9</v>
      </c>
      <c r="B20" s="2"/>
      <c r="C20" s="2" t="s">
        <v>182</v>
      </c>
      <c r="D20" s="37"/>
      <c r="E20" s="37"/>
    </row>
    <row r="21" spans="1:5" ht="11.25">
      <c r="A21" s="1">
        <v>10</v>
      </c>
      <c r="C21" s="3"/>
      <c r="D21" s="31">
        <v>4135</v>
      </c>
      <c r="E21" s="31">
        <v>85</v>
      </c>
    </row>
    <row r="22" spans="4:5" ht="11.25">
      <c r="D22" s="10"/>
      <c r="E22" s="10"/>
    </row>
    <row r="23" spans="2:5" ht="12.75">
      <c r="B23" s="2" t="s">
        <v>13</v>
      </c>
      <c r="C23" s="2" t="s">
        <v>48</v>
      </c>
      <c r="D23" s="89"/>
      <c r="E23" s="89"/>
    </row>
    <row r="24" spans="3:5" ht="11.25">
      <c r="C24" s="3" t="s">
        <v>9</v>
      </c>
      <c r="D24" s="9">
        <v>600</v>
      </c>
      <c r="E24" s="9">
        <v>600</v>
      </c>
    </row>
    <row r="25" spans="3:5" ht="11.25">
      <c r="C25" s="3"/>
      <c r="D25" s="159"/>
      <c r="E25" s="159"/>
    </row>
    <row r="26" spans="2:5" ht="12.75">
      <c r="B26" s="2" t="s">
        <v>66</v>
      </c>
      <c r="C26" s="2" t="s">
        <v>49</v>
      </c>
      <c r="D26" s="89"/>
      <c r="E26" s="89"/>
    </row>
    <row r="27" spans="3:5" ht="11.25">
      <c r="C27" s="3" t="s">
        <v>9</v>
      </c>
      <c r="D27" s="31">
        <v>610</v>
      </c>
      <c r="E27" s="31">
        <v>345</v>
      </c>
    </row>
    <row r="28" spans="4:5" ht="11.25">
      <c r="D28" s="10"/>
      <c r="E28" s="10"/>
    </row>
    <row r="29" spans="2:5" ht="12.75">
      <c r="B29" s="2" t="s">
        <v>14</v>
      </c>
      <c r="C29" s="2" t="s">
        <v>50</v>
      </c>
      <c r="D29" s="89"/>
      <c r="E29" s="89"/>
    </row>
    <row r="30" spans="2:5" ht="11.25">
      <c r="B30" s="2"/>
      <c r="C30" s="2" t="s">
        <v>53</v>
      </c>
      <c r="D30" s="87">
        <v>5898</v>
      </c>
      <c r="E30" s="87">
        <v>5166</v>
      </c>
    </row>
    <row r="31" spans="3:5" ht="11.25">
      <c r="C31" s="4" t="s">
        <v>19</v>
      </c>
      <c r="D31" s="85">
        <v>2490</v>
      </c>
      <c r="E31" s="85">
        <v>2790</v>
      </c>
    </row>
    <row r="32" spans="3:5" ht="11.25">
      <c r="C32" s="29" t="s">
        <v>60</v>
      </c>
      <c r="D32" s="85">
        <v>302</v>
      </c>
      <c r="E32" s="85">
        <v>302</v>
      </c>
    </row>
    <row r="33" spans="3:5" ht="11.25">
      <c r="C33" s="4" t="s">
        <v>16</v>
      </c>
      <c r="D33" s="85">
        <v>120</v>
      </c>
      <c r="E33" s="85">
        <v>120</v>
      </c>
    </row>
    <row r="34" spans="3:5" ht="11.25">
      <c r="C34" s="4" t="s">
        <v>17</v>
      </c>
      <c r="D34" s="85">
        <v>616</v>
      </c>
      <c r="E34" s="85">
        <v>294</v>
      </c>
    </row>
    <row r="35" spans="3:5" ht="11.25">
      <c r="C35" s="6" t="s">
        <v>10</v>
      </c>
      <c r="D35" s="35">
        <f>SUM(D30:D34)</f>
        <v>9426</v>
      </c>
      <c r="E35" s="35">
        <f>SUM(E30:E34)</f>
        <v>8672</v>
      </c>
    </row>
    <row r="36" spans="4:5" ht="11.25">
      <c r="D36" s="36"/>
      <c r="E36" s="36"/>
    </row>
    <row r="37" spans="2:5" ht="12.75">
      <c r="B37" s="2" t="s">
        <v>15</v>
      </c>
      <c r="C37" s="2" t="s">
        <v>51</v>
      </c>
      <c r="D37" s="37"/>
      <c r="E37" s="37"/>
    </row>
    <row r="38" spans="2:5" ht="11.25">
      <c r="B38" s="2"/>
      <c r="C38" s="4" t="s">
        <v>168</v>
      </c>
      <c r="D38" s="85">
        <v>150</v>
      </c>
      <c r="E38" s="85">
        <v>1018</v>
      </c>
    </row>
    <row r="39" spans="2:5" ht="11.25">
      <c r="B39" s="2"/>
      <c r="C39" s="4" t="s">
        <v>169</v>
      </c>
      <c r="D39" s="85">
        <v>165</v>
      </c>
      <c r="E39" s="85">
        <v>135</v>
      </c>
    </row>
    <row r="40" spans="2:5" ht="11.25">
      <c r="B40" s="2"/>
      <c r="C40" s="4" t="s">
        <v>170</v>
      </c>
      <c r="D40" s="85">
        <v>30</v>
      </c>
      <c r="E40" s="85">
        <v>30</v>
      </c>
    </row>
    <row r="41" spans="2:5" ht="11.25">
      <c r="B41" s="2"/>
      <c r="C41" s="4" t="s">
        <v>171</v>
      </c>
      <c r="D41" s="85">
        <v>30</v>
      </c>
      <c r="E41" s="85">
        <v>30</v>
      </c>
    </row>
    <row r="42" spans="2:5" ht="11.25">
      <c r="B42" s="2"/>
      <c r="C42" s="4" t="s">
        <v>166</v>
      </c>
      <c r="D42" s="85">
        <v>50</v>
      </c>
      <c r="E42" s="85">
        <v>50</v>
      </c>
    </row>
    <row r="43" spans="2:5" ht="11.25">
      <c r="B43" s="2"/>
      <c r="C43" s="4" t="s">
        <v>28</v>
      </c>
      <c r="D43" s="85">
        <v>150</v>
      </c>
      <c r="E43" s="85">
        <v>150</v>
      </c>
    </row>
    <row r="44" spans="2:5" ht="11.25">
      <c r="B44" s="2"/>
      <c r="C44" s="29" t="s">
        <v>59</v>
      </c>
      <c r="D44" s="85">
        <v>60</v>
      </c>
      <c r="E44" s="85">
        <v>60</v>
      </c>
    </row>
    <row r="45" spans="2:5" ht="11.25">
      <c r="B45" s="2"/>
      <c r="C45" s="6" t="s">
        <v>10</v>
      </c>
      <c r="D45" s="35">
        <f>SUM(D38:D44)</f>
        <v>635</v>
      </c>
      <c r="E45" s="35">
        <f>SUM(E38:E44)</f>
        <v>1473</v>
      </c>
    </row>
    <row r="46" spans="4:5" ht="11.25">
      <c r="D46" s="36"/>
      <c r="E46" s="36"/>
    </row>
    <row r="47" spans="2:5" ht="12.75">
      <c r="B47" s="2" t="s">
        <v>18</v>
      </c>
      <c r="C47" s="2" t="s">
        <v>64</v>
      </c>
      <c r="D47" s="37"/>
      <c r="E47" s="37"/>
    </row>
    <row r="48" spans="2:5" ht="11.25">
      <c r="B48" s="2"/>
      <c r="C48" s="4" t="s">
        <v>2</v>
      </c>
      <c r="D48" s="85">
        <v>1999</v>
      </c>
      <c r="E48" s="85">
        <v>1999</v>
      </c>
    </row>
    <row r="49" spans="2:5" ht="11.25">
      <c r="B49" s="2"/>
      <c r="C49" s="4" t="s">
        <v>8</v>
      </c>
      <c r="D49" s="85">
        <v>541</v>
      </c>
      <c r="E49" s="85">
        <v>541</v>
      </c>
    </row>
    <row r="50" spans="2:5" ht="11.25">
      <c r="B50" s="2"/>
      <c r="C50" s="4" t="s">
        <v>9</v>
      </c>
      <c r="D50" s="85">
        <v>560</v>
      </c>
      <c r="E50" s="85">
        <v>560</v>
      </c>
    </row>
    <row r="51" spans="2:5" ht="11.25">
      <c r="B51" s="2"/>
      <c r="C51" s="6" t="s">
        <v>10</v>
      </c>
      <c r="D51" s="88">
        <f>SUM(D48:D50)</f>
        <v>3100</v>
      </c>
      <c r="E51" s="88">
        <f>SUM(E48:E50)</f>
        <v>3100</v>
      </c>
    </row>
    <row r="52" spans="4:5" ht="11.25">
      <c r="D52" s="36"/>
      <c r="E52" s="36"/>
    </row>
    <row r="53" spans="4:5" ht="11.25">
      <c r="D53" s="36"/>
      <c r="E53" s="36"/>
    </row>
    <row r="54" spans="2:5" ht="12.75">
      <c r="B54" s="2" t="s">
        <v>20</v>
      </c>
      <c r="C54" s="2" t="s">
        <v>52</v>
      </c>
      <c r="D54" s="37"/>
      <c r="E54" s="37"/>
    </row>
    <row r="55" spans="3:5" ht="11.25">
      <c r="C55" s="3" t="s">
        <v>9</v>
      </c>
      <c r="D55" s="28">
        <v>0</v>
      </c>
      <c r="E55" s="28">
        <v>0</v>
      </c>
    </row>
    <row r="56" spans="4:5" ht="11.25">
      <c r="D56" s="36"/>
      <c r="E56" s="36"/>
    </row>
    <row r="57" spans="2:5" ht="12.75">
      <c r="B57" s="2" t="s">
        <v>21</v>
      </c>
      <c r="C57" s="32" t="s">
        <v>65</v>
      </c>
      <c r="D57" s="37"/>
      <c r="E57" s="37"/>
    </row>
    <row r="58" spans="2:5" ht="11.25">
      <c r="B58" s="2"/>
      <c r="C58" s="4" t="s">
        <v>2</v>
      </c>
      <c r="D58" s="85">
        <v>1625</v>
      </c>
      <c r="E58" s="85">
        <v>1625</v>
      </c>
    </row>
    <row r="59" spans="2:5" ht="11.25">
      <c r="B59" s="2"/>
      <c r="C59" s="4" t="s">
        <v>8</v>
      </c>
      <c r="D59" s="85">
        <v>440</v>
      </c>
      <c r="E59" s="85">
        <v>440</v>
      </c>
    </row>
    <row r="60" spans="2:5" ht="11.25">
      <c r="B60" s="2"/>
      <c r="C60" s="4" t="s">
        <v>9</v>
      </c>
      <c r="D60" s="85">
        <v>750</v>
      </c>
      <c r="E60" s="85">
        <v>750</v>
      </c>
    </row>
    <row r="61" spans="2:5" ht="11.25">
      <c r="B61" s="2"/>
      <c r="C61" s="6" t="s">
        <v>10</v>
      </c>
      <c r="D61" s="88">
        <f>SUM(D58:D60)</f>
        <v>2815</v>
      </c>
      <c r="E61" s="88">
        <f>SUM(E58:E60)</f>
        <v>2815</v>
      </c>
    </row>
    <row r="62" spans="4:5" ht="11.25">
      <c r="D62" s="10"/>
      <c r="E62" s="10"/>
    </row>
    <row r="63" spans="2:5" ht="11.25">
      <c r="B63" s="2"/>
      <c r="C63" s="8" t="s">
        <v>22</v>
      </c>
      <c r="D63" s="9">
        <v>31037</v>
      </c>
      <c r="E63" s="9">
        <f>E11+E17+E21+E24+E27+E35+E45+E51+E61</f>
        <v>53384</v>
      </c>
    </row>
    <row r="64" spans="2:5" ht="11.25">
      <c r="B64" s="2"/>
      <c r="C64" s="8"/>
      <c r="D64" s="30"/>
      <c r="E64" s="30"/>
    </row>
    <row r="65" spans="2:5" ht="11.25">
      <c r="B65" s="2"/>
      <c r="C65" s="8"/>
      <c r="D65" s="30"/>
      <c r="E65" s="30"/>
    </row>
    <row r="66" spans="2:5" ht="11.25">
      <c r="B66" s="2"/>
      <c r="C66" s="8"/>
      <c r="D66" s="30"/>
      <c r="E66" s="30"/>
    </row>
    <row r="67" spans="2:5" ht="11.25">
      <c r="B67" s="2"/>
      <c r="C67" s="8"/>
      <c r="D67" s="30"/>
      <c r="E67" s="30"/>
    </row>
    <row r="68" ht="12" thickBot="1">
      <c r="C68" s="11"/>
    </row>
    <row r="69" spans="2:5" ht="12" customHeight="1" thickTop="1">
      <c r="B69" s="182" t="s">
        <v>23</v>
      </c>
      <c r="C69" s="183"/>
      <c r="D69" s="178" t="s">
        <v>161</v>
      </c>
      <c r="E69" s="178" t="s">
        <v>161</v>
      </c>
    </row>
    <row r="70" spans="2:5" ht="23.25" customHeight="1" thickBot="1">
      <c r="B70" s="184"/>
      <c r="C70" s="185"/>
      <c r="D70" s="179"/>
      <c r="E70" s="179"/>
    </row>
    <row r="71" spans="2:5" ht="18.75" customHeight="1" thickTop="1">
      <c r="B71" s="27"/>
      <c r="C71" s="27"/>
      <c r="D71" s="39"/>
      <c r="E71" s="39"/>
    </row>
    <row r="72" spans="2:5" ht="11.25">
      <c r="B72" s="2" t="s">
        <v>7</v>
      </c>
      <c r="C72" s="2" t="s">
        <v>24</v>
      </c>
      <c r="D72" s="86">
        <v>0</v>
      </c>
      <c r="E72" s="86">
        <v>1000</v>
      </c>
    </row>
    <row r="73" spans="2:5" ht="11.25">
      <c r="B73" s="2" t="s">
        <v>11</v>
      </c>
      <c r="C73" s="4" t="s">
        <v>43</v>
      </c>
      <c r="D73" s="28">
        <v>0</v>
      </c>
      <c r="E73" s="28">
        <v>0</v>
      </c>
    </row>
    <row r="74" spans="2:5" ht="11.25">
      <c r="B74" s="2"/>
      <c r="C74" s="6" t="s">
        <v>10</v>
      </c>
      <c r="D74" s="35">
        <v>0</v>
      </c>
      <c r="E74" s="35">
        <v>0</v>
      </c>
    </row>
    <row r="75" spans="2:5" ht="11.25">
      <c r="B75" s="2" t="s">
        <v>12</v>
      </c>
      <c r="C75" s="2" t="s">
        <v>25</v>
      </c>
      <c r="D75" s="87">
        <v>0</v>
      </c>
      <c r="E75" s="87">
        <v>0</v>
      </c>
    </row>
    <row r="76" spans="2:5" ht="11.25">
      <c r="B76" s="2"/>
      <c r="C76" s="6" t="s">
        <v>10</v>
      </c>
      <c r="D76" s="35">
        <v>0</v>
      </c>
      <c r="E76" s="35">
        <v>0</v>
      </c>
    </row>
    <row r="77" spans="4:5" ht="11.25">
      <c r="D77" s="36"/>
      <c r="E77" s="36"/>
    </row>
    <row r="78" spans="2:5" ht="11.25">
      <c r="B78" s="2" t="s">
        <v>13</v>
      </c>
      <c r="C78" s="7" t="s">
        <v>31</v>
      </c>
      <c r="D78" s="28">
        <v>0</v>
      </c>
      <c r="E78" s="28">
        <v>0</v>
      </c>
    </row>
    <row r="79" spans="4:5" ht="11.25">
      <c r="D79" s="36"/>
      <c r="E79" s="36"/>
    </row>
    <row r="80" spans="2:5" ht="11.25">
      <c r="B80" s="2"/>
      <c r="C80" s="8" t="s">
        <v>26</v>
      </c>
      <c r="D80" s="9">
        <v>0</v>
      </c>
      <c r="E80" s="9">
        <v>0</v>
      </c>
    </row>
    <row r="81" spans="4:5" ht="28.5" customHeight="1">
      <c r="D81" s="36"/>
      <c r="E81" s="36"/>
    </row>
    <row r="82" spans="3:5" ht="11.25" customHeight="1">
      <c r="C82" s="2" t="s">
        <v>3</v>
      </c>
      <c r="D82" s="85"/>
      <c r="E82" s="85">
        <v>0</v>
      </c>
    </row>
    <row r="83" spans="2:5" ht="11.25">
      <c r="B83" s="2"/>
      <c r="C83" s="8" t="s">
        <v>27</v>
      </c>
      <c r="D83" s="9">
        <v>31037</v>
      </c>
      <c r="E83" s="9">
        <f>E63+E72</f>
        <v>54384</v>
      </c>
    </row>
  </sheetData>
  <sheetProtection/>
  <mergeCells count="9">
    <mergeCell ref="E3:E4"/>
    <mergeCell ref="E69:E70"/>
    <mergeCell ref="D3:D4"/>
    <mergeCell ref="A1:D1"/>
    <mergeCell ref="D69:D70"/>
    <mergeCell ref="A2:D2"/>
    <mergeCell ref="B69:C70"/>
    <mergeCell ref="B3:B4"/>
    <mergeCell ref="C3:C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&amp;R&amp;8 2. számú melléklet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70"/>
  <sheetViews>
    <sheetView view="pageLayout" zoomScale="110" zoomScaleNormal="110" zoomScalePageLayoutView="110" workbookViewId="0" topLeftCell="A17">
      <selection activeCell="E6" sqref="E6"/>
    </sheetView>
  </sheetViews>
  <sheetFormatPr defaultColWidth="9.140625" defaultRowHeight="12.75"/>
  <cols>
    <col min="1" max="1" width="4.7109375" style="90" customWidth="1"/>
    <col min="2" max="2" width="39.140625" style="90" customWidth="1"/>
    <col min="3" max="10" width="5.7109375" style="90" customWidth="1"/>
    <col min="11" max="16384" width="9.140625" style="90" customWidth="1"/>
  </cols>
  <sheetData>
    <row r="1" ht="9.75" hidden="1"/>
    <row r="2" spans="1:10" ht="33.75" customHeight="1">
      <c r="A2" s="91" t="s">
        <v>99</v>
      </c>
      <c r="B2" s="92" t="s">
        <v>100</v>
      </c>
      <c r="C2" s="190" t="s">
        <v>101</v>
      </c>
      <c r="D2" s="191"/>
      <c r="E2" s="191"/>
      <c r="F2" s="191"/>
      <c r="G2" s="191"/>
      <c r="H2" s="191"/>
      <c r="I2" s="192"/>
      <c r="J2" s="193" t="s">
        <v>102</v>
      </c>
    </row>
    <row r="3" spans="1:10" ht="48.75" customHeight="1">
      <c r="A3" s="93"/>
      <c r="B3" s="92"/>
      <c r="C3" s="93" t="s">
        <v>2</v>
      </c>
      <c r="D3" s="93" t="s">
        <v>103</v>
      </c>
      <c r="E3" s="93" t="s">
        <v>9</v>
      </c>
      <c r="F3" s="93" t="s">
        <v>104</v>
      </c>
      <c r="G3" s="93" t="s">
        <v>105</v>
      </c>
      <c r="H3" s="93" t="s">
        <v>172</v>
      </c>
      <c r="I3" s="93" t="s">
        <v>106</v>
      </c>
      <c r="J3" s="194"/>
    </row>
    <row r="4" spans="1:10" ht="15" customHeight="1">
      <c r="A4" s="94">
        <v>1</v>
      </c>
      <c r="B4" s="95" t="s">
        <v>107</v>
      </c>
      <c r="C4" s="96"/>
      <c r="D4" s="97"/>
      <c r="E4" s="97"/>
      <c r="F4" s="97"/>
      <c r="G4" s="97"/>
      <c r="H4" s="97"/>
      <c r="I4" s="97"/>
      <c r="J4" s="98"/>
    </row>
    <row r="5" spans="1:10" ht="24.75" customHeight="1">
      <c r="A5" s="99" t="s">
        <v>108</v>
      </c>
      <c r="B5" s="100" t="s">
        <v>45</v>
      </c>
      <c r="C5" s="101">
        <v>3713</v>
      </c>
      <c r="D5" s="101">
        <v>792</v>
      </c>
      <c r="E5" s="101">
        <v>1731</v>
      </c>
      <c r="F5" s="101">
        <v>1397</v>
      </c>
      <c r="G5" s="101"/>
      <c r="H5" s="101"/>
      <c r="I5" s="101"/>
      <c r="J5" s="101">
        <f>C5+D5+E5+F5</f>
        <v>7633</v>
      </c>
    </row>
    <row r="6" spans="1:11" ht="24.75" customHeight="1">
      <c r="A6" s="99" t="s">
        <v>109</v>
      </c>
      <c r="B6" s="100" t="s">
        <v>110</v>
      </c>
      <c r="C6" s="101">
        <v>21684</v>
      </c>
      <c r="D6" s="101">
        <v>2771</v>
      </c>
      <c r="E6" s="101">
        <v>4206</v>
      </c>
      <c r="F6" s="101"/>
      <c r="G6" s="101"/>
      <c r="H6" s="101"/>
      <c r="I6" s="101"/>
      <c r="J6" s="101">
        <f>SUM(C6:I6)</f>
        <v>28661</v>
      </c>
      <c r="K6" s="165"/>
    </row>
    <row r="7" spans="1:10" ht="24.75" customHeight="1">
      <c r="A7" s="99" t="s">
        <v>111</v>
      </c>
      <c r="B7" s="100" t="s">
        <v>112</v>
      </c>
      <c r="C7" s="101"/>
      <c r="D7" s="101"/>
      <c r="E7" s="101">
        <v>600</v>
      </c>
      <c r="F7" s="101"/>
      <c r="G7" s="101"/>
      <c r="H7" s="101"/>
      <c r="I7" s="101"/>
      <c r="J7" s="101">
        <v>600</v>
      </c>
    </row>
    <row r="8" spans="1:10" ht="24.75" customHeight="1">
      <c r="A8" s="99" t="s">
        <v>113</v>
      </c>
      <c r="B8" s="100" t="s">
        <v>114</v>
      </c>
      <c r="C8" s="101"/>
      <c r="D8" s="101"/>
      <c r="E8" s="101"/>
      <c r="F8" s="101">
        <v>8672</v>
      </c>
      <c r="G8" s="101"/>
      <c r="H8" s="101"/>
      <c r="I8" s="101"/>
      <c r="J8" s="101">
        <f>SUM(C8:I8)</f>
        <v>8672</v>
      </c>
    </row>
    <row r="9" spans="1:10" ht="24.75" customHeight="1">
      <c r="A9" s="99" t="s">
        <v>115</v>
      </c>
      <c r="B9" s="100" t="s">
        <v>116</v>
      </c>
      <c r="C9" s="101"/>
      <c r="D9" s="101"/>
      <c r="E9" s="101"/>
      <c r="F9" s="101">
        <v>1473</v>
      </c>
      <c r="G9" s="101"/>
      <c r="H9" s="101"/>
      <c r="I9" s="101"/>
      <c r="J9" s="101">
        <f>SUM(C9:I9)</f>
        <v>1473</v>
      </c>
    </row>
    <row r="10" spans="1:10" ht="24.75" customHeight="1">
      <c r="A10" s="99" t="s">
        <v>117</v>
      </c>
      <c r="B10" s="100" t="s">
        <v>118</v>
      </c>
      <c r="C10" s="101"/>
      <c r="D10" s="101"/>
      <c r="E10" s="101">
        <v>345</v>
      </c>
      <c r="F10" s="101"/>
      <c r="G10" s="101"/>
      <c r="H10" s="101"/>
      <c r="I10" s="101"/>
      <c r="J10" s="101">
        <v>345</v>
      </c>
    </row>
    <row r="11" spans="1:10" ht="24.75" customHeight="1">
      <c r="A11" s="99" t="s">
        <v>119</v>
      </c>
      <c r="B11" s="100" t="s">
        <v>120</v>
      </c>
      <c r="C11" s="101"/>
      <c r="D11" s="101"/>
      <c r="E11" s="101">
        <v>85</v>
      </c>
      <c r="F11" s="101"/>
      <c r="G11" s="101"/>
      <c r="H11" s="101"/>
      <c r="I11" s="101"/>
      <c r="J11" s="101">
        <v>85</v>
      </c>
    </row>
    <row r="12" spans="1:10" ht="24.75" customHeight="1">
      <c r="A12" s="99" t="s">
        <v>121</v>
      </c>
      <c r="B12" s="100" t="s">
        <v>64</v>
      </c>
      <c r="C12" s="101">
        <v>1999</v>
      </c>
      <c r="D12" s="101">
        <v>541</v>
      </c>
      <c r="E12" s="101">
        <v>560</v>
      </c>
      <c r="F12" s="101"/>
      <c r="G12" s="101"/>
      <c r="H12" s="101"/>
      <c r="I12" s="101"/>
      <c r="J12" s="101">
        <f>SUM(C12:I12)</f>
        <v>3100</v>
      </c>
    </row>
    <row r="13" spans="1:10" ht="24.75" customHeight="1">
      <c r="A13" s="99" t="s">
        <v>122</v>
      </c>
      <c r="B13" s="100" t="s">
        <v>181</v>
      </c>
      <c r="C13" s="101">
        <v>0</v>
      </c>
      <c r="D13" s="101">
        <v>0</v>
      </c>
      <c r="E13" s="101"/>
      <c r="F13" s="101"/>
      <c r="G13" s="101"/>
      <c r="H13" s="101"/>
      <c r="I13" s="101"/>
      <c r="J13" s="101"/>
    </row>
    <row r="14" spans="1:10" ht="24.75" customHeight="1">
      <c r="A14" s="99" t="s">
        <v>123</v>
      </c>
      <c r="B14" s="100" t="s">
        <v>65</v>
      </c>
      <c r="C14" s="101">
        <v>1625</v>
      </c>
      <c r="D14" s="101">
        <v>440</v>
      </c>
      <c r="E14" s="101">
        <v>750</v>
      </c>
      <c r="F14" s="101"/>
      <c r="G14" s="101"/>
      <c r="H14" s="101"/>
      <c r="I14" s="101"/>
      <c r="J14" s="101">
        <f>SUM(C14:I14)</f>
        <v>2815</v>
      </c>
    </row>
    <row r="15" spans="1:10" ht="24.75" customHeight="1">
      <c r="A15" s="99" t="s">
        <v>124</v>
      </c>
      <c r="B15" s="102" t="s">
        <v>44</v>
      </c>
      <c r="C15" s="101"/>
      <c r="D15" s="101"/>
      <c r="E15" s="101"/>
      <c r="F15" s="101"/>
      <c r="G15" s="101">
        <v>1000</v>
      </c>
      <c r="H15" s="101"/>
      <c r="I15" s="101"/>
      <c r="J15" s="101">
        <v>1000</v>
      </c>
    </row>
    <row r="16" spans="1:10" ht="24.75" customHeight="1">
      <c r="A16" s="99" t="s">
        <v>125</v>
      </c>
      <c r="B16" s="102" t="s">
        <v>39</v>
      </c>
      <c r="C16" s="101"/>
      <c r="D16" s="101"/>
      <c r="E16" s="101"/>
      <c r="F16" s="101"/>
      <c r="G16" s="101"/>
      <c r="H16" s="101"/>
      <c r="I16" s="101"/>
      <c r="J16" s="101"/>
    </row>
    <row r="17" spans="1:10" s="106" customFormat="1" ht="24.75" customHeight="1">
      <c r="A17" s="103" t="s">
        <v>27</v>
      </c>
      <c r="B17" s="104"/>
      <c r="C17" s="105">
        <f>SUM(C5:C16)</f>
        <v>29021</v>
      </c>
      <c r="D17" s="105">
        <f>SUM(D5:D16)</f>
        <v>4544</v>
      </c>
      <c r="E17" s="105">
        <f>SUM(E5:E16)</f>
        <v>8277</v>
      </c>
      <c r="F17" s="105">
        <f>SUM(F5:F16)</f>
        <v>11542</v>
      </c>
      <c r="G17" s="105">
        <f>SUM(G5:G16)</f>
        <v>1000</v>
      </c>
      <c r="H17" s="105">
        <f>SUM(H5:H14)</f>
        <v>0</v>
      </c>
      <c r="I17" s="105">
        <f>SUM(I5:I14)</f>
        <v>0</v>
      </c>
      <c r="J17" s="101">
        <f>SUM(J5:J16)</f>
        <v>54384</v>
      </c>
    </row>
    <row r="18" spans="1:10" ht="15" customHeight="1">
      <c r="A18" s="107"/>
      <c r="B18" s="108"/>
      <c r="C18" s="107"/>
      <c r="D18" s="107"/>
      <c r="E18" s="109"/>
      <c r="F18" s="109"/>
      <c r="G18" s="109"/>
      <c r="H18" s="109"/>
      <c r="I18" s="109"/>
      <c r="J18" s="110"/>
    </row>
    <row r="19" spans="1:10" ht="15" customHeight="1">
      <c r="A19" s="108"/>
      <c r="B19" s="111"/>
      <c r="C19" s="108"/>
      <c r="D19" s="108"/>
      <c r="E19" s="112"/>
      <c r="F19" s="112"/>
      <c r="H19" s="113" t="s">
        <v>98</v>
      </c>
      <c r="J19" s="114"/>
    </row>
    <row r="20" spans="1:10" ht="15" customHeight="1">
      <c r="A20" s="108"/>
      <c r="B20" s="111"/>
      <c r="C20" s="108"/>
      <c r="D20" s="108"/>
      <c r="E20" s="112"/>
      <c r="F20" s="112"/>
      <c r="H20" s="113"/>
      <c r="J20" s="114"/>
    </row>
    <row r="21" spans="1:10" ht="12.75">
      <c r="A21" s="115"/>
      <c r="B21" s="116"/>
      <c r="C21" s="108"/>
      <c r="D21" s="108"/>
      <c r="E21" s="112"/>
      <c r="F21" s="112"/>
      <c r="G21" s="112"/>
      <c r="H21" s="112"/>
      <c r="I21" s="112"/>
      <c r="J21" s="117"/>
    </row>
    <row r="22" spans="1:10" ht="12.75">
      <c r="A22" s="118"/>
      <c r="B22" s="119"/>
      <c r="C22" s="108"/>
      <c r="D22" s="108"/>
      <c r="E22" s="112"/>
      <c r="F22" s="112"/>
      <c r="G22" s="112"/>
      <c r="H22" s="112"/>
      <c r="I22" s="112"/>
      <c r="J22" s="117"/>
    </row>
    <row r="23" spans="1:10" ht="9.75">
      <c r="A23" s="120"/>
      <c r="B23" s="121"/>
      <c r="C23" s="122"/>
      <c r="D23" s="122"/>
      <c r="E23" s="122"/>
      <c r="F23" s="122"/>
      <c r="G23" s="122"/>
      <c r="H23" s="122"/>
      <c r="I23" s="122"/>
      <c r="J23" s="123"/>
    </row>
    <row r="24" spans="1:10" ht="9.75" customHeight="1">
      <c r="A24" s="120"/>
      <c r="B24" s="121"/>
      <c r="C24" s="122"/>
      <c r="D24" s="122"/>
      <c r="E24" s="122"/>
      <c r="F24" s="122"/>
      <c r="G24" s="122"/>
      <c r="H24" s="122"/>
      <c r="I24" s="122"/>
      <c r="J24" s="124"/>
    </row>
    <row r="25" spans="1:10" ht="9.75" customHeight="1">
      <c r="A25" s="120"/>
      <c r="B25" s="121"/>
      <c r="C25" s="122"/>
      <c r="D25" s="122"/>
      <c r="E25" s="122"/>
      <c r="F25" s="122"/>
      <c r="G25" s="122"/>
      <c r="H25" s="122"/>
      <c r="I25" s="122"/>
      <c r="J25" s="124"/>
    </row>
    <row r="26" spans="1:10" ht="9.75" customHeight="1">
      <c r="A26" s="120"/>
      <c r="B26" s="121"/>
      <c r="C26" s="122"/>
      <c r="D26" s="122"/>
      <c r="E26" s="122"/>
      <c r="F26" s="122"/>
      <c r="G26" s="122"/>
      <c r="H26" s="122"/>
      <c r="I26" s="122"/>
      <c r="J26" s="124"/>
    </row>
    <row r="27" spans="1:10" ht="9.75" customHeight="1">
      <c r="A27" s="120"/>
      <c r="B27" s="121"/>
      <c r="C27" s="122"/>
      <c r="D27" s="122"/>
      <c r="E27" s="122"/>
      <c r="F27" s="122"/>
      <c r="G27" s="122"/>
      <c r="H27" s="122"/>
      <c r="I27" s="122"/>
      <c r="J27" s="124"/>
    </row>
    <row r="28" spans="1:10" ht="9.75" customHeight="1">
      <c r="A28" s="120"/>
      <c r="B28" s="121"/>
      <c r="C28" s="122"/>
      <c r="D28" s="122"/>
      <c r="E28" s="122"/>
      <c r="F28" s="122"/>
      <c r="G28" s="122"/>
      <c r="H28" s="122"/>
      <c r="I28" s="122"/>
      <c r="J28" s="124"/>
    </row>
    <row r="29" spans="1:10" ht="9.75" customHeight="1">
      <c r="A29" s="120"/>
      <c r="B29" s="121"/>
      <c r="C29" s="122"/>
      <c r="D29" s="122"/>
      <c r="E29" s="122"/>
      <c r="F29" s="122"/>
      <c r="G29" s="122"/>
      <c r="H29" s="122"/>
      <c r="I29" s="122"/>
      <c r="J29" s="124"/>
    </row>
    <row r="30" spans="1:10" ht="9.75" customHeight="1">
      <c r="A30" s="120"/>
      <c r="B30" s="121"/>
      <c r="C30" s="122"/>
      <c r="D30" s="122"/>
      <c r="E30" s="122"/>
      <c r="F30" s="122"/>
      <c r="G30" s="122"/>
      <c r="H30" s="122"/>
      <c r="I30" s="122"/>
      <c r="J30" s="124"/>
    </row>
    <row r="31" spans="1:10" ht="9.75" customHeight="1">
      <c r="A31" s="120"/>
      <c r="B31" s="121"/>
      <c r="C31" s="122"/>
      <c r="D31" s="122"/>
      <c r="E31" s="122"/>
      <c r="F31" s="122"/>
      <c r="G31" s="122"/>
      <c r="H31" s="122"/>
      <c r="I31" s="122"/>
      <c r="J31" s="124"/>
    </row>
    <row r="32" spans="1:10" ht="9.75" customHeight="1">
      <c r="A32" s="120"/>
      <c r="B32" s="125"/>
      <c r="C32" s="122"/>
      <c r="D32" s="122"/>
      <c r="E32" s="122"/>
      <c r="F32" s="122"/>
      <c r="G32" s="122"/>
      <c r="H32" s="122"/>
      <c r="I32" s="122"/>
      <c r="J32" s="124"/>
    </row>
    <row r="33" spans="1:10" ht="9.75">
      <c r="A33" s="120"/>
      <c r="B33" s="119"/>
      <c r="C33" s="122"/>
      <c r="D33" s="122"/>
      <c r="E33" s="122"/>
      <c r="F33" s="122"/>
      <c r="G33" s="122"/>
      <c r="H33" s="122"/>
      <c r="I33" s="122"/>
      <c r="J33" s="126"/>
    </row>
    <row r="34" spans="1:10" ht="9.75">
      <c r="A34" s="120"/>
      <c r="B34" s="121"/>
      <c r="C34" s="122"/>
      <c r="D34" s="122"/>
      <c r="E34" s="122"/>
      <c r="F34" s="122"/>
      <c r="G34" s="122"/>
      <c r="H34" s="122"/>
      <c r="I34" s="122"/>
      <c r="J34" s="123"/>
    </row>
    <row r="35" spans="1:10" ht="9.75">
      <c r="A35" s="120"/>
      <c r="B35" s="121"/>
      <c r="C35" s="122"/>
      <c r="D35" s="122"/>
      <c r="E35" s="122"/>
      <c r="F35" s="122"/>
      <c r="G35" s="122"/>
      <c r="H35" s="122"/>
      <c r="I35" s="122"/>
      <c r="J35" s="124"/>
    </row>
    <row r="36" spans="1:10" ht="9.75">
      <c r="A36" s="120"/>
      <c r="B36" s="121"/>
      <c r="C36" s="122"/>
      <c r="D36" s="122"/>
      <c r="E36" s="122"/>
      <c r="F36" s="122"/>
      <c r="G36" s="122"/>
      <c r="H36" s="122"/>
      <c r="I36" s="122"/>
      <c r="J36" s="124"/>
    </row>
    <row r="37" spans="1:10" ht="9.75">
      <c r="A37" s="120"/>
      <c r="B37" s="125"/>
      <c r="C37" s="122"/>
      <c r="D37" s="122"/>
      <c r="E37" s="122"/>
      <c r="F37" s="122"/>
      <c r="G37" s="122"/>
      <c r="H37" s="122"/>
      <c r="I37" s="122"/>
      <c r="J37" s="124"/>
    </row>
    <row r="38" spans="1:10" ht="9.75">
      <c r="A38" s="120"/>
      <c r="B38" s="119"/>
      <c r="C38" s="122"/>
      <c r="D38" s="122"/>
      <c r="E38" s="122"/>
      <c r="F38" s="122"/>
      <c r="G38" s="122"/>
      <c r="H38" s="122"/>
      <c r="I38" s="122"/>
      <c r="J38" s="126"/>
    </row>
    <row r="39" spans="1:10" ht="9.75">
      <c r="A39" s="120"/>
      <c r="B39" s="127"/>
      <c r="C39" s="122"/>
      <c r="D39" s="122"/>
      <c r="E39" s="122"/>
      <c r="F39" s="122"/>
      <c r="G39" s="122"/>
      <c r="H39" s="122"/>
      <c r="I39" s="122"/>
      <c r="J39" s="123"/>
    </row>
    <row r="40" spans="1:10" ht="9.75">
      <c r="A40" s="120"/>
      <c r="B40" s="119"/>
      <c r="C40" s="122"/>
      <c r="D40" s="122"/>
      <c r="E40" s="122"/>
      <c r="F40" s="122"/>
      <c r="G40" s="122"/>
      <c r="H40" s="122"/>
      <c r="I40" s="122"/>
      <c r="J40" s="124"/>
    </row>
    <row r="41" spans="1:10" ht="9.75">
      <c r="A41" s="120"/>
      <c r="B41" s="128"/>
      <c r="C41" s="122"/>
      <c r="D41" s="122"/>
      <c r="E41" s="122"/>
      <c r="F41" s="122"/>
      <c r="G41" s="122"/>
      <c r="H41" s="122"/>
      <c r="I41" s="122"/>
      <c r="J41" s="124"/>
    </row>
    <row r="42" spans="1:10" ht="9.75">
      <c r="A42" s="120"/>
      <c r="B42" s="119"/>
      <c r="C42" s="122"/>
      <c r="D42" s="122"/>
      <c r="E42" s="122"/>
      <c r="F42" s="122"/>
      <c r="G42" s="122"/>
      <c r="H42" s="122"/>
      <c r="I42" s="122"/>
      <c r="J42" s="129"/>
    </row>
    <row r="43" spans="1:10" ht="9.75">
      <c r="A43" s="120"/>
      <c r="B43" s="130"/>
      <c r="C43" s="122"/>
      <c r="D43" s="122"/>
      <c r="E43" s="122"/>
      <c r="F43" s="122"/>
      <c r="G43" s="122"/>
      <c r="H43" s="122"/>
      <c r="I43" s="122"/>
      <c r="J43" s="124"/>
    </row>
    <row r="44" spans="1:10" ht="9.75">
      <c r="A44" s="120"/>
      <c r="C44" s="122"/>
      <c r="D44" s="122"/>
      <c r="E44" s="122"/>
      <c r="F44" s="122"/>
      <c r="G44" s="122"/>
      <c r="H44" s="122"/>
      <c r="I44" s="122"/>
      <c r="J44" s="129"/>
    </row>
    <row r="46" ht="12.75">
      <c r="B46"/>
    </row>
    <row r="47" spans="1:6" ht="12.75">
      <c r="A47"/>
      <c r="B47"/>
      <c r="C47"/>
      <c r="D47"/>
      <c r="E47"/>
      <c r="F47" s="131"/>
    </row>
    <row r="48" spans="1:6" ht="22.5" customHeight="1">
      <c r="A48"/>
      <c r="B48"/>
      <c r="C48"/>
      <c r="D48"/>
      <c r="E48" s="132"/>
      <c r="F48" s="133"/>
    </row>
    <row r="49" spans="1:6" ht="12.75">
      <c r="A49"/>
      <c r="B49"/>
      <c r="C49"/>
      <c r="D49"/>
      <c r="E49" s="132"/>
      <c r="F49" s="123"/>
    </row>
    <row r="50" spans="1:6" ht="12.75">
      <c r="A50"/>
      <c r="B50"/>
      <c r="C50"/>
      <c r="D50"/>
      <c r="E50" s="132"/>
      <c r="F50" s="124"/>
    </row>
    <row r="51" spans="1:6" ht="12.75">
      <c r="A51"/>
      <c r="B51"/>
      <c r="C51"/>
      <c r="D51"/>
      <c r="E51" s="132"/>
      <c r="F51" s="124"/>
    </row>
    <row r="52" spans="1:6" ht="12.75">
      <c r="A52"/>
      <c r="B52"/>
      <c r="C52"/>
      <c r="D52"/>
      <c r="E52" s="132"/>
      <c r="F52" s="124"/>
    </row>
    <row r="53" spans="1:6" ht="12.75">
      <c r="A53"/>
      <c r="B53"/>
      <c r="C53"/>
      <c r="D53"/>
      <c r="E53" s="132"/>
      <c r="F53" s="124"/>
    </row>
    <row r="54" spans="1:6" ht="12.75">
      <c r="A54"/>
      <c r="B54"/>
      <c r="C54"/>
      <c r="D54"/>
      <c r="E54" s="132"/>
      <c r="F54" s="124"/>
    </row>
    <row r="55" spans="1:6" ht="12.75">
      <c r="A55"/>
      <c r="B55"/>
      <c r="C55"/>
      <c r="D55"/>
      <c r="E55" s="132"/>
      <c r="F55" s="124"/>
    </row>
    <row r="56" spans="1:6" ht="12.75">
      <c r="A56"/>
      <c r="B56"/>
      <c r="C56"/>
      <c r="D56"/>
      <c r="E56" s="132"/>
      <c r="F56" s="124"/>
    </row>
    <row r="57" spans="1:6" ht="12.75">
      <c r="A57"/>
      <c r="B57"/>
      <c r="C57"/>
      <c r="D57"/>
      <c r="E57" s="132"/>
      <c r="F57" s="124"/>
    </row>
    <row r="58" spans="1:6" ht="12.75">
      <c r="A58"/>
      <c r="B58"/>
      <c r="C58"/>
      <c r="D58"/>
      <c r="E58" s="132"/>
      <c r="F58" s="124"/>
    </row>
    <row r="59" spans="1:6" ht="12.75">
      <c r="A59"/>
      <c r="B59"/>
      <c r="C59"/>
      <c r="D59"/>
      <c r="E59" s="132"/>
      <c r="F59" s="126"/>
    </row>
    <row r="60" spans="1:6" ht="12.75">
      <c r="A60"/>
      <c r="B60"/>
      <c r="C60"/>
      <c r="D60"/>
      <c r="E60" s="132"/>
      <c r="F60" s="123"/>
    </row>
    <row r="61" spans="1:6" ht="12.75">
      <c r="A61"/>
      <c r="B61"/>
      <c r="C61"/>
      <c r="D61"/>
      <c r="E61" s="132"/>
      <c r="F61" s="124"/>
    </row>
    <row r="62" spans="1:6" ht="12.75">
      <c r="A62"/>
      <c r="B62"/>
      <c r="C62"/>
      <c r="D62"/>
      <c r="E62" s="132"/>
      <c r="F62" s="124"/>
    </row>
    <row r="63" spans="1:6" ht="12.75">
      <c r="A63"/>
      <c r="B63"/>
      <c r="C63"/>
      <c r="D63"/>
      <c r="E63" s="132"/>
      <c r="F63" s="124"/>
    </row>
    <row r="64" spans="1:6" ht="12.75">
      <c r="A64"/>
      <c r="B64"/>
      <c r="C64"/>
      <c r="D64"/>
      <c r="E64" s="132"/>
      <c r="F64" s="126"/>
    </row>
    <row r="65" spans="1:6" ht="12.75">
      <c r="A65"/>
      <c r="B65"/>
      <c r="C65"/>
      <c r="D65"/>
      <c r="E65" s="132"/>
      <c r="F65" s="123"/>
    </row>
    <row r="66" spans="1:6" ht="12.75">
      <c r="A66"/>
      <c r="B66"/>
      <c r="C66"/>
      <c r="D66"/>
      <c r="E66" s="132"/>
      <c r="F66" s="124"/>
    </row>
    <row r="67" spans="1:6" ht="12.75">
      <c r="A67"/>
      <c r="B67"/>
      <c r="C67"/>
      <c r="D67"/>
      <c r="E67" s="132"/>
      <c r="F67" s="124"/>
    </row>
    <row r="68" spans="1:6" ht="12.75">
      <c r="A68"/>
      <c r="B68"/>
      <c r="C68"/>
      <c r="D68"/>
      <c r="E68" s="132"/>
      <c r="F68" s="129"/>
    </row>
    <row r="69" spans="1:6" ht="12.75">
      <c r="A69"/>
      <c r="B69"/>
      <c r="C69"/>
      <c r="D69"/>
      <c r="E69" s="132"/>
      <c r="F69" s="124"/>
    </row>
    <row r="70" spans="1:6" ht="12.75">
      <c r="A70"/>
      <c r="C70"/>
      <c r="D70"/>
      <c r="E70" s="132"/>
      <c r="F70" s="129"/>
    </row>
  </sheetData>
  <sheetProtection/>
  <mergeCells count="2">
    <mergeCell ref="C2:I2"/>
    <mergeCell ref="J2:J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&amp;C&amp;8Sámod község Önkormányzata 2014. évi kiadásai szakfeladatonként előirányzat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25">
      <selection activeCell="E51" sqref="E51"/>
    </sheetView>
  </sheetViews>
  <sheetFormatPr defaultColWidth="9.140625" defaultRowHeight="12.75"/>
  <cols>
    <col min="1" max="1" width="39.00390625" style="0" bestFit="1" customWidth="1"/>
    <col min="2" max="5" width="11.140625" style="0" customWidth="1"/>
  </cols>
  <sheetData>
    <row r="1" spans="1:4" ht="32.25" customHeight="1" thickBot="1">
      <c r="A1" s="200" t="s">
        <v>162</v>
      </c>
      <c r="B1" s="200"/>
      <c r="C1" s="200"/>
      <c r="D1" s="200"/>
    </row>
    <row r="2" spans="1:5" ht="13.5" customHeight="1" thickTop="1">
      <c r="A2" s="201" t="s">
        <v>29</v>
      </c>
      <c r="B2" s="195">
        <v>2012</v>
      </c>
      <c r="C2" s="195">
        <v>2013</v>
      </c>
      <c r="D2" s="195" t="s">
        <v>163</v>
      </c>
      <c r="E2" s="195" t="s">
        <v>179</v>
      </c>
    </row>
    <row r="3" spans="1:5" ht="13.5" thickBot="1">
      <c r="A3" s="202"/>
      <c r="B3" s="196"/>
      <c r="C3" s="196"/>
      <c r="D3" s="196"/>
      <c r="E3" s="196"/>
    </row>
    <row r="4" spans="1:5" ht="13.5" thickTop="1">
      <c r="A4" s="41" t="s">
        <v>67</v>
      </c>
      <c r="B4" s="197"/>
      <c r="C4" s="197"/>
      <c r="D4" s="197"/>
      <c r="E4" s="197"/>
    </row>
    <row r="5" spans="1:5" ht="12.75">
      <c r="A5" s="172" t="s">
        <v>30</v>
      </c>
      <c r="B5" s="50">
        <v>163</v>
      </c>
      <c r="C5" s="50">
        <v>2443</v>
      </c>
      <c r="D5" s="50">
        <v>2300</v>
      </c>
      <c r="E5" s="50">
        <v>512</v>
      </c>
    </row>
    <row r="6" spans="1:5" ht="12.75">
      <c r="A6" s="172" t="s">
        <v>68</v>
      </c>
      <c r="B6" s="50">
        <v>6658</v>
      </c>
      <c r="C6" s="50">
        <v>588</v>
      </c>
      <c r="D6" s="50">
        <v>580</v>
      </c>
      <c r="E6" s="50">
        <v>609</v>
      </c>
    </row>
    <row r="7" spans="1:5" ht="12.75">
      <c r="A7" s="172" t="s">
        <v>69</v>
      </c>
      <c r="B7" s="50">
        <v>35086</v>
      </c>
      <c r="C7" s="50">
        <v>25977</v>
      </c>
      <c r="D7" s="50">
        <v>10848</v>
      </c>
      <c r="E7" s="50">
        <v>17085</v>
      </c>
    </row>
    <row r="8" spans="1:5" ht="12.75">
      <c r="A8" s="172" t="s">
        <v>70</v>
      </c>
      <c r="B8" s="50">
        <v>29198</v>
      </c>
      <c r="C8" s="50">
        <v>31700</v>
      </c>
      <c r="D8" s="50">
        <v>13174</v>
      </c>
      <c r="E8" s="50">
        <v>29620</v>
      </c>
    </row>
    <row r="9" spans="1:5" ht="12.75">
      <c r="A9" s="172" t="s">
        <v>71</v>
      </c>
      <c r="B9" s="50">
        <v>147</v>
      </c>
      <c r="C9" s="50">
        <v>6949</v>
      </c>
      <c r="D9" s="50">
        <v>4135</v>
      </c>
      <c r="E9" s="50">
        <v>4135</v>
      </c>
    </row>
    <row r="10" spans="1:5" ht="12.75">
      <c r="A10" s="173" t="s">
        <v>186</v>
      </c>
      <c r="B10" s="174"/>
      <c r="C10" s="174"/>
      <c r="D10" s="174"/>
      <c r="E10" s="175">
        <v>423</v>
      </c>
    </row>
    <row r="11" spans="1:5" ht="12.75">
      <c r="A11" s="46"/>
      <c r="B11" s="47"/>
      <c r="C11" s="47"/>
      <c r="D11" s="47"/>
      <c r="E11" s="47"/>
    </row>
    <row r="12" spans="1:5" ht="12.75">
      <c r="A12" s="48" t="s">
        <v>72</v>
      </c>
      <c r="B12" s="49">
        <f>SUM(B5:B11)</f>
        <v>71252</v>
      </c>
      <c r="C12" s="49">
        <v>67657</v>
      </c>
      <c r="D12" s="50">
        <f>SUM(D5:D11)</f>
        <v>31037</v>
      </c>
      <c r="E12" s="50">
        <f>SUM(E5:E11)</f>
        <v>52384</v>
      </c>
    </row>
    <row r="13" spans="1:5" ht="12.75">
      <c r="A13" s="51"/>
      <c r="B13" s="47"/>
      <c r="C13" s="47"/>
      <c r="D13" s="47"/>
      <c r="E13" s="47"/>
    </row>
    <row r="14" spans="1:5" ht="12.75">
      <c r="A14" s="52" t="s">
        <v>73</v>
      </c>
      <c r="B14" s="53">
        <v>13375</v>
      </c>
      <c r="C14" s="53">
        <v>32968</v>
      </c>
      <c r="D14" s="53">
        <v>12271</v>
      </c>
      <c r="E14" s="53">
        <v>29021</v>
      </c>
    </row>
    <row r="15" spans="1:5" ht="12.75">
      <c r="A15" s="42" t="s">
        <v>74</v>
      </c>
      <c r="B15" s="43">
        <v>2635</v>
      </c>
      <c r="C15" s="43">
        <v>5034</v>
      </c>
      <c r="D15" s="43">
        <v>2501</v>
      </c>
      <c r="E15" s="43">
        <v>4544</v>
      </c>
    </row>
    <row r="16" spans="1:5" ht="12.75">
      <c r="A16" s="42" t="s">
        <v>75</v>
      </c>
      <c r="B16" s="43">
        <v>7440</v>
      </c>
      <c r="C16" s="43">
        <v>9881</v>
      </c>
      <c r="D16" s="43">
        <v>4101</v>
      </c>
      <c r="E16" s="43">
        <v>8277</v>
      </c>
    </row>
    <row r="17" spans="1:5" ht="12.75">
      <c r="A17" s="42" t="s">
        <v>76</v>
      </c>
      <c r="B17" s="43">
        <v>14071</v>
      </c>
      <c r="C17" s="43">
        <v>4499</v>
      </c>
      <c r="D17" s="43">
        <v>2103</v>
      </c>
      <c r="E17" s="43">
        <v>1397</v>
      </c>
    </row>
    <row r="18" spans="1:5" ht="12.75">
      <c r="A18" s="42" t="s">
        <v>77</v>
      </c>
      <c r="B18" s="43">
        <v>10052</v>
      </c>
      <c r="C18" s="43">
        <v>7251</v>
      </c>
      <c r="D18" s="43">
        <v>10061</v>
      </c>
      <c r="E18" s="43">
        <v>10145</v>
      </c>
    </row>
    <row r="19" spans="1:5" ht="12.75">
      <c r="A19" s="42" t="s">
        <v>97</v>
      </c>
      <c r="B19" s="74">
        <v>14330</v>
      </c>
      <c r="C19" s="74">
        <v>4548</v>
      </c>
      <c r="D19" s="74"/>
      <c r="E19" s="74"/>
    </row>
    <row r="20" spans="1:5" ht="12.75">
      <c r="A20" s="44" t="s">
        <v>172</v>
      </c>
      <c r="B20" s="45"/>
      <c r="C20" s="45"/>
      <c r="D20" s="45"/>
      <c r="E20" s="45"/>
    </row>
    <row r="21" spans="1:5" ht="12.75">
      <c r="A21" s="163"/>
      <c r="B21" s="164"/>
      <c r="C21" s="164"/>
      <c r="D21" s="164"/>
      <c r="E21" s="164"/>
    </row>
    <row r="22" spans="1:5" ht="12.75">
      <c r="A22" s="46"/>
      <c r="B22" s="47"/>
      <c r="C22" s="47"/>
      <c r="D22" s="47"/>
      <c r="E22" s="47"/>
    </row>
    <row r="23" spans="1:5" ht="12.75">
      <c r="A23" s="48" t="s">
        <v>78</v>
      </c>
      <c r="B23" s="50">
        <f>SUM(B14:B22)</f>
        <v>61903</v>
      </c>
      <c r="C23" s="50">
        <f>SUM(C14:C22)</f>
        <v>64181</v>
      </c>
      <c r="D23" s="54">
        <v>43364</v>
      </c>
      <c r="E23" s="54">
        <f>SUM(E14:E22)</f>
        <v>53384</v>
      </c>
    </row>
    <row r="24" spans="1:5" ht="12.75">
      <c r="A24" s="55"/>
      <c r="B24" s="56"/>
      <c r="C24" s="56"/>
      <c r="D24" s="56"/>
      <c r="E24" s="56"/>
    </row>
    <row r="25" spans="1:5" ht="12.75">
      <c r="A25" s="57"/>
      <c r="B25" s="58"/>
      <c r="C25" s="58"/>
      <c r="D25" s="58"/>
      <c r="E25" s="58"/>
    </row>
    <row r="26" spans="1:5" ht="12.75">
      <c r="A26" s="48" t="s">
        <v>79</v>
      </c>
      <c r="B26" s="50">
        <v>9349</v>
      </c>
      <c r="C26" s="50">
        <v>3476</v>
      </c>
      <c r="D26" s="50">
        <v>0</v>
      </c>
      <c r="E26" s="50">
        <v>1000</v>
      </c>
    </row>
    <row r="27" spans="1:5" ht="12.75">
      <c r="A27" s="55"/>
      <c r="B27" s="56"/>
      <c r="C27" s="56"/>
      <c r="D27" s="56"/>
      <c r="E27" s="56"/>
    </row>
    <row r="28" spans="1:5" ht="12.75">
      <c r="A28" s="59"/>
      <c r="B28" s="60"/>
      <c r="C28" s="60"/>
      <c r="D28" s="60"/>
      <c r="E28" s="60"/>
    </row>
    <row r="29" spans="1:5" ht="12.75">
      <c r="A29" s="61" t="s">
        <v>80</v>
      </c>
      <c r="B29" s="198"/>
      <c r="C29" s="199"/>
      <c r="D29" s="199"/>
      <c r="E29" s="199"/>
    </row>
    <row r="30" spans="1:5" ht="12.75">
      <c r="A30" s="42" t="s">
        <v>81</v>
      </c>
      <c r="B30" s="83">
        <v>1000</v>
      </c>
      <c r="C30" s="83"/>
      <c r="D30" s="62"/>
      <c r="E30" s="62">
        <v>0</v>
      </c>
    </row>
    <row r="31" spans="1:5" ht="12.75">
      <c r="A31" s="63" t="s">
        <v>82</v>
      </c>
      <c r="B31" s="64"/>
      <c r="C31" s="64"/>
      <c r="D31" s="64"/>
      <c r="E31" s="64"/>
    </row>
    <row r="32" spans="1:5" ht="12.75">
      <c r="A32" s="63" t="s">
        <v>83</v>
      </c>
      <c r="B32" s="64"/>
      <c r="C32" s="64"/>
      <c r="D32" s="64"/>
      <c r="E32" s="64"/>
    </row>
    <row r="33" spans="1:5" ht="12.75">
      <c r="A33" s="44" t="s">
        <v>84</v>
      </c>
      <c r="B33" s="65"/>
      <c r="C33" s="65"/>
      <c r="D33" s="65"/>
      <c r="E33" s="65"/>
    </row>
    <row r="34" spans="1:5" ht="12.75">
      <c r="A34" s="46" t="s">
        <v>85</v>
      </c>
      <c r="B34" s="66"/>
      <c r="C34" s="66"/>
      <c r="D34" s="66"/>
      <c r="E34" s="66"/>
    </row>
    <row r="35" spans="1:5" ht="12.75">
      <c r="A35" s="48" t="s">
        <v>86</v>
      </c>
      <c r="B35" s="54">
        <v>1000</v>
      </c>
      <c r="C35" s="54">
        <f>SUM(C30:C34)</f>
        <v>0</v>
      </c>
      <c r="D35" s="54">
        <v>0</v>
      </c>
      <c r="E35" s="54">
        <v>0</v>
      </c>
    </row>
    <row r="36" spans="1:5" ht="12.75">
      <c r="A36" s="67"/>
      <c r="B36" s="66"/>
      <c r="C36" s="66"/>
      <c r="D36" s="66"/>
      <c r="E36" s="66"/>
    </row>
    <row r="37" spans="1:5" ht="12.75">
      <c r="A37" s="68" t="s">
        <v>87</v>
      </c>
      <c r="B37" s="69"/>
      <c r="C37" s="69">
        <v>469</v>
      </c>
      <c r="D37" s="70"/>
      <c r="E37" s="70"/>
    </row>
    <row r="38" spans="1:5" ht="12.75">
      <c r="A38" s="71" t="s">
        <v>88</v>
      </c>
      <c r="B38" s="62">
        <v>1900</v>
      </c>
      <c r="C38" s="62">
        <v>1852</v>
      </c>
      <c r="D38" s="72"/>
      <c r="E38" s="72">
        <v>1000</v>
      </c>
    </row>
    <row r="39" spans="1:5" ht="12.75">
      <c r="A39" s="73" t="s">
        <v>89</v>
      </c>
      <c r="B39" s="62">
        <v>1500</v>
      </c>
      <c r="C39" s="62"/>
      <c r="D39" s="72"/>
      <c r="E39" s="72"/>
    </row>
    <row r="40" spans="1:5" ht="12.75">
      <c r="A40" s="73" t="s">
        <v>90</v>
      </c>
      <c r="B40" s="62"/>
      <c r="C40" s="62"/>
      <c r="D40" s="72"/>
      <c r="E40" s="72"/>
    </row>
    <row r="41" spans="1:5" ht="12.75">
      <c r="A41" s="75" t="s">
        <v>91</v>
      </c>
      <c r="B41" s="65"/>
      <c r="C41" s="65"/>
      <c r="D41" s="76"/>
      <c r="E41" s="76"/>
    </row>
    <row r="42" spans="1:5" ht="12.75">
      <c r="A42" s="67"/>
      <c r="B42" s="66"/>
      <c r="C42" s="66"/>
      <c r="D42" s="66"/>
      <c r="E42" s="66"/>
    </row>
    <row r="43" spans="1:5" ht="12.75">
      <c r="A43" s="48" t="s">
        <v>92</v>
      </c>
      <c r="B43" s="54">
        <f>B38+B39</f>
        <v>3400</v>
      </c>
      <c r="C43" s="54">
        <f>C38+C39</f>
        <v>1852</v>
      </c>
      <c r="D43" s="50">
        <f>SUM(D37:D41)</f>
        <v>0</v>
      </c>
      <c r="E43" s="50">
        <v>1000</v>
      </c>
    </row>
    <row r="44" spans="1:5" ht="12.75">
      <c r="A44" s="55"/>
      <c r="B44" s="77"/>
      <c r="C44" s="77"/>
      <c r="D44" s="77"/>
      <c r="E44" s="77"/>
    </row>
    <row r="45" spans="1:5" ht="12.75">
      <c r="A45" s="59"/>
      <c r="B45" s="60"/>
      <c r="C45" s="60"/>
      <c r="D45" s="60"/>
      <c r="E45" s="60"/>
    </row>
    <row r="46" spans="1:5" ht="12.75">
      <c r="A46" s="48" t="s">
        <v>93</v>
      </c>
      <c r="B46" s="54">
        <f>B35-B43</f>
        <v>-2400</v>
      </c>
      <c r="C46" s="54">
        <f>C35-C43</f>
        <v>-1852</v>
      </c>
      <c r="D46" s="50">
        <f>D35-D43</f>
        <v>0</v>
      </c>
      <c r="E46" s="50">
        <f>E35-E43</f>
        <v>-1000</v>
      </c>
    </row>
    <row r="47" spans="1:5" ht="12.75">
      <c r="A47" s="55"/>
      <c r="B47" s="77"/>
      <c r="C47" s="77"/>
      <c r="D47" s="77"/>
      <c r="E47" s="77"/>
    </row>
    <row r="48" spans="1:5" ht="12.75">
      <c r="A48" s="59"/>
      <c r="B48" s="60"/>
      <c r="C48" s="60"/>
      <c r="D48" s="60"/>
      <c r="E48" s="60"/>
    </row>
    <row r="49" spans="1:5" ht="12.75">
      <c r="A49" s="48" t="s">
        <v>94</v>
      </c>
      <c r="B49" s="50">
        <f>B35+B12</f>
        <v>72252</v>
      </c>
      <c r="C49" s="50">
        <v>67657</v>
      </c>
      <c r="D49" s="78">
        <v>31037</v>
      </c>
      <c r="E49" s="78">
        <v>54384</v>
      </c>
    </row>
    <row r="50" spans="1:5" ht="12.75">
      <c r="A50" s="79" t="s">
        <v>95</v>
      </c>
      <c r="B50" s="80">
        <v>65303</v>
      </c>
      <c r="C50" s="80">
        <v>66033</v>
      </c>
      <c r="D50" s="82">
        <v>31037</v>
      </c>
      <c r="E50" s="82">
        <v>54384</v>
      </c>
    </row>
    <row r="51" spans="1:5" ht="12.75">
      <c r="A51" s="67"/>
      <c r="B51" s="66"/>
      <c r="C51" s="66"/>
      <c r="D51" s="81"/>
      <c r="E51" s="81"/>
    </row>
    <row r="52" spans="1:5" ht="12.75">
      <c r="A52" s="48" t="s">
        <v>96</v>
      </c>
      <c r="B52" s="54">
        <v>6949</v>
      </c>
      <c r="C52" s="54">
        <v>1624</v>
      </c>
      <c r="D52" s="50">
        <v>0</v>
      </c>
      <c r="E52" s="50">
        <f>E49-E50</f>
        <v>0</v>
      </c>
    </row>
    <row r="56" spans="4:5" ht="12.75">
      <c r="D56" s="84" t="s">
        <v>98</v>
      </c>
      <c r="E56" s="84"/>
    </row>
  </sheetData>
  <sheetProtection/>
  <mergeCells count="8">
    <mergeCell ref="E2:E3"/>
    <mergeCell ref="B4:E4"/>
    <mergeCell ref="B29:E29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6">
      <selection activeCell="P30" sqref="P30"/>
    </sheetView>
  </sheetViews>
  <sheetFormatPr defaultColWidth="9.140625" defaultRowHeight="12.75"/>
  <cols>
    <col min="1" max="1" width="21.7109375" style="0" bestFit="1" customWidth="1"/>
    <col min="2" max="2" width="7.57421875" style="0" customWidth="1"/>
    <col min="3" max="3" width="7.140625" style="0" customWidth="1"/>
    <col min="4" max="4" width="6.140625" style="0" customWidth="1"/>
    <col min="5" max="5" width="6.57421875" style="0" customWidth="1"/>
    <col min="6" max="6" width="6.140625" style="0" customWidth="1"/>
    <col min="7" max="7" width="6.7109375" style="0" customWidth="1"/>
    <col min="8" max="9" width="6.57421875" style="0" customWidth="1"/>
    <col min="10" max="10" width="7.8515625" style="0" customWidth="1"/>
    <col min="11" max="12" width="7.28125" style="0" customWidth="1"/>
    <col min="13" max="13" width="7.00390625" style="0" customWidth="1"/>
    <col min="14" max="15" width="6.7109375" style="0" customWidth="1"/>
    <col min="16" max="16" width="7.00390625" style="0" customWidth="1"/>
    <col min="17" max="17" width="6.8515625" style="0" customWidth="1"/>
  </cols>
  <sheetData>
    <row r="1" spans="1:17" ht="12.75">
      <c r="A1" s="203" t="s">
        <v>167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</row>
    <row r="2" spans="1:17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19.5">
      <c r="A3" s="135" t="s">
        <v>126</v>
      </c>
      <c r="B3" s="136" t="s">
        <v>127</v>
      </c>
      <c r="C3" s="135" t="s">
        <v>128</v>
      </c>
      <c r="D3" s="135" t="s">
        <v>129</v>
      </c>
      <c r="E3" s="135" t="s">
        <v>130</v>
      </c>
      <c r="F3" s="135" t="s">
        <v>131</v>
      </c>
      <c r="G3" s="135" t="s">
        <v>132</v>
      </c>
      <c r="H3" s="135" t="s">
        <v>133</v>
      </c>
      <c r="I3" s="135" t="s">
        <v>154</v>
      </c>
      <c r="J3" s="135" t="s">
        <v>134</v>
      </c>
      <c r="K3" s="135" t="s">
        <v>135</v>
      </c>
      <c r="L3" s="135" t="s">
        <v>136</v>
      </c>
      <c r="M3" s="135" t="s">
        <v>137</v>
      </c>
      <c r="N3" s="135" t="s">
        <v>138</v>
      </c>
      <c r="O3" s="135" t="s">
        <v>139</v>
      </c>
      <c r="P3" s="135" t="s">
        <v>155</v>
      </c>
      <c r="Q3" s="135" t="s">
        <v>10</v>
      </c>
    </row>
    <row r="4" spans="1:17" ht="12.75">
      <c r="A4" s="137" t="s">
        <v>140</v>
      </c>
      <c r="B4" s="205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7"/>
    </row>
    <row r="5" spans="1:17" ht="12.75">
      <c r="A5" s="138" t="s">
        <v>141</v>
      </c>
      <c r="B5" s="139">
        <v>512</v>
      </c>
      <c r="C5" s="140">
        <v>0</v>
      </c>
      <c r="D5" s="140">
        <v>312</v>
      </c>
      <c r="E5" s="140">
        <v>80</v>
      </c>
      <c r="F5" s="140">
        <v>0</v>
      </c>
      <c r="G5" s="140">
        <v>30</v>
      </c>
      <c r="H5" s="140">
        <v>0</v>
      </c>
      <c r="I5" s="150">
        <f>SUM(C5:H5)</f>
        <v>422</v>
      </c>
      <c r="J5" s="140">
        <v>30</v>
      </c>
      <c r="K5" s="140">
        <v>0</v>
      </c>
      <c r="L5" s="140">
        <v>30</v>
      </c>
      <c r="M5" s="140">
        <v>0</v>
      </c>
      <c r="N5" s="140">
        <v>30</v>
      </c>
      <c r="O5" s="141">
        <v>0</v>
      </c>
      <c r="P5" s="150">
        <f aca="true" t="shared" si="0" ref="P5:P11">SUM(J5:O5)</f>
        <v>90</v>
      </c>
      <c r="Q5" s="150">
        <f>I5+P5</f>
        <v>512</v>
      </c>
    </row>
    <row r="6" spans="1:17" ht="12.75">
      <c r="A6" s="138" t="s">
        <v>142</v>
      </c>
      <c r="B6" s="139">
        <v>609</v>
      </c>
      <c r="C6" s="140">
        <v>0</v>
      </c>
      <c r="D6" s="140">
        <v>0</v>
      </c>
      <c r="E6" s="140">
        <v>185</v>
      </c>
      <c r="F6" s="140">
        <v>0</v>
      </c>
      <c r="G6" s="140">
        <v>89</v>
      </c>
      <c r="H6" s="140">
        <v>75</v>
      </c>
      <c r="I6" s="150">
        <f>SUM(C6:H6)</f>
        <v>349</v>
      </c>
      <c r="J6" s="140"/>
      <c r="K6" s="140">
        <v>185</v>
      </c>
      <c r="L6" s="140"/>
      <c r="M6" s="140">
        <v>75</v>
      </c>
      <c r="N6" s="140"/>
      <c r="O6" s="140"/>
      <c r="P6" s="150">
        <f t="shared" si="0"/>
        <v>260</v>
      </c>
      <c r="Q6" s="150">
        <f>I6+P6</f>
        <v>609</v>
      </c>
    </row>
    <row r="7" spans="1:17" ht="12.75">
      <c r="A7" s="138" t="s">
        <v>143</v>
      </c>
      <c r="B7" s="139">
        <v>2000</v>
      </c>
      <c r="C7" s="140">
        <v>2000</v>
      </c>
      <c r="D7" s="140" t="s">
        <v>144</v>
      </c>
      <c r="E7" s="140">
        <v>0</v>
      </c>
      <c r="F7" s="140">
        <v>0</v>
      </c>
      <c r="G7" s="140">
        <v>0</v>
      </c>
      <c r="H7" s="140">
        <v>0</v>
      </c>
      <c r="I7" s="150">
        <v>2000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50">
        <f t="shared" si="0"/>
        <v>0</v>
      </c>
      <c r="Q7" s="150">
        <v>2000</v>
      </c>
    </row>
    <row r="8" spans="1:17" ht="12.75">
      <c r="A8" s="138" t="s">
        <v>145</v>
      </c>
      <c r="B8" s="139">
        <v>17085</v>
      </c>
      <c r="C8" s="140">
        <v>1523</v>
      </c>
      <c r="D8" s="140">
        <v>1524</v>
      </c>
      <c r="E8" s="140">
        <v>1487</v>
      </c>
      <c r="F8" s="140">
        <v>1276</v>
      </c>
      <c r="G8" s="140">
        <v>2277</v>
      </c>
      <c r="H8" s="140">
        <v>2257</v>
      </c>
      <c r="I8" s="150">
        <f>SUM(C8:H8)</f>
        <v>10344</v>
      </c>
      <c r="J8" s="140">
        <v>1337</v>
      </c>
      <c r="K8" s="140">
        <v>1603</v>
      </c>
      <c r="L8" s="140">
        <v>1586</v>
      </c>
      <c r="M8" s="140">
        <v>737</v>
      </c>
      <c r="N8" s="140">
        <v>738</v>
      </c>
      <c r="O8" s="140">
        <v>740</v>
      </c>
      <c r="P8" s="150">
        <f t="shared" si="0"/>
        <v>6741</v>
      </c>
      <c r="Q8" s="150">
        <f>I8+P8</f>
        <v>17085</v>
      </c>
    </row>
    <row r="9" spans="1:17" ht="12.75">
      <c r="A9" s="138" t="s">
        <v>146</v>
      </c>
      <c r="B9" s="139">
        <v>29620</v>
      </c>
      <c r="C9" s="140">
        <v>3711</v>
      </c>
      <c r="D9" s="140">
        <v>1928</v>
      </c>
      <c r="E9" s="140">
        <v>1898</v>
      </c>
      <c r="F9" s="140">
        <v>1749</v>
      </c>
      <c r="G9" s="140">
        <v>3362</v>
      </c>
      <c r="H9" s="140">
        <v>1988</v>
      </c>
      <c r="I9" s="150">
        <f>SUM(C9:H9)</f>
        <v>14636</v>
      </c>
      <c r="J9" s="140">
        <v>2623</v>
      </c>
      <c r="K9" s="140">
        <v>2862</v>
      </c>
      <c r="L9" s="140">
        <v>2733</v>
      </c>
      <c r="M9" s="140">
        <v>2588</v>
      </c>
      <c r="N9" s="140">
        <v>2290</v>
      </c>
      <c r="O9" s="140">
        <v>1888</v>
      </c>
      <c r="P9" s="150">
        <f t="shared" si="0"/>
        <v>14984</v>
      </c>
      <c r="Q9" s="150">
        <f>I9+P9</f>
        <v>29620</v>
      </c>
    </row>
    <row r="10" spans="1:19" ht="12.75">
      <c r="A10" s="138" t="s">
        <v>186</v>
      </c>
      <c r="B10" s="139">
        <v>423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50">
        <f>SUM(C10:H10)</f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423</v>
      </c>
      <c r="P10" s="150">
        <f t="shared" si="0"/>
        <v>423</v>
      </c>
      <c r="Q10" s="150">
        <f>I10+P10</f>
        <v>423</v>
      </c>
      <c r="S10" s="166"/>
    </row>
    <row r="11" spans="1:17" ht="12.75">
      <c r="A11" s="138" t="s">
        <v>147</v>
      </c>
      <c r="B11" s="139">
        <v>4135</v>
      </c>
      <c r="C11" s="140">
        <v>4135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50">
        <v>4135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50">
        <f t="shared" si="0"/>
        <v>0</v>
      </c>
      <c r="Q11" s="150">
        <v>4135</v>
      </c>
    </row>
    <row r="12" spans="1:19" ht="12.75">
      <c r="A12" s="142" t="s">
        <v>10</v>
      </c>
      <c r="B12" s="143">
        <f aca="true" t="shared" si="1" ref="B12:Q12">SUM(B5:B11)</f>
        <v>54384</v>
      </c>
      <c r="C12" s="144">
        <f t="shared" si="1"/>
        <v>11369</v>
      </c>
      <c r="D12" s="144">
        <f t="shared" si="1"/>
        <v>3764</v>
      </c>
      <c r="E12" s="143">
        <f t="shared" si="1"/>
        <v>3650</v>
      </c>
      <c r="F12" s="143">
        <f t="shared" si="1"/>
        <v>3025</v>
      </c>
      <c r="G12" s="143">
        <f t="shared" si="1"/>
        <v>5758</v>
      </c>
      <c r="H12" s="143">
        <f t="shared" si="1"/>
        <v>4320</v>
      </c>
      <c r="I12" s="143">
        <f t="shared" si="1"/>
        <v>31886</v>
      </c>
      <c r="J12" s="143">
        <f t="shared" si="1"/>
        <v>3990</v>
      </c>
      <c r="K12" s="143">
        <f t="shared" si="1"/>
        <v>4650</v>
      </c>
      <c r="L12" s="143">
        <f t="shared" si="1"/>
        <v>4349</v>
      </c>
      <c r="M12" s="143">
        <f t="shared" si="1"/>
        <v>3400</v>
      </c>
      <c r="N12" s="143">
        <f t="shared" si="1"/>
        <v>3058</v>
      </c>
      <c r="O12" s="145">
        <f t="shared" si="1"/>
        <v>3051</v>
      </c>
      <c r="P12" s="143">
        <f t="shared" si="1"/>
        <v>22498</v>
      </c>
      <c r="Q12" s="143">
        <f t="shared" si="1"/>
        <v>54384</v>
      </c>
      <c r="S12" s="167"/>
    </row>
    <row r="13" spans="1:17" ht="12.75">
      <c r="A13" s="146" t="s">
        <v>148</v>
      </c>
      <c r="B13" s="205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7"/>
    </row>
    <row r="14" spans="1:17" ht="12.75">
      <c r="A14" s="138" t="s">
        <v>73</v>
      </c>
      <c r="B14" s="139">
        <v>29021</v>
      </c>
      <c r="C14" s="140">
        <v>2418</v>
      </c>
      <c r="D14" s="140">
        <v>2419</v>
      </c>
      <c r="E14" s="140">
        <v>2419</v>
      </c>
      <c r="F14" s="140">
        <v>2418</v>
      </c>
      <c r="G14" s="140">
        <v>2418</v>
      </c>
      <c r="H14" s="140">
        <v>2419</v>
      </c>
      <c r="I14" s="150">
        <f>SUM(C14:H14)</f>
        <v>14511</v>
      </c>
      <c r="J14" s="140">
        <v>2419</v>
      </c>
      <c r="K14" s="140">
        <v>2418</v>
      </c>
      <c r="L14" s="140">
        <v>2418</v>
      </c>
      <c r="M14" s="140">
        <v>2418</v>
      </c>
      <c r="N14" s="140">
        <v>2419</v>
      </c>
      <c r="O14" s="140">
        <v>2418</v>
      </c>
      <c r="P14" s="150">
        <f aca="true" t="shared" si="2" ref="P14:P21">SUM(J14:O14)</f>
        <v>14510</v>
      </c>
      <c r="Q14" s="150">
        <f>I14+P14</f>
        <v>29021</v>
      </c>
    </row>
    <row r="15" spans="1:17" ht="12.75">
      <c r="A15" s="138" t="s">
        <v>149</v>
      </c>
      <c r="B15" s="139">
        <v>4544</v>
      </c>
      <c r="C15" s="140">
        <v>379</v>
      </c>
      <c r="D15" s="140">
        <v>379</v>
      </c>
      <c r="E15" s="140">
        <v>379</v>
      </c>
      <c r="F15" s="140">
        <v>380</v>
      </c>
      <c r="G15" s="140">
        <v>379</v>
      </c>
      <c r="H15" s="140">
        <v>379</v>
      </c>
      <c r="I15" s="150">
        <f>SUM(C15:H15)</f>
        <v>2275</v>
      </c>
      <c r="J15" s="140">
        <v>373</v>
      </c>
      <c r="K15" s="140">
        <v>380</v>
      </c>
      <c r="L15" s="140">
        <v>378</v>
      </c>
      <c r="M15" s="140">
        <v>379</v>
      </c>
      <c r="N15" s="140">
        <v>380</v>
      </c>
      <c r="O15" s="140">
        <v>379</v>
      </c>
      <c r="P15" s="150">
        <f t="shared" si="2"/>
        <v>2269</v>
      </c>
      <c r="Q15" s="150">
        <f>I15+P15</f>
        <v>4544</v>
      </c>
    </row>
    <row r="16" spans="1:17" ht="12.75">
      <c r="A16" s="138" t="s">
        <v>75</v>
      </c>
      <c r="B16" s="139">
        <v>8277</v>
      </c>
      <c r="C16" s="140">
        <v>690</v>
      </c>
      <c r="D16" s="140">
        <v>690</v>
      </c>
      <c r="E16" s="140">
        <v>690</v>
      </c>
      <c r="F16" s="140">
        <v>690</v>
      </c>
      <c r="G16" s="140">
        <v>690</v>
      </c>
      <c r="H16" s="140">
        <v>691</v>
      </c>
      <c r="I16" s="150">
        <f>SUM(C16:H16)</f>
        <v>4141</v>
      </c>
      <c r="J16" s="140">
        <v>692</v>
      </c>
      <c r="K16" s="140">
        <v>692</v>
      </c>
      <c r="L16" s="140">
        <v>690</v>
      </c>
      <c r="M16" s="140">
        <v>690</v>
      </c>
      <c r="N16" s="140">
        <v>690</v>
      </c>
      <c r="O16" s="140">
        <v>682</v>
      </c>
      <c r="P16" s="150">
        <f t="shared" si="2"/>
        <v>4136</v>
      </c>
      <c r="Q16" s="150">
        <f>I16+P16</f>
        <v>8277</v>
      </c>
    </row>
    <row r="17" spans="1:17" ht="12.75">
      <c r="A17" s="138" t="s">
        <v>150</v>
      </c>
      <c r="B17" s="139">
        <v>1397</v>
      </c>
      <c r="C17" s="140">
        <v>101</v>
      </c>
      <c r="D17" s="140">
        <v>101</v>
      </c>
      <c r="E17" s="140">
        <v>146</v>
      </c>
      <c r="F17" s="140">
        <v>101</v>
      </c>
      <c r="G17" s="140">
        <v>101</v>
      </c>
      <c r="H17" s="140">
        <v>146</v>
      </c>
      <c r="I17" s="150">
        <f>SUM(C17:H17)</f>
        <v>696</v>
      </c>
      <c r="J17" s="140">
        <v>101</v>
      </c>
      <c r="K17" s="140">
        <v>101</v>
      </c>
      <c r="L17" s="140">
        <v>146</v>
      </c>
      <c r="M17" s="140">
        <v>101</v>
      </c>
      <c r="N17" s="140">
        <v>102</v>
      </c>
      <c r="O17" s="140">
        <v>150</v>
      </c>
      <c r="P17" s="150">
        <f t="shared" si="2"/>
        <v>701</v>
      </c>
      <c r="Q17" s="150">
        <f>I17+P17</f>
        <v>1397</v>
      </c>
    </row>
    <row r="18" spans="1:17" ht="24.75" customHeight="1">
      <c r="A18" s="147" t="s">
        <v>151</v>
      </c>
      <c r="B18" s="139">
        <v>0</v>
      </c>
      <c r="C18" s="140">
        <v>0</v>
      </c>
      <c r="D18" s="140">
        <v>0</v>
      </c>
      <c r="E18" s="140">
        <v>0</v>
      </c>
      <c r="F18" s="140">
        <v>0</v>
      </c>
      <c r="G18" s="140">
        <v>0</v>
      </c>
      <c r="H18" s="140">
        <v>0</v>
      </c>
      <c r="I18" s="150">
        <v>0</v>
      </c>
      <c r="J18" s="140">
        <v>0</v>
      </c>
      <c r="K18" s="140">
        <v>0</v>
      </c>
      <c r="L18" s="140">
        <v>0</v>
      </c>
      <c r="M18" s="140">
        <v>0</v>
      </c>
      <c r="N18" s="140">
        <v>0</v>
      </c>
      <c r="O18" s="140">
        <v>0</v>
      </c>
      <c r="P18" s="150">
        <f t="shared" si="2"/>
        <v>0</v>
      </c>
      <c r="Q18" s="150">
        <v>0</v>
      </c>
    </row>
    <row r="19" spans="1:17" ht="23.25" customHeight="1">
      <c r="A19" s="147" t="s">
        <v>77</v>
      </c>
      <c r="B19" s="139">
        <v>10145</v>
      </c>
      <c r="C19" s="140">
        <v>919</v>
      </c>
      <c r="D19" s="140">
        <v>1519</v>
      </c>
      <c r="E19" s="140">
        <v>1114</v>
      </c>
      <c r="F19" s="140">
        <v>830</v>
      </c>
      <c r="G19" s="140">
        <v>800</v>
      </c>
      <c r="H19" s="140">
        <v>901</v>
      </c>
      <c r="I19" s="150">
        <f>SUM(C19:H19)</f>
        <v>6083</v>
      </c>
      <c r="J19" s="140">
        <v>689</v>
      </c>
      <c r="K19" s="140">
        <v>652</v>
      </c>
      <c r="L19" s="140">
        <v>787</v>
      </c>
      <c r="M19" s="140">
        <v>630</v>
      </c>
      <c r="N19" s="140">
        <v>772</v>
      </c>
      <c r="O19" s="140">
        <v>532</v>
      </c>
      <c r="P19" s="150">
        <f t="shared" si="2"/>
        <v>4062</v>
      </c>
      <c r="Q19" s="150">
        <f>I19+P19</f>
        <v>10145</v>
      </c>
    </row>
    <row r="20" spans="1:17" ht="12.75">
      <c r="A20" s="138" t="s">
        <v>185</v>
      </c>
      <c r="B20" s="139">
        <v>0</v>
      </c>
      <c r="C20" s="140"/>
      <c r="D20" s="140"/>
      <c r="E20" s="140">
        <v>0</v>
      </c>
      <c r="F20" s="140">
        <v>0</v>
      </c>
      <c r="G20" s="140">
        <v>0</v>
      </c>
      <c r="H20" s="140">
        <v>0</v>
      </c>
      <c r="I20" s="150">
        <v>0</v>
      </c>
      <c r="J20" s="140">
        <v>0</v>
      </c>
      <c r="K20" s="140">
        <v>0</v>
      </c>
      <c r="L20" s="140">
        <v>0</v>
      </c>
      <c r="M20" s="140">
        <v>0</v>
      </c>
      <c r="N20" s="140">
        <v>0</v>
      </c>
      <c r="O20" s="140">
        <v>0</v>
      </c>
      <c r="P20" s="150">
        <f t="shared" si="2"/>
        <v>0</v>
      </c>
      <c r="Q20" s="150">
        <v>0</v>
      </c>
    </row>
    <row r="21" spans="1:17" ht="12.75">
      <c r="A21" s="138" t="s">
        <v>105</v>
      </c>
      <c r="B21" s="139">
        <v>1000</v>
      </c>
      <c r="C21" s="140">
        <v>1000</v>
      </c>
      <c r="D21" s="140"/>
      <c r="E21" s="140">
        <v>0</v>
      </c>
      <c r="F21" s="140">
        <v>0</v>
      </c>
      <c r="G21" s="140">
        <v>0</v>
      </c>
      <c r="H21" s="140">
        <v>0</v>
      </c>
      <c r="I21" s="150">
        <v>1000</v>
      </c>
      <c r="J21" s="140">
        <v>0</v>
      </c>
      <c r="K21" s="140">
        <v>0</v>
      </c>
      <c r="L21" s="140">
        <v>0</v>
      </c>
      <c r="M21" s="140">
        <v>0</v>
      </c>
      <c r="N21" s="140">
        <v>0</v>
      </c>
      <c r="O21" s="140">
        <v>0</v>
      </c>
      <c r="P21" s="150">
        <f t="shared" si="2"/>
        <v>0</v>
      </c>
      <c r="Q21" s="150">
        <v>1000</v>
      </c>
    </row>
    <row r="22" spans="1:17" ht="12.75">
      <c r="A22" s="138" t="s">
        <v>152</v>
      </c>
      <c r="B22" s="139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v>0</v>
      </c>
      <c r="H22" s="140">
        <v>0</v>
      </c>
      <c r="I22" s="15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50">
        <v>0</v>
      </c>
      <c r="Q22" s="150">
        <v>0</v>
      </c>
    </row>
    <row r="23" spans="1:17" ht="12.75">
      <c r="A23" s="138" t="s">
        <v>4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50">
        <f>SUM(C23:H23)</f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50">
        <f>SUM(J23:O23)</f>
        <v>0</v>
      </c>
      <c r="Q23" s="150">
        <f>I23+P23</f>
        <v>0</v>
      </c>
    </row>
    <row r="24" spans="1:17" ht="12.75">
      <c r="A24" s="142" t="s">
        <v>10</v>
      </c>
      <c r="B24" s="143">
        <f aca="true" t="shared" si="3" ref="B24:Q24">SUM(B14:B23)</f>
        <v>54384</v>
      </c>
      <c r="C24" s="143">
        <f t="shared" si="3"/>
        <v>5507</v>
      </c>
      <c r="D24" s="143">
        <f t="shared" si="3"/>
        <v>5108</v>
      </c>
      <c r="E24" s="143">
        <f t="shared" si="3"/>
        <v>4748</v>
      </c>
      <c r="F24" s="143">
        <f t="shared" si="3"/>
        <v>4419</v>
      </c>
      <c r="G24" s="143">
        <f t="shared" si="3"/>
        <v>4388</v>
      </c>
      <c r="H24" s="143">
        <f t="shared" si="3"/>
        <v>4536</v>
      </c>
      <c r="I24" s="143">
        <f t="shared" si="3"/>
        <v>28706</v>
      </c>
      <c r="J24" s="143">
        <f t="shared" si="3"/>
        <v>4274</v>
      </c>
      <c r="K24" s="143">
        <f t="shared" si="3"/>
        <v>4243</v>
      </c>
      <c r="L24" s="143">
        <f t="shared" si="3"/>
        <v>4419</v>
      </c>
      <c r="M24" s="143">
        <f t="shared" si="3"/>
        <v>4218</v>
      </c>
      <c r="N24" s="143">
        <f t="shared" si="3"/>
        <v>4363</v>
      </c>
      <c r="O24" s="143">
        <f t="shared" si="3"/>
        <v>4161</v>
      </c>
      <c r="P24" s="143">
        <f t="shared" si="3"/>
        <v>25678</v>
      </c>
      <c r="Q24" s="143">
        <f t="shared" si="3"/>
        <v>54384</v>
      </c>
    </row>
    <row r="25" spans="1:17" ht="12.75">
      <c r="A25" s="151" t="s">
        <v>156</v>
      </c>
      <c r="B25" s="150">
        <v>0</v>
      </c>
      <c r="C25" s="150">
        <f aca="true" t="shared" si="4" ref="C25:H25">C12-C24</f>
        <v>5862</v>
      </c>
      <c r="D25" s="150">
        <f t="shared" si="4"/>
        <v>-1344</v>
      </c>
      <c r="E25" s="150">
        <f t="shared" si="4"/>
        <v>-1098</v>
      </c>
      <c r="F25" s="150">
        <f t="shared" si="4"/>
        <v>-1394</v>
      </c>
      <c r="G25" s="150">
        <f t="shared" si="4"/>
        <v>1370</v>
      </c>
      <c r="H25" s="150">
        <f t="shared" si="4"/>
        <v>-216</v>
      </c>
      <c r="I25" s="150">
        <f>SUM(C25:H25)</f>
        <v>3180</v>
      </c>
      <c r="J25" s="150">
        <f aca="true" t="shared" si="5" ref="J25:O25">J12-J24</f>
        <v>-284</v>
      </c>
      <c r="K25" s="150">
        <f t="shared" si="5"/>
        <v>407</v>
      </c>
      <c r="L25" s="150">
        <f t="shared" si="5"/>
        <v>-70</v>
      </c>
      <c r="M25" s="150">
        <f t="shared" si="5"/>
        <v>-818</v>
      </c>
      <c r="N25" s="150">
        <f t="shared" si="5"/>
        <v>-1305</v>
      </c>
      <c r="O25" s="150">
        <f t="shared" si="5"/>
        <v>-1110</v>
      </c>
      <c r="P25" s="150">
        <f>SUM(J25:O25)</f>
        <v>-3180</v>
      </c>
      <c r="Q25" s="150">
        <v>0</v>
      </c>
    </row>
    <row r="26" spans="1:17" ht="12.75">
      <c r="A26" s="134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</row>
    <row r="27" spans="1:17" ht="12.75">
      <c r="A27" s="151" t="s">
        <v>157</v>
      </c>
      <c r="B27" s="143">
        <v>54384</v>
      </c>
      <c r="C27" s="144">
        <v>11369</v>
      </c>
      <c r="D27" s="144">
        <f>SUM(D20:D26)</f>
        <v>3764</v>
      </c>
      <c r="E27" s="143">
        <f>SUM(E20:E26)</f>
        <v>3650</v>
      </c>
      <c r="F27" s="143">
        <f>SUM(F20:F26)</f>
        <v>3025</v>
      </c>
      <c r="G27" s="143">
        <f>SUM(G20:G26)</f>
        <v>5758</v>
      </c>
      <c r="H27" s="143">
        <f>SUM(H20:H26)</f>
        <v>4320</v>
      </c>
      <c r="I27" s="143">
        <f aca="true" t="shared" si="6" ref="I27:I32">SUM(C27:H27)</f>
        <v>31886</v>
      </c>
      <c r="J27" s="143">
        <f aca="true" t="shared" si="7" ref="J27:O27">SUM(J20:J26)</f>
        <v>3990</v>
      </c>
      <c r="K27" s="143">
        <f t="shared" si="7"/>
        <v>4650</v>
      </c>
      <c r="L27" s="143">
        <f t="shared" si="7"/>
        <v>4349</v>
      </c>
      <c r="M27" s="143">
        <f t="shared" si="7"/>
        <v>3400</v>
      </c>
      <c r="N27" s="143">
        <f t="shared" si="7"/>
        <v>3058</v>
      </c>
      <c r="O27" s="145">
        <f t="shared" si="7"/>
        <v>3051</v>
      </c>
      <c r="P27" s="143">
        <f aca="true" t="shared" si="8" ref="P27:P32">SUM(J27:O27)</f>
        <v>22498</v>
      </c>
      <c r="Q27" s="143">
        <f>I27+P27</f>
        <v>54384</v>
      </c>
    </row>
    <row r="28" spans="1:17" ht="12.75">
      <c r="A28" s="151" t="s">
        <v>158</v>
      </c>
      <c r="B28" s="143">
        <v>54384</v>
      </c>
      <c r="C28" s="143">
        <f aca="true" t="shared" si="9" ref="C28:H29">C24</f>
        <v>5507</v>
      </c>
      <c r="D28" s="143">
        <f t="shared" si="9"/>
        <v>5108</v>
      </c>
      <c r="E28" s="143">
        <f t="shared" si="9"/>
        <v>4748</v>
      </c>
      <c r="F28" s="143">
        <f t="shared" si="9"/>
        <v>4419</v>
      </c>
      <c r="G28" s="143">
        <f t="shared" si="9"/>
        <v>4388</v>
      </c>
      <c r="H28" s="143">
        <f t="shared" si="9"/>
        <v>4536</v>
      </c>
      <c r="I28" s="143">
        <f t="shared" si="6"/>
        <v>28706</v>
      </c>
      <c r="J28" s="143">
        <f aca="true" t="shared" si="10" ref="J28:O29">J24</f>
        <v>4274</v>
      </c>
      <c r="K28" s="143">
        <f t="shared" si="10"/>
        <v>4243</v>
      </c>
      <c r="L28" s="143">
        <f t="shared" si="10"/>
        <v>4419</v>
      </c>
      <c r="M28" s="143">
        <f t="shared" si="10"/>
        <v>4218</v>
      </c>
      <c r="N28" s="143">
        <f t="shared" si="10"/>
        <v>4363</v>
      </c>
      <c r="O28" s="143">
        <f t="shared" si="10"/>
        <v>4161</v>
      </c>
      <c r="P28" s="143">
        <f t="shared" si="8"/>
        <v>25678</v>
      </c>
      <c r="Q28" s="143">
        <f>I28+P28</f>
        <v>54384</v>
      </c>
    </row>
    <row r="29" spans="1:17" ht="12.75">
      <c r="A29" s="151" t="s">
        <v>156</v>
      </c>
      <c r="B29" s="143">
        <v>0</v>
      </c>
      <c r="C29" s="150">
        <f t="shared" si="9"/>
        <v>5862</v>
      </c>
      <c r="D29" s="150">
        <f t="shared" si="9"/>
        <v>-1344</v>
      </c>
      <c r="E29" s="150">
        <f t="shared" si="9"/>
        <v>-1098</v>
      </c>
      <c r="F29" s="150">
        <f t="shared" si="9"/>
        <v>-1394</v>
      </c>
      <c r="G29" s="150">
        <f t="shared" si="9"/>
        <v>1370</v>
      </c>
      <c r="H29" s="150">
        <f t="shared" si="9"/>
        <v>-216</v>
      </c>
      <c r="I29" s="150">
        <f t="shared" si="6"/>
        <v>3180</v>
      </c>
      <c r="J29" s="150">
        <f t="shared" si="10"/>
        <v>-284</v>
      </c>
      <c r="K29" s="150">
        <f t="shared" si="10"/>
        <v>407</v>
      </c>
      <c r="L29" s="150">
        <f t="shared" si="10"/>
        <v>-70</v>
      </c>
      <c r="M29" s="150">
        <f t="shared" si="10"/>
        <v>-818</v>
      </c>
      <c r="N29" s="150">
        <f t="shared" si="10"/>
        <v>-1305</v>
      </c>
      <c r="O29" s="150">
        <f t="shared" si="10"/>
        <v>-1110</v>
      </c>
      <c r="P29" s="150">
        <f t="shared" si="8"/>
        <v>-3180</v>
      </c>
      <c r="Q29" s="150">
        <v>0</v>
      </c>
    </row>
    <row r="30" spans="1:17" ht="12.75">
      <c r="A30" s="151" t="s">
        <v>159</v>
      </c>
      <c r="B30" s="150">
        <v>0</v>
      </c>
      <c r="C30" s="153"/>
      <c r="D30" s="154"/>
      <c r="E30" s="154"/>
      <c r="F30" s="154"/>
      <c r="G30" s="154"/>
      <c r="H30" s="155"/>
      <c r="I30" s="150">
        <f t="shared" si="6"/>
        <v>0</v>
      </c>
      <c r="J30" s="153"/>
      <c r="K30" s="154"/>
      <c r="L30" s="154"/>
      <c r="M30" s="154"/>
      <c r="N30" s="154"/>
      <c r="O30" s="155"/>
      <c r="P30" s="150">
        <f t="shared" si="8"/>
        <v>0</v>
      </c>
      <c r="Q30" s="150">
        <f>SUM(I30,P30)</f>
        <v>0</v>
      </c>
    </row>
    <row r="31" spans="1:17" ht="12.75">
      <c r="A31" s="151" t="s">
        <v>160</v>
      </c>
      <c r="B31" s="150">
        <v>0</v>
      </c>
      <c r="C31" s="153"/>
      <c r="D31" s="154"/>
      <c r="E31" s="154"/>
      <c r="F31" s="154"/>
      <c r="G31" s="154"/>
      <c r="H31" s="155"/>
      <c r="I31" s="150">
        <f t="shared" si="6"/>
        <v>0</v>
      </c>
      <c r="J31" s="153"/>
      <c r="K31" s="154"/>
      <c r="L31" s="154"/>
      <c r="M31" s="154"/>
      <c r="N31" s="154"/>
      <c r="O31" s="155"/>
      <c r="P31" s="150">
        <f t="shared" si="8"/>
        <v>0</v>
      </c>
      <c r="Q31" s="150">
        <f>SUM(I31,P31)</f>
        <v>0</v>
      </c>
    </row>
    <row r="32" spans="1:17" ht="12.75">
      <c r="A32" s="151" t="s">
        <v>156</v>
      </c>
      <c r="B32" s="150">
        <f>B30-B31</f>
        <v>0</v>
      </c>
      <c r="C32" s="156">
        <f>C30-C31</f>
        <v>0</v>
      </c>
      <c r="D32" s="157">
        <f aca="true" t="shared" si="11" ref="D32:J32">D30-D31</f>
        <v>0</v>
      </c>
      <c r="E32" s="157">
        <f t="shared" si="11"/>
        <v>0</v>
      </c>
      <c r="F32" s="157">
        <f t="shared" si="11"/>
        <v>0</v>
      </c>
      <c r="G32" s="157">
        <f t="shared" si="11"/>
        <v>0</v>
      </c>
      <c r="H32" s="158">
        <f t="shared" si="11"/>
        <v>0</v>
      </c>
      <c r="I32" s="150">
        <f t="shared" si="6"/>
        <v>0</v>
      </c>
      <c r="J32" s="156">
        <f t="shared" si="11"/>
        <v>0</v>
      </c>
      <c r="K32" s="157">
        <f>K30-K31</f>
        <v>0</v>
      </c>
      <c r="L32" s="157">
        <f>L30-L31</f>
        <v>0</v>
      </c>
      <c r="M32" s="157">
        <f>M30-M31</f>
        <v>0</v>
      </c>
      <c r="N32" s="157">
        <f>N30-N31</f>
        <v>0</v>
      </c>
      <c r="O32" s="158">
        <f>O30-O31</f>
        <v>0</v>
      </c>
      <c r="P32" s="150">
        <f t="shared" si="8"/>
        <v>0</v>
      </c>
      <c r="Q32" s="150">
        <f>SUM(I32,P32)</f>
        <v>0</v>
      </c>
    </row>
    <row r="36" ht="12.75">
      <c r="O36" s="84" t="s">
        <v>153</v>
      </c>
    </row>
  </sheetData>
  <sheetProtection/>
  <mergeCells count="3">
    <mergeCell ref="A1:Q1"/>
    <mergeCell ref="B4:Q4"/>
    <mergeCell ref="B13:Q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5FALU</cp:lastModifiedBy>
  <cp:lastPrinted>2015-06-29T07:23:32Z</cp:lastPrinted>
  <dcterms:created xsi:type="dcterms:W3CDTF">2003-11-29T22:04:51Z</dcterms:created>
  <dcterms:modified xsi:type="dcterms:W3CDTF">2016-03-23T13:36:03Z</dcterms:modified>
  <cp:category/>
  <cp:version/>
  <cp:contentType/>
  <cp:contentStatus/>
</cp:coreProperties>
</file>