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300" windowWidth="11355" windowHeight="5790" activeTab="0"/>
  </bookViews>
  <sheets>
    <sheet name="Összesítő" sheetId="1" r:id="rId1"/>
    <sheet name="011130" sheetId="2" r:id="rId2"/>
    <sheet name="082092" sheetId="3" r:id="rId3"/>
    <sheet name="066020" sheetId="4" r:id="rId4"/>
    <sheet name="105010" sheetId="5" r:id="rId5"/>
    <sheet name="107060" sheetId="6" r:id="rId6"/>
    <sheet name="052020" sheetId="7" r:id="rId7"/>
    <sheet name="013320" sheetId="8" r:id="rId8"/>
    <sheet name="064010" sheetId="9" r:id="rId9"/>
    <sheet name="081030" sheetId="10" r:id="rId10"/>
    <sheet name="106020" sheetId="11" r:id="rId11"/>
    <sheet name="051030" sheetId="12" r:id="rId12"/>
    <sheet name="045160" sheetId="13" r:id="rId13"/>
    <sheet name="11130" sheetId="14" r:id="rId14"/>
    <sheet name="018010" sheetId="15" r:id="rId15"/>
    <sheet name="013350" sheetId="16" r:id="rId16"/>
    <sheet name="900070" sheetId="17" r:id="rId17"/>
  </sheets>
  <definedNames>
    <definedName name="_xlnm.Print_Area" localSheetId="1">'011130'!$A$1:$G$64</definedName>
    <definedName name="_xlnm.Print_Area" localSheetId="2">'082092'!$A$1:$H$22</definedName>
  </definedNames>
  <calcPr fullCalcOnLoad="1"/>
</workbook>
</file>

<file path=xl/sharedStrings.xml><?xml version="1.0" encoding="utf-8"?>
<sst xmlns="http://schemas.openxmlformats.org/spreadsheetml/2006/main" count="724" uniqueCount="389">
  <si>
    <t>Villamosenergia szolgáltatás</t>
  </si>
  <si>
    <t>ÁFA</t>
  </si>
  <si>
    <t>SZEMÉLYI JUTTATÁSOK</t>
  </si>
  <si>
    <t>TARTALÉK</t>
  </si>
  <si>
    <t>Víz szolgáltatás</t>
  </si>
  <si>
    <t>DOLOGI KIADÁSOK</t>
  </si>
  <si>
    <t>Működési bevételek</t>
  </si>
  <si>
    <t>JÁRULÉKOK</t>
  </si>
  <si>
    <t>MŰKÖDÉSI KIADÁSOK MINDÖSSZESEN</t>
  </si>
  <si>
    <t>Külső személyi juttatások</t>
  </si>
  <si>
    <t>Készletbeszerzések</t>
  </si>
  <si>
    <t>Szolgáltatások</t>
  </si>
  <si>
    <t>Különféle dologi kiadások</t>
  </si>
  <si>
    <t>BEFEKTETETT ESZKÖZÖK</t>
  </si>
  <si>
    <t>FELÚJÍTÁSOK</t>
  </si>
  <si>
    <t>Szociális hozzájárulási adó</t>
  </si>
  <si>
    <t>Működési célú pénzeszközátadás civil szerv.nek</t>
  </si>
  <si>
    <t>ÖSSZESEN:</t>
  </si>
  <si>
    <t>Működési pénzeszköz átadások</t>
  </si>
  <si>
    <t>Működési célú pénzeszközátadás</t>
  </si>
  <si>
    <t xml:space="preserve">Összesen: </t>
  </si>
  <si>
    <t>Összesen:</t>
  </si>
  <si>
    <t>Víz és csatorna díjak</t>
  </si>
  <si>
    <t>Rendszeres szociális segély</t>
  </si>
  <si>
    <t>Foglalkoztatást helyetesítő támogatás</t>
  </si>
  <si>
    <t>Lakásfenntartási támogatás</t>
  </si>
  <si>
    <t>Állományba nem tartozók juttatásai</t>
  </si>
  <si>
    <t>Önkormányzati segély gyermeket gondozó család létfenntartásának…</t>
  </si>
  <si>
    <t>Önkormányzatok által folyósított ellátások (Bursa Hungarica)</t>
  </si>
  <si>
    <t>013350 Önkormányzati vagyonnal való gazdálkodással kapcsolatos feladatok</t>
  </si>
  <si>
    <t>018010 Önkormányzatok elszámolásai a központi költségvetéssel</t>
  </si>
  <si>
    <t>Telekadó</t>
  </si>
  <si>
    <t>Magánszemélyek kommunális adója</t>
  </si>
  <si>
    <t>Iparűzési adó</t>
  </si>
  <si>
    <t>Gépjárműadó</t>
  </si>
  <si>
    <t>Bírságok, pótlékok, egyéb sajátos bevételek</t>
  </si>
  <si>
    <t>011130 Önkormányzatok és önkormányzati hivatalok jogalkotó és általános igazgatási tevékenysége</t>
  </si>
  <si>
    <t>900070 Fejezeti és általános tartalékok elszámolása</t>
  </si>
  <si>
    <t>Felhalmozási bevételek</t>
  </si>
  <si>
    <t>Közhatalmi bevételek összesen:</t>
  </si>
  <si>
    <t>Működési célú támogatás összesen: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</si>
  <si>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</si>
  <si>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</si>
  <si>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támogatása</t>
  </si>
  <si>
    <t>Működési célú központosított előirányzatok</t>
  </si>
  <si>
    <r>
      <t xml:space="preserve">052020 SZENNYVÍZ GYŰJTÉSE, TISZTÍTÁSA, ELHEYEZÉSE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(370000)</t>
    </r>
  </si>
  <si>
    <t>K72</t>
  </si>
  <si>
    <t>K74</t>
  </si>
  <si>
    <r>
      <t>051030 NEM VESZÉLYES (TELEPÜLÉSI) HULLADÉKOK....BEGYŰJTÉSE...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(381103)</t>
    </r>
  </si>
  <si>
    <t>K3379</t>
  </si>
  <si>
    <t>K053511</t>
  </si>
  <si>
    <t>K123</t>
  </si>
  <si>
    <t>K351</t>
  </si>
  <si>
    <t>K312</t>
  </si>
  <si>
    <t>K334</t>
  </si>
  <si>
    <r>
      <t>045160 KÖZUTAK, HIDAK, ALAGUTAK ÜZEMELTETÉSE, FENNTARTÁSA</t>
    </r>
    <r>
      <rPr>
        <b/>
        <sz val="9"/>
        <rFont val="Arial"/>
        <family val="2"/>
      </rPr>
      <t xml:space="preserve"> (</t>
    </r>
    <r>
      <rPr>
        <sz val="9"/>
        <rFont val="Arial"/>
        <family val="2"/>
      </rPr>
      <t xml:space="preserve">522001)        </t>
    </r>
    <r>
      <rPr>
        <b/>
        <sz val="11"/>
        <rFont val="Arial"/>
        <family val="2"/>
      </rPr>
      <t xml:space="preserve">                                 </t>
    </r>
  </si>
  <si>
    <t>K121</t>
  </si>
  <si>
    <t>K26</t>
  </si>
  <si>
    <t>K3122</t>
  </si>
  <si>
    <t>K3114</t>
  </si>
  <si>
    <t>K3129</t>
  </si>
  <si>
    <t>K3221</t>
  </si>
  <si>
    <t>K3211</t>
  </si>
  <si>
    <t>K3212</t>
  </si>
  <si>
    <t>K3311</t>
  </si>
  <si>
    <t>K3312</t>
  </si>
  <si>
    <t>K3313</t>
  </si>
  <si>
    <t>K336</t>
  </si>
  <si>
    <t>K3359</t>
  </si>
  <si>
    <t>K342</t>
  </si>
  <si>
    <t>K355</t>
  </si>
  <si>
    <t>K512</t>
  </si>
  <si>
    <t>K50601</t>
  </si>
  <si>
    <t>K51101</t>
  </si>
  <si>
    <t>K51103</t>
  </si>
  <si>
    <r>
      <t xml:space="preserve">064010 KÖZVILÁGÍTÁS </t>
    </r>
    <r>
      <rPr>
        <b/>
        <sz val="9"/>
        <rFont val="Arial"/>
        <family val="2"/>
      </rPr>
      <t>(8414021)</t>
    </r>
  </si>
  <si>
    <r>
      <t xml:space="preserve">106020 LAKÁSFENNTARTÁSSAL, LAKHATÁSSAL ÖSSZEFÜGGŐ ELLÁTÁSOK </t>
    </r>
    <r>
      <rPr>
        <b/>
        <sz val="9"/>
        <rFont val="Arial"/>
        <family val="2"/>
      </rPr>
      <t>(882202)</t>
    </r>
  </si>
  <si>
    <t>K463</t>
  </si>
  <si>
    <t>K1101</t>
  </si>
  <si>
    <t>K1107</t>
  </si>
  <si>
    <t>K1108</t>
  </si>
  <si>
    <t>K122</t>
  </si>
  <si>
    <t>K21</t>
  </si>
  <si>
    <t>K27</t>
  </si>
  <si>
    <t>K24</t>
  </si>
  <si>
    <t>K3123</t>
  </si>
  <si>
    <r>
      <t>105010 ÖNKORMÁNYZATOK RENDSZERES PÉNZBELI ELLÁTÁSOK</t>
    </r>
    <r>
      <rPr>
        <b/>
        <sz val="9"/>
        <rFont val="Arial"/>
        <family val="2"/>
      </rPr>
      <t xml:space="preserve"> (88211)</t>
    </r>
  </si>
  <si>
    <t>K4824</t>
  </si>
  <si>
    <t>K458</t>
  </si>
  <si>
    <t>K4899</t>
  </si>
  <si>
    <t>K4817</t>
  </si>
  <si>
    <r>
      <t>107060 PÉNZBELI ÖNKORMÁNYZATI SEGÉLY</t>
    </r>
    <r>
      <rPr>
        <b/>
        <sz val="9"/>
        <rFont val="Arial"/>
        <family val="2"/>
      </rPr>
      <t xml:space="preserve"> (8821221)</t>
    </r>
  </si>
  <si>
    <t>K4818</t>
  </si>
  <si>
    <r>
      <t xml:space="preserve">013320 KÖZTEMETŐ- FENNTARTÁS ÉS MŰKÖDTETÉS </t>
    </r>
    <r>
      <rPr>
        <b/>
        <sz val="9"/>
        <rFont val="Arial"/>
        <family val="2"/>
      </rPr>
      <t>(9603021)</t>
    </r>
  </si>
  <si>
    <t>081030 MINDEFÉLE EGYÉB SZABADIDŐS SZOLGÁLTATÁS</t>
  </si>
  <si>
    <t>B4109</t>
  </si>
  <si>
    <t>B519</t>
  </si>
  <si>
    <t>B4049</t>
  </si>
  <si>
    <t>B344</t>
  </si>
  <si>
    <t>B343</t>
  </si>
  <si>
    <t>B35107</t>
  </si>
  <si>
    <t>B3542</t>
  </si>
  <si>
    <t>B3612</t>
  </si>
  <si>
    <t>B111</t>
  </si>
  <si>
    <t>B113</t>
  </si>
  <si>
    <t>B114</t>
  </si>
  <si>
    <t>B115</t>
  </si>
  <si>
    <t>B7203</t>
  </si>
  <si>
    <t>K1110</t>
  </si>
  <si>
    <t>Egyéb költségtérítések</t>
  </si>
  <si>
    <t>K3339</t>
  </si>
  <si>
    <t>K3351</t>
  </si>
  <si>
    <t>K33798</t>
  </si>
  <si>
    <t>K50401</t>
  </si>
  <si>
    <t>K51102</t>
  </si>
  <si>
    <t>K05511302</t>
  </si>
  <si>
    <t>K71</t>
  </si>
  <si>
    <t>Ingatlanok felújítása</t>
  </si>
  <si>
    <t>K8801</t>
  </si>
  <si>
    <t>K0588301</t>
  </si>
  <si>
    <t>Egyéb felhalmozási célú támogatások ÁHT-n kívülre</t>
  </si>
  <si>
    <t>B3699</t>
  </si>
  <si>
    <t>B3607</t>
  </si>
  <si>
    <t>T0936307</t>
  </si>
  <si>
    <t>Környezetvédelmi bírság teljesítése</t>
  </si>
  <si>
    <t>B4089</t>
  </si>
  <si>
    <t>T0940839</t>
  </si>
  <si>
    <t>Egyéb kamatbevételek teljesítése</t>
  </si>
  <si>
    <t>Egyéb közhatalmi bevételek</t>
  </si>
  <si>
    <t>K33792</t>
  </si>
  <si>
    <t>K33799</t>
  </si>
  <si>
    <t>K05337399</t>
  </si>
  <si>
    <t>rovatszám</t>
  </si>
  <si>
    <t>megnevezés</t>
  </si>
  <si>
    <t>előirányzat</t>
  </si>
  <si>
    <t>teljesítés</t>
  </si>
  <si>
    <t>Munkabér</t>
  </si>
  <si>
    <t>Béren kívüli juttatások</t>
  </si>
  <si>
    <t>K1</t>
  </si>
  <si>
    <t>Egészségügyi hozzájárulás</t>
  </si>
  <si>
    <t>Munkáltatót terhelő SZJA</t>
  </si>
  <si>
    <t>K2</t>
  </si>
  <si>
    <t>K311</t>
  </si>
  <si>
    <t>Szakmai anyagok beszerzése</t>
  </si>
  <si>
    <t>Üzemeltetési anyagok beszerzése</t>
  </si>
  <si>
    <t>Informatikai szolgáltatások igénybevétele</t>
  </si>
  <si>
    <t>K321</t>
  </si>
  <si>
    <t>K322</t>
  </si>
  <si>
    <t>Egyéb kommunikációs szolgáltatások</t>
  </si>
  <si>
    <t>K331</t>
  </si>
  <si>
    <t>Közüzemi díjak</t>
  </si>
  <si>
    <t>K333</t>
  </si>
  <si>
    <t>Bérleti és lízing díjak</t>
  </si>
  <si>
    <t>Szakmai tevékenységet segítő szolgáltatások</t>
  </si>
  <si>
    <t>K33793</t>
  </si>
  <si>
    <t xml:space="preserve">Postai szolgáltatás </t>
  </si>
  <si>
    <t>K33794</t>
  </si>
  <si>
    <t>Bankköltség</t>
  </si>
  <si>
    <t>K337</t>
  </si>
  <si>
    <t>Egyéb szolgáltatások</t>
  </si>
  <si>
    <t>Működési célú előzetesen felszámított ÁFA</t>
  </si>
  <si>
    <t>Egyéb dologi kiadások</t>
  </si>
  <si>
    <t>K3</t>
  </si>
  <si>
    <t>KIADÁSOK MINDÖSSZESEN</t>
  </si>
  <si>
    <t>B4</t>
  </si>
  <si>
    <t>BEVÉTELEK MINDÖSSZESEN</t>
  </si>
  <si>
    <t>Előző évi felhalmozási célú maradvány</t>
  </si>
  <si>
    <t>B4021</t>
  </si>
  <si>
    <t>T0940231</t>
  </si>
  <si>
    <t>Tárgyi eszközök bérbe adásából származó bevétel</t>
  </si>
  <si>
    <t>Tárgyi eszközök bérbe adásából származó bevételek</t>
  </si>
  <si>
    <t>T0936399</t>
  </si>
  <si>
    <t>Egyéb tulajdonosi bevételek</t>
  </si>
  <si>
    <t>T0940439</t>
  </si>
  <si>
    <t>Egyéb immateriális javak értékesítése</t>
  </si>
  <si>
    <t>T093434</t>
  </si>
  <si>
    <t>Bírságok,pótlékok,egyéb sajátos bevételek</t>
  </si>
  <si>
    <t>B4039</t>
  </si>
  <si>
    <t>T0940339</t>
  </si>
  <si>
    <t>T093433</t>
  </si>
  <si>
    <t>T09351307</t>
  </si>
  <si>
    <t>T0936312</t>
  </si>
  <si>
    <t>T091113</t>
  </si>
  <si>
    <t>T091133</t>
  </si>
  <si>
    <t>T091143</t>
  </si>
  <si>
    <t>T091153</t>
  </si>
  <si>
    <t>T0935432</t>
  </si>
  <si>
    <t>K0531239</t>
  </si>
  <si>
    <t>Bérleti és lízingdíj</t>
  </si>
  <si>
    <t>K05458324</t>
  </si>
  <si>
    <t>K054538</t>
  </si>
  <si>
    <t>K054633</t>
  </si>
  <si>
    <t>K05743</t>
  </si>
  <si>
    <t>K05713</t>
  </si>
  <si>
    <t>K0533739</t>
  </si>
  <si>
    <t>K33791</t>
  </si>
  <si>
    <t>Szállítási szolgáltatás</t>
  </si>
  <si>
    <t>Biztosítási szolgáltatások</t>
  </si>
  <si>
    <t xml:space="preserve">Postai szolgáltatások </t>
  </si>
  <si>
    <t>Egészségügyi szolgáltatások</t>
  </si>
  <si>
    <t>Egyéb üzemeltetési anyagok beszerzése</t>
  </si>
  <si>
    <t>Karbantartási,kisjavítási szolgáltatások</t>
  </si>
  <si>
    <t>K05723</t>
  </si>
  <si>
    <t>Felújítási célú előzetesen felszámított ÁFA</t>
  </si>
  <si>
    <t>K0533132</t>
  </si>
  <si>
    <t>K053513</t>
  </si>
  <si>
    <t>K0533133</t>
  </si>
  <si>
    <t>K511303</t>
  </si>
  <si>
    <t>Egyéb üzemeltetési anyagok</t>
  </si>
  <si>
    <t>T095139</t>
  </si>
  <si>
    <t>Egyéb tulajdonosi bevételek (Fejérvíz bérleti díj)</t>
  </si>
  <si>
    <t>Egyéb működési bevételek</t>
  </si>
  <si>
    <t>Egyéb immateriális javak (építési telkek)</t>
  </si>
  <si>
    <t>T0941039</t>
  </si>
  <si>
    <t>T0972303</t>
  </si>
  <si>
    <t>Béren kívűli juttatások (étkezés)</t>
  </si>
  <si>
    <t>Ruházati költségtérítés</t>
  </si>
  <si>
    <t>Hajtó-kenőanyag,tüzelőanyag beszerzése</t>
  </si>
  <si>
    <t>Gáz szolgáltatás</t>
  </si>
  <si>
    <t>K511013</t>
  </si>
  <si>
    <t>Béren kívüli juttatások (étkezési)</t>
  </si>
  <si>
    <t>Hajtó-kenőanyag, tüzelőanyagok beszerzése</t>
  </si>
  <si>
    <t>K0511073</t>
  </si>
  <si>
    <t>K0511083</t>
  </si>
  <si>
    <t>K051223</t>
  </si>
  <si>
    <t>K05231</t>
  </si>
  <si>
    <t>K05234</t>
  </si>
  <si>
    <t>K05237</t>
  </si>
  <si>
    <t>K0531233</t>
  </si>
  <si>
    <t>K053343</t>
  </si>
  <si>
    <t>K0511130</t>
  </si>
  <si>
    <t>K051213</t>
  </si>
  <si>
    <t>K05236</t>
  </si>
  <si>
    <t>K0531232</t>
  </si>
  <si>
    <t>Egyéb szakmai anyagok beszerzése</t>
  </si>
  <si>
    <t>K0531134</t>
  </si>
  <si>
    <t>Egyéb kommunikációs szolgáltatás (Telefon)</t>
  </si>
  <si>
    <t>K0532131</t>
  </si>
  <si>
    <t>Informatikai szolgáltatások (internet)</t>
  </si>
  <si>
    <t>K0532132</t>
  </si>
  <si>
    <t>K0533131</t>
  </si>
  <si>
    <t>Szakmai tevékenységet segítő szolgáltatás</t>
  </si>
  <si>
    <t>K053363</t>
  </si>
  <si>
    <t>Közvetített szolgáltatás (továbbszámlázás)</t>
  </si>
  <si>
    <t>K0533531</t>
  </si>
  <si>
    <t>K0533539</t>
  </si>
  <si>
    <t>Egyéb közvetített szolgáltatás (Támasz)</t>
  </si>
  <si>
    <t>K053423</t>
  </si>
  <si>
    <t>K053553</t>
  </si>
  <si>
    <t xml:space="preserve">Egyéb dologi kiadások </t>
  </si>
  <si>
    <t>Egyéb külső személyi juttatások</t>
  </si>
  <si>
    <t>K051233</t>
  </si>
  <si>
    <t>K055123</t>
  </si>
  <si>
    <t>K05504301</t>
  </si>
  <si>
    <t>K05511301</t>
  </si>
  <si>
    <t>K05511303</t>
  </si>
  <si>
    <t>Választott tisztségviselők juttatásai</t>
  </si>
  <si>
    <t>Papír, íroszer, nyomtatvány, irodaszer beszerzése</t>
  </si>
  <si>
    <t>Hajtó-kenőanyag, tüzelőanyag beszerzése</t>
  </si>
  <si>
    <t>Internet szogláltatás</t>
  </si>
  <si>
    <t>Informatikai szolgáltatás (webtárhely)</t>
  </si>
  <si>
    <t>Egyéb kommunkációs szolgáltatás (Telefon)</t>
  </si>
  <si>
    <t>Egyéb bérleti és lízingdíj</t>
  </si>
  <si>
    <t>K335</t>
  </si>
  <si>
    <t>Közvetített szolgáltatások</t>
  </si>
  <si>
    <t>Egészségügyi szolgátatás</t>
  </si>
  <si>
    <t>Biztosítási szolgáltatás</t>
  </si>
  <si>
    <t>Egyéb szolgáltatás</t>
  </si>
  <si>
    <t>K45</t>
  </si>
  <si>
    <t>Foglalkoztatással, munkanélküliséggel kapcsolatos ellátások</t>
  </si>
  <si>
    <t>K46</t>
  </si>
  <si>
    <t>Lakhatással kapcsolatos ellátások</t>
  </si>
  <si>
    <t>K48</t>
  </si>
  <si>
    <t>Egyéb nem intézményi ellátások</t>
  </si>
  <si>
    <t>K4</t>
  </si>
  <si>
    <t>ELLÁTOTTAK PÉNZBELI JUTTATÁSAI</t>
  </si>
  <si>
    <t>Visszatérítendő támogatások,kölcsönök nyújtása ÁHT-n belülre</t>
  </si>
  <si>
    <t>K50607</t>
  </si>
  <si>
    <t>Egyéb működési célú támogatás helyi önk.ktgvetés szerveinek</t>
  </si>
  <si>
    <t>Egyéb működési támatás egyházi jogi szerveknek</t>
  </si>
  <si>
    <t>Egyéb működési támogatás civil szerveknek</t>
  </si>
  <si>
    <t>Egyéb működési támogatás nonprofit gazdasági társaságoknak</t>
  </si>
  <si>
    <t>K5</t>
  </si>
  <si>
    <t>EGYÉB MŰKÖDÉSI CÉLÚ KIADÁSOK</t>
  </si>
  <si>
    <t>K7</t>
  </si>
  <si>
    <t>Egyéb felhalmozási támogatás egyházi jogi szervnek</t>
  </si>
  <si>
    <t>K8</t>
  </si>
  <si>
    <t>EGYÉB FELHALMOZÁSI CÉLÚ KIADÁSOK</t>
  </si>
  <si>
    <t>Települési önk.szoc.gyermekjóléti-étkeztetési feladatainak tám.</t>
  </si>
  <si>
    <t>Települési önk. Kulturális feladatainak támogatása</t>
  </si>
  <si>
    <t>B1</t>
  </si>
  <si>
    <t>MŰKÖDÉSI CÉLÚ TÁMOGATÁSOK ÁLLAMHÁZTARTÁSON BELÜLRŐL</t>
  </si>
  <si>
    <t>B3</t>
  </si>
  <si>
    <t>KÖZHATALMI BEVÉTELEK</t>
  </si>
  <si>
    <t>Egyéb közvetített szolgáltatás ellenértéke</t>
  </si>
  <si>
    <t>MŰKÖDÉSI BEVÉTELEK</t>
  </si>
  <si>
    <t>FELHALMOZÁSI BEVÉTELEK</t>
  </si>
  <si>
    <t>B7</t>
  </si>
  <si>
    <t>FELHALMOZÁSI CÉLÚ ÁTVETT PÉNZESZKÖZÖK</t>
  </si>
  <si>
    <t>K0511013</t>
  </si>
  <si>
    <t>Ingatlanok felújítása ÁFA</t>
  </si>
  <si>
    <t>k3125</t>
  </si>
  <si>
    <t>Tisztítószer vásárlása</t>
  </si>
  <si>
    <t>K3125</t>
  </si>
  <si>
    <t>K0531235</t>
  </si>
  <si>
    <t>Tisztítószer vásárlás</t>
  </si>
  <si>
    <t>Egyéb közvetített szolgáltatás ellenértéke (EKRIKONI)</t>
  </si>
  <si>
    <t>Informatikai szolgáltatások ( webtárhely,ingatlan vagyonkataszter szoftver bérlése)</t>
  </si>
  <si>
    <t>Bankköltségek (Kp felvétel több mint 1000Ft)</t>
  </si>
  <si>
    <t>Működési kölcs.nyújtás ÁHT-n belül központi szerveknek (Esély szoc.társ.tagdíj)</t>
  </si>
  <si>
    <t>Egyéb felh.támogatás ÁHT-kívül egyházi jogi sz-nek (Templomtető)</t>
  </si>
  <si>
    <t>Törvény szerinti illetmények, munkabérek (Varga Zoltán)</t>
  </si>
  <si>
    <t>Szociális hozzájárulási adó (Varga Zoltán)</t>
  </si>
  <si>
    <t>EHO (Varga Zoltán)</t>
  </si>
  <si>
    <t>Munkáltatót terhelő SZJA (Varga Zoltán)</t>
  </si>
  <si>
    <t>Karbantartás, kisjavítás (Tájház cement,sóder,csavar)</t>
  </si>
  <si>
    <t>Ingatlanok felújítása (Festés,mázolás)</t>
  </si>
  <si>
    <t>K0548317</t>
  </si>
  <si>
    <t>K0548318</t>
  </si>
  <si>
    <t>K0548399</t>
  </si>
  <si>
    <t>Műk.c.pénzeszközátadás (Mária Nyugdíjasklub)</t>
  </si>
  <si>
    <t>Műk.c.pénzeszközátadás (Sport)</t>
  </si>
  <si>
    <t>K8804</t>
  </si>
  <si>
    <t>K0588304</t>
  </si>
  <si>
    <t>Egyéb felh.támogatás ÁHT-belül helyi önk.ktgvetési sz-nek(Csákvár gyermekülés)</t>
  </si>
  <si>
    <t>B4103</t>
  </si>
  <si>
    <t>Egyéb működési bevétel (Számla bezárás)</t>
  </si>
  <si>
    <t>T0940833</t>
  </si>
  <si>
    <t>Költségek visszatérítései</t>
  </si>
  <si>
    <t>Költségek visszatérítései (Szártól 2013.év működési túlfizetés)</t>
  </si>
  <si>
    <t>Egyéb felhalmozási támogatás helyi önk. Ktg-vetési sz-nek</t>
  </si>
  <si>
    <t>Összesen</t>
  </si>
  <si>
    <t>Eszközök felújítása</t>
  </si>
  <si>
    <r>
      <t>066020 VÁROS ÉS KÖZSÉGGAZDÁLKODÁS</t>
    </r>
    <r>
      <rPr>
        <b/>
        <sz val="11"/>
        <rFont val="Arial"/>
        <family val="2"/>
      </rPr>
      <t xml:space="preserve">                  </t>
    </r>
    <r>
      <rPr>
        <sz val="11"/>
        <rFont val="Arial"/>
        <family val="2"/>
      </rPr>
      <t xml:space="preserve">  </t>
    </r>
  </si>
  <si>
    <t>Egyéb anyagok beszerzése (Virágládákba dekoráció 06.06.)</t>
  </si>
  <si>
    <t>Karbantartási, kisjavítási szolgáltatás (Közterület karbantartása)</t>
  </si>
  <si>
    <t>Egészségügyi hozzájárulás (Schnoblné)</t>
  </si>
  <si>
    <t>Munkáltatót terhelő SZJA (Cafeteria, Schnoblné)</t>
  </si>
  <si>
    <t>082092 KÖZMŰVELŐDÉSI INTÉZMÉNYEK, KÖZÖSSÉGI SZÍNTEREK MŰKÖDTETÉSE</t>
  </si>
  <si>
    <t>K053223</t>
  </si>
  <si>
    <r>
      <t>011130 ÖNKORMÁNYZATOK ÉS ÖNKORMÁNYZATI HIVATALOK JOGALKOTÓ ÉS ÁLTALÁNOS IGAZGATÁSI TEVÉNYSÉGE</t>
    </r>
  </si>
  <si>
    <t>Egyéb költségtérítések (Schnobl F.)</t>
  </si>
  <si>
    <t>Választott tisztségviselők juttatásai (Bér Schnobl F.)</t>
  </si>
  <si>
    <t>Szociális hozzájárulási adó (Járulék Schnobl F.)</t>
  </si>
  <si>
    <t>Papír, írószer, nyomtatvány,irodaszer beszerzése (nyugta)</t>
  </si>
  <si>
    <t>Hajtó-kenőanyag, tüzelőanyag (Gyermeknapra üzemanyag ktg)</t>
  </si>
  <si>
    <t>Karbantartás, kisjavítás (Tűzoltó készülék)</t>
  </si>
  <si>
    <t>Közvetített szolgáltatás (továbbszámlázás, orvosi rendelő -gáz,-internet)</t>
  </si>
  <si>
    <t>Szállítási szolgáltatás (Színpad szállítás)</t>
  </si>
  <si>
    <t>Egyéb szolgáltatások (Karácsony díszvilágítás,kisbusz bérlés…)</t>
  </si>
  <si>
    <t>Szakmai tevékenységet segítő szolg.(Értékbecslés készítés,ügyvédi tanácsadás,közjegyzői okirat,jogi tanácsadás)</t>
  </si>
  <si>
    <t>Szárnak működési támogatás (Óvoda)</t>
  </si>
  <si>
    <t>Bicske orvosi ügyelet</t>
  </si>
  <si>
    <t>Szár fogorvosi ellátás (előző évek elmaradása)</t>
  </si>
  <si>
    <t>Pénzeszközátadás TKT-nak</t>
  </si>
  <si>
    <t>Esély Társulás</t>
  </si>
  <si>
    <t>Működési célú pénzeszközátadás  háztartásoknak</t>
  </si>
  <si>
    <t xml:space="preserve"> </t>
  </si>
  <si>
    <t xml:space="preserve">Állományba nem tartozók juttatásai </t>
  </si>
  <si>
    <t xml:space="preserve">  </t>
  </si>
  <si>
    <t>2015. eredeti előirányzat</t>
  </si>
  <si>
    <t>Szociális hozzájárulási adó ( Schnoblné)</t>
  </si>
  <si>
    <t>Előző évi felhalmozási célú előirányzat-maradvány</t>
  </si>
  <si>
    <t>Mű.c.pénzeszközátadás (Könyvtár)</t>
  </si>
  <si>
    <t>Rendezvényszervezés ( falunap, gyereknap )</t>
  </si>
  <si>
    <t>Műk.célú pénzeszközátadás költségvetési szervnek (közös hivatal)</t>
  </si>
  <si>
    <t>Rendezvény szervezés</t>
  </si>
  <si>
    <t>2014. módosított előirányzat</t>
  </si>
  <si>
    <t>2014. módosított előirányzat I.</t>
  </si>
  <si>
    <t>2014. módosított előirányzat I</t>
  </si>
  <si>
    <t>2014. módosított  előirányzat I.</t>
  </si>
  <si>
    <t>2014. módosított előirányzat II.</t>
  </si>
  <si>
    <t>Csákvár Önkormányzati Társulás - tagdíj + falugondnoki szolgálat</t>
  </si>
  <si>
    <t>Települési támogatás</t>
  </si>
  <si>
    <t>Települési támogatás (temetés)</t>
  </si>
  <si>
    <t>Rendkívüli települési támogatás</t>
  </si>
  <si>
    <t>Társadalombiztosítási járulék</t>
  </si>
  <si>
    <t>Rendezvényszervezés</t>
  </si>
  <si>
    <t>Csákvári Önkormányzati Társulás (Ebrendészet)</t>
  </si>
  <si>
    <t>Csákvári Önkormányzati Társulás (Belső ellenőr)</t>
  </si>
  <si>
    <t>Működési célú pénzeszköz átadás áht-n belül, ebből:</t>
  </si>
  <si>
    <t xml:space="preserve">Egyéb műk.támogatás ÁHT-n kívül nonprofit gazd.társnak  </t>
  </si>
  <si>
    <t>Egyéb működési célú támogatás áht.-n belül</t>
  </si>
  <si>
    <t>Foglalkoztatást helyettesítő támogatás</t>
  </si>
  <si>
    <t>Egyéb üzemeltetési anyag beszerzése</t>
  </si>
  <si>
    <t>200.000,- Ft tavalyi elmaradás</t>
  </si>
  <si>
    <t>Műk.c.pénzeszközátadás (Lustige Buam,Polgárőrség, SZÖKE Tánccsoport)</t>
  </si>
  <si>
    <t>Törvény szerinti illetmények, munkabérek (12 havi, Schnoblné)</t>
  </si>
  <si>
    <t>1. melléklet  Újbarok Községi Önkormányzat 2015. évi költségvetéséről szóló   1/2015. (II. 24.)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</si>
</sst>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 &quot;_F_t_-;_-@_-"/>
    <numFmt numFmtId="165" formatCode="#,##0;\-#,##0"/>
    <numFmt numFmtId="166" formatCode="#,##0_ ;\-#,##0\ "/>
    <numFmt numFmtId="167" formatCode="&quot;H-&quot;0000"/>
    <numFmt numFmtId="168" formatCode="[$-40E]yyyy\.\ mmmm\ d\.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20"/>
      <name val="Arial"/>
      <family val="0"/>
    </font>
    <font>
      <b/>
      <sz val="9"/>
      <name val="Arial"/>
      <family val="0"/>
    </font>
    <font>
      <sz val="9"/>
      <name val="Arial"/>
      <family val="2"/>
    </font>
    <font>
      <sz val="10"/>
      <color indexed="10"/>
      <name val="Arial"/>
      <family val="0"/>
    </font>
    <font>
      <sz val="9"/>
      <color indexed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>
        <color indexed="8"/>
      </top>
      <bottom/>
    </border>
    <border>
      <left style="medium"/>
      <right style="medium"/>
      <top style="medium">
        <color indexed="8"/>
      </top>
      <bottom style="medium"/>
    </border>
    <border>
      <left/>
      <right/>
      <top style="medium"/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/>
      <right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/>
      <top/>
      <bottom/>
    </border>
    <border>
      <left style="medium">
        <color indexed="8"/>
      </left>
      <right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/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>
        <color indexed="63"/>
      </left>
      <right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511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41" fontId="4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2" fillId="32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41" fontId="0" fillId="0" borderId="0" xfId="0" applyNumberFormat="1" applyAlignment="1">
      <alignment/>
    </xf>
    <xf numFmtId="41" fontId="2" fillId="34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1" fontId="2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horizontal="center" vertical="center"/>
    </xf>
    <xf numFmtId="41" fontId="2" fillId="34" borderId="12" xfId="0" applyNumberFormat="1" applyFont="1" applyFill="1" applyBorder="1" applyAlignment="1">
      <alignment horizontal="center" vertical="center"/>
    </xf>
    <xf numFmtId="41" fontId="2" fillId="38" borderId="10" xfId="0" applyNumberFormat="1" applyFont="1" applyFill="1" applyBorder="1" applyAlignment="1">
      <alignment horizontal="center" vertical="center"/>
    </xf>
    <xf numFmtId="41" fontId="2" fillId="39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41" fontId="3" fillId="40" borderId="10" xfId="0" applyNumberFormat="1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/>
    </xf>
    <xf numFmtId="41" fontId="2" fillId="41" borderId="14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4" fillId="0" borderId="0" xfId="0" applyNumberFormat="1" applyFont="1" applyFill="1" applyBorder="1" applyAlignment="1">
      <alignment horizontal="center" vertical="center" wrapText="1"/>
    </xf>
    <xf numFmtId="41" fontId="6" fillId="0" borderId="0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/>
    </xf>
    <xf numFmtId="0" fontId="11" fillId="42" borderId="15" xfId="0" applyFont="1" applyFill="1" applyBorder="1" applyAlignment="1">
      <alignment horizontal="left" vertical="center" wrapText="1"/>
    </xf>
    <xf numFmtId="0" fontId="11" fillId="42" borderId="16" xfId="0" applyFont="1" applyFill="1" applyBorder="1" applyAlignment="1">
      <alignment horizontal="left" vertical="center" wrapText="1"/>
    </xf>
    <xf numFmtId="0" fontId="11" fillId="42" borderId="17" xfId="0" applyFont="1" applyFill="1" applyBorder="1" applyAlignment="1">
      <alignment horizontal="left" vertical="center"/>
    </xf>
    <xf numFmtId="0" fontId="11" fillId="42" borderId="18" xfId="0" applyFont="1" applyFill="1" applyBorder="1" applyAlignment="1">
      <alignment horizontal="left" vertical="center"/>
    </xf>
    <xf numFmtId="0" fontId="11" fillId="42" borderId="19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1" fillId="42" borderId="20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11" fillId="42" borderId="20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/>
    </xf>
    <xf numFmtId="0" fontId="11" fillId="33" borderId="16" xfId="0" applyFont="1" applyFill="1" applyBorder="1" applyAlignment="1">
      <alignment horizontal="left"/>
    </xf>
    <xf numFmtId="0" fontId="11" fillId="42" borderId="21" xfId="0" applyFont="1" applyFill="1" applyBorder="1" applyAlignment="1">
      <alignment horizontal="left" vertical="center" wrapText="1"/>
    </xf>
    <xf numFmtId="0" fontId="11" fillId="42" borderId="16" xfId="0" applyFont="1" applyFill="1" applyBorder="1" applyAlignment="1">
      <alignment horizontal="left" vertical="center"/>
    </xf>
    <xf numFmtId="0" fontId="11" fillId="42" borderId="22" xfId="0" applyFont="1" applyFill="1" applyBorder="1" applyAlignment="1">
      <alignment horizontal="left" vertical="center"/>
    </xf>
    <xf numFmtId="0" fontId="11" fillId="42" borderId="15" xfId="0" applyFont="1" applyFill="1" applyBorder="1" applyAlignment="1">
      <alignment horizontal="left" vertical="center"/>
    </xf>
    <xf numFmtId="0" fontId="11" fillId="33" borderId="20" xfId="0" applyFont="1" applyFill="1" applyBorder="1" applyAlignment="1">
      <alignment horizontal="left"/>
    </xf>
    <xf numFmtId="0" fontId="11" fillId="33" borderId="23" xfId="0" applyFont="1" applyFill="1" applyBorder="1" applyAlignment="1">
      <alignment horizontal="left"/>
    </xf>
    <xf numFmtId="3" fontId="11" fillId="33" borderId="16" xfId="0" applyNumberFormat="1" applyFont="1" applyFill="1" applyBorder="1" applyAlignment="1">
      <alignment/>
    </xf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33" borderId="20" xfId="0" applyFont="1" applyFill="1" applyBorder="1" applyAlignment="1">
      <alignment horizontal="left"/>
    </xf>
    <xf numFmtId="0" fontId="11" fillId="33" borderId="1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42" borderId="20" xfId="0" applyFont="1" applyFill="1" applyBorder="1" applyAlignment="1">
      <alignment horizontal="left" vertical="center" wrapText="1"/>
    </xf>
    <xf numFmtId="0" fontId="11" fillId="42" borderId="2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/>
    </xf>
    <xf numFmtId="41" fontId="11" fillId="42" borderId="16" xfId="0" applyNumberFormat="1" applyFont="1" applyFill="1" applyBorder="1" applyAlignment="1">
      <alignment horizontal="center" vertical="center"/>
    </xf>
    <xf numFmtId="41" fontId="11" fillId="42" borderId="15" xfId="0" applyNumberFormat="1" applyFont="1" applyFill="1" applyBorder="1" applyAlignment="1">
      <alignment horizontal="center" vertical="center"/>
    </xf>
    <xf numFmtId="41" fontId="11" fillId="42" borderId="20" xfId="0" applyNumberFormat="1" applyFont="1" applyFill="1" applyBorder="1" applyAlignment="1">
      <alignment horizontal="center" vertical="center"/>
    </xf>
    <xf numFmtId="41" fontId="11" fillId="42" borderId="23" xfId="0" applyNumberFormat="1" applyFont="1" applyFill="1" applyBorder="1" applyAlignment="1">
      <alignment horizontal="center" vertical="center"/>
    </xf>
    <xf numFmtId="41" fontId="11" fillId="42" borderId="20" xfId="0" applyNumberFormat="1" applyFont="1" applyFill="1" applyBorder="1" applyAlignment="1">
      <alignment vertical="center" wrapText="1"/>
    </xf>
    <xf numFmtId="0" fontId="11" fillId="42" borderId="0" xfId="0" applyFont="1" applyFill="1" applyBorder="1" applyAlignment="1">
      <alignment horizontal="left" vertical="center"/>
    </xf>
    <xf numFmtId="0" fontId="11" fillId="42" borderId="24" xfId="0" applyFont="1" applyFill="1" applyBorder="1" applyAlignment="1">
      <alignment horizontal="left" vertical="center" wrapText="1" shrinkToFit="1"/>
    </xf>
    <xf numFmtId="0" fontId="11" fillId="42" borderId="24" xfId="0" applyFont="1" applyFill="1" applyBorder="1" applyAlignment="1">
      <alignment horizontal="left" vertical="center"/>
    </xf>
    <xf numFmtId="0" fontId="11" fillId="42" borderId="13" xfId="0" applyFont="1" applyFill="1" applyBorder="1" applyAlignment="1">
      <alignment horizontal="left" vertical="center" wrapText="1"/>
    </xf>
    <xf numFmtId="41" fontId="11" fillId="42" borderId="13" xfId="0" applyNumberFormat="1" applyFont="1" applyFill="1" applyBorder="1" applyAlignment="1">
      <alignment horizontal="center" vertical="center"/>
    </xf>
    <xf numFmtId="0" fontId="11" fillId="42" borderId="16" xfId="0" applyFont="1" applyFill="1" applyBorder="1" applyAlignment="1">
      <alignment vertical="center"/>
    </xf>
    <xf numFmtId="41" fontId="2" fillId="43" borderId="15" xfId="0" applyNumberFormat="1" applyFont="1" applyFill="1" applyBorder="1" applyAlignment="1">
      <alignment horizontal="center" vertical="center"/>
    </xf>
    <xf numFmtId="41" fontId="2" fillId="44" borderId="10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3" fontId="11" fillId="33" borderId="16" xfId="0" applyNumberFormat="1" applyFont="1" applyFill="1" applyBorder="1" applyAlignment="1">
      <alignment/>
    </xf>
    <xf numFmtId="41" fontId="11" fillId="42" borderId="16" xfId="0" applyNumberFormat="1" applyFont="1" applyFill="1" applyBorder="1" applyAlignment="1">
      <alignment horizontal="right" wrapText="1"/>
    </xf>
    <xf numFmtId="41" fontId="2" fillId="39" borderId="10" xfId="0" applyNumberFormat="1" applyFont="1" applyFill="1" applyBorder="1" applyAlignment="1">
      <alignment horizontal="left" vertical="center"/>
    </xf>
    <xf numFmtId="41" fontId="11" fillId="33" borderId="16" xfId="0" applyNumberFormat="1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/>
    </xf>
    <xf numFmtId="41" fontId="10" fillId="34" borderId="10" xfId="0" applyNumberFormat="1" applyFont="1" applyFill="1" applyBorder="1" applyAlignment="1">
      <alignment vertical="center" wrapText="1"/>
    </xf>
    <xf numFmtId="41" fontId="3" fillId="34" borderId="12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vertical="top" wrapText="1"/>
    </xf>
    <xf numFmtId="0" fontId="11" fillId="33" borderId="20" xfId="0" applyFont="1" applyFill="1" applyBorder="1" applyAlignment="1">
      <alignment/>
    </xf>
    <xf numFmtId="0" fontId="3" fillId="45" borderId="25" xfId="0" applyFont="1" applyFill="1" applyBorder="1" applyAlignment="1">
      <alignment horizontal="center" vertical="center" wrapText="1"/>
    </xf>
    <xf numFmtId="0" fontId="3" fillId="45" borderId="26" xfId="0" applyFont="1" applyFill="1" applyBorder="1" applyAlignment="1">
      <alignment horizontal="center" vertical="center" wrapText="1"/>
    </xf>
    <xf numFmtId="0" fontId="3" fillId="45" borderId="15" xfId="0" applyFont="1" applyFill="1" applyBorder="1" applyAlignment="1">
      <alignment horizontal="center" vertical="center" wrapText="1"/>
    </xf>
    <xf numFmtId="0" fontId="3" fillId="45" borderId="27" xfId="0" applyFont="1" applyFill="1" applyBorder="1" applyAlignment="1">
      <alignment horizontal="center" vertical="center" wrapText="1"/>
    </xf>
    <xf numFmtId="0" fontId="3" fillId="45" borderId="28" xfId="0" applyFont="1" applyFill="1" applyBorder="1" applyAlignment="1">
      <alignment horizontal="center" vertical="center" wrapText="1"/>
    </xf>
    <xf numFmtId="0" fontId="3" fillId="45" borderId="10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" fillId="4" borderId="10" xfId="0" applyFont="1" applyFill="1" applyBorder="1" applyAlignment="1">
      <alignment/>
    </xf>
    <xf numFmtId="41" fontId="2" fillId="4" borderId="10" xfId="0" applyNumberFormat="1" applyFont="1" applyFill="1" applyBorder="1" applyAlignment="1">
      <alignment horizontal="center"/>
    </xf>
    <xf numFmtId="41" fontId="2" fillId="46" borderId="10" xfId="0" applyNumberFormat="1" applyFont="1" applyFill="1" applyBorder="1" applyAlignment="1">
      <alignment horizontal="center" vertical="center"/>
    </xf>
    <xf numFmtId="0" fontId="2" fillId="46" borderId="10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/>
    </xf>
    <xf numFmtId="0" fontId="2" fillId="46" borderId="29" xfId="0" applyFont="1" applyFill="1" applyBorder="1" applyAlignment="1">
      <alignment horizontal="center" vertical="center"/>
    </xf>
    <xf numFmtId="41" fontId="2" fillId="46" borderId="26" xfId="0" applyNumberFormat="1" applyFont="1" applyFill="1" applyBorder="1" applyAlignment="1">
      <alignment horizontal="center" vertical="center"/>
    </xf>
    <xf numFmtId="41" fontId="2" fillId="47" borderId="10" xfId="0" applyNumberFormat="1" applyFont="1" applyFill="1" applyBorder="1" applyAlignment="1">
      <alignment horizontal="center" vertical="center"/>
    </xf>
    <xf numFmtId="3" fontId="11" fillId="33" borderId="15" xfId="0" applyNumberFormat="1" applyFont="1" applyFill="1" applyBorder="1" applyAlignment="1">
      <alignment horizontal="center" vertical="center"/>
    </xf>
    <xf numFmtId="41" fontId="11" fillId="33" borderId="1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41" fontId="2" fillId="48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3" borderId="15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11" fillId="33" borderId="20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horizontal="left"/>
    </xf>
    <xf numFmtId="0" fontId="11" fillId="33" borderId="15" xfId="0" applyFont="1" applyFill="1" applyBorder="1" applyAlignment="1">
      <alignment/>
    </xf>
    <xf numFmtId="0" fontId="11" fillId="0" borderId="20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33" borderId="20" xfId="0" applyFont="1" applyFill="1" applyBorder="1" applyAlignment="1">
      <alignment horizontal="left" vertical="center"/>
    </xf>
    <xf numFmtId="0" fontId="11" fillId="33" borderId="20" xfId="0" applyFont="1" applyFill="1" applyBorder="1" applyAlignment="1">
      <alignment wrapText="1"/>
    </xf>
    <xf numFmtId="0" fontId="11" fillId="33" borderId="16" xfId="0" applyFont="1" applyFill="1" applyBorder="1" applyAlignment="1">
      <alignment horizontal="left"/>
    </xf>
    <xf numFmtId="0" fontId="11" fillId="33" borderId="16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41" fontId="11" fillId="33" borderId="15" xfId="0" applyNumberFormat="1" applyFont="1" applyFill="1" applyBorder="1" applyAlignment="1">
      <alignment/>
    </xf>
    <xf numFmtId="41" fontId="2" fillId="48" borderId="10" xfId="0" applyNumberFormat="1" applyFont="1" applyFill="1" applyBorder="1" applyAlignment="1">
      <alignment horizontal="center" vertical="center"/>
    </xf>
    <xf numFmtId="41" fontId="11" fillId="33" borderId="20" xfId="0" applyNumberFormat="1" applyFont="1" applyFill="1" applyBorder="1" applyAlignment="1">
      <alignment/>
    </xf>
    <xf numFmtId="41" fontId="11" fillId="33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30" xfId="0" applyFont="1" applyBorder="1" applyAlignment="1">
      <alignment/>
    </xf>
    <xf numFmtId="0" fontId="11" fillId="42" borderId="30" xfId="0" applyFont="1" applyFill="1" applyBorder="1" applyAlignment="1">
      <alignment horizontal="left" vertical="center"/>
    </xf>
    <xf numFmtId="41" fontId="11" fillId="42" borderId="30" xfId="0" applyNumberFormat="1" applyFont="1" applyFill="1" applyBorder="1" applyAlignment="1">
      <alignment horizontal="center"/>
    </xf>
    <xf numFmtId="0" fontId="11" fillId="42" borderId="31" xfId="0" applyFont="1" applyFill="1" applyBorder="1" applyAlignment="1">
      <alignment horizontal="left" vertical="center"/>
    </xf>
    <xf numFmtId="41" fontId="11" fillId="42" borderId="31" xfId="0" applyNumberFormat="1" applyFont="1" applyFill="1" applyBorder="1" applyAlignment="1">
      <alignment horizontal="center"/>
    </xf>
    <xf numFmtId="41" fontId="11" fillId="0" borderId="30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Fill="1" applyBorder="1" applyAlignment="1">
      <alignment horizontal="center" vertical="center"/>
    </xf>
    <xf numFmtId="0" fontId="0" fillId="42" borderId="32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42" borderId="15" xfId="0" applyFont="1" applyFill="1" applyBorder="1" applyAlignment="1">
      <alignment horizontal="left" vertical="center"/>
    </xf>
    <xf numFmtId="0" fontId="0" fillId="42" borderId="15" xfId="0" applyFont="1" applyFill="1" applyBorder="1" applyAlignment="1">
      <alignment horizontal="left" vertical="center" wrapText="1"/>
    </xf>
    <xf numFmtId="0" fontId="0" fillId="42" borderId="32" xfId="0" applyFont="1" applyFill="1" applyBorder="1" applyAlignment="1">
      <alignment horizontal="left" vertical="top"/>
    </xf>
    <xf numFmtId="0" fontId="0" fillId="42" borderId="2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left"/>
    </xf>
    <xf numFmtId="0" fontId="0" fillId="42" borderId="17" xfId="0" applyFont="1" applyFill="1" applyBorder="1" applyAlignment="1">
      <alignment horizontal="left" vertical="top"/>
    </xf>
    <xf numFmtId="0" fontId="0" fillId="42" borderId="0" xfId="0" applyFont="1" applyFill="1" applyBorder="1" applyAlignment="1">
      <alignment horizontal="left" vertical="top"/>
    </xf>
    <xf numFmtId="0" fontId="0" fillId="42" borderId="2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42" borderId="16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justify"/>
    </xf>
    <xf numFmtId="0" fontId="0" fillId="42" borderId="21" xfId="0" applyFont="1" applyFill="1" applyBorder="1" applyAlignment="1">
      <alignment horizontal="left" vertical="top"/>
    </xf>
    <xf numFmtId="0" fontId="0" fillId="42" borderId="13" xfId="0" applyFont="1" applyFill="1" applyBorder="1" applyAlignment="1">
      <alignment horizontal="left" vertical="top"/>
    </xf>
    <xf numFmtId="0" fontId="0" fillId="42" borderId="33" xfId="0" applyFont="1" applyFill="1" applyBorder="1" applyAlignment="1">
      <alignment horizontal="left"/>
    </xf>
    <xf numFmtId="3" fontId="0" fillId="42" borderId="24" xfId="0" applyNumberFormat="1" applyFont="1" applyFill="1" applyBorder="1" applyAlignment="1">
      <alignment horizontal="left"/>
    </xf>
    <xf numFmtId="0" fontId="0" fillId="49" borderId="15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justify"/>
    </xf>
    <xf numFmtId="41" fontId="0" fillId="33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42" borderId="34" xfId="0" applyFont="1" applyFill="1" applyBorder="1" applyAlignment="1">
      <alignment horizontal="left" vertical="center" wrapText="1"/>
    </xf>
    <xf numFmtId="41" fontId="11" fillId="42" borderId="15" xfId="0" applyNumberFormat="1" applyFont="1" applyFill="1" applyBorder="1" applyAlignment="1">
      <alignment horizontal="center" vertical="center" wrapText="1"/>
    </xf>
    <xf numFmtId="41" fontId="11" fillId="42" borderId="16" xfId="0" applyNumberFormat="1" applyFont="1" applyFill="1" applyBorder="1" applyAlignment="1">
      <alignment horizontal="center" vertical="center" wrapText="1"/>
    </xf>
    <xf numFmtId="41" fontId="11" fillId="33" borderId="15" xfId="0" applyNumberFormat="1" applyFont="1" applyFill="1" applyBorder="1" applyAlignment="1">
      <alignment horizontal="center"/>
    </xf>
    <xf numFmtId="41" fontId="11" fillId="33" borderId="16" xfId="0" applyNumberFormat="1" applyFont="1" applyFill="1" applyBorder="1" applyAlignment="1">
      <alignment horizontal="center"/>
    </xf>
    <xf numFmtId="41" fontId="3" fillId="37" borderId="10" xfId="0" applyNumberFormat="1" applyFont="1" applyFill="1" applyBorder="1" applyAlignment="1">
      <alignment horizontal="center" vertical="center"/>
    </xf>
    <xf numFmtId="41" fontId="11" fillId="33" borderId="15" xfId="0" applyNumberFormat="1" applyFont="1" applyFill="1" applyBorder="1" applyAlignment="1">
      <alignment/>
    </xf>
    <xf numFmtId="41" fontId="11" fillId="33" borderId="20" xfId="0" applyNumberFormat="1" applyFont="1" applyFill="1" applyBorder="1" applyAlignment="1">
      <alignment/>
    </xf>
    <xf numFmtId="41" fontId="11" fillId="33" borderId="20" xfId="0" applyNumberFormat="1" applyFont="1" applyFill="1" applyBorder="1" applyAlignment="1">
      <alignment vertical="center"/>
    </xf>
    <xf numFmtId="41" fontId="11" fillId="33" borderId="16" xfId="0" applyNumberFormat="1" applyFont="1" applyFill="1" applyBorder="1" applyAlignment="1">
      <alignment/>
    </xf>
    <xf numFmtId="41" fontId="11" fillId="0" borderId="20" xfId="0" applyNumberFormat="1" applyFont="1" applyFill="1" applyBorder="1" applyAlignment="1">
      <alignment/>
    </xf>
    <xf numFmtId="41" fontId="11" fillId="0" borderId="16" xfId="0" applyNumberFormat="1" applyFont="1" applyFill="1" applyBorder="1" applyAlignment="1">
      <alignment/>
    </xf>
    <xf numFmtId="41" fontId="11" fillId="33" borderId="20" xfId="0" applyNumberFormat="1" applyFont="1" applyFill="1" applyBorder="1" applyAlignment="1">
      <alignment horizontal="center"/>
    </xf>
    <xf numFmtId="0" fontId="11" fillId="42" borderId="15" xfId="0" applyNumberFormat="1" applyFont="1" applyFill="1" applyBorder="1" applyAlignment="1">
      <alignment horizontal="left" vertical="center"/>
    </xf>
    <xf numFmtId="0" fontId="11" fillId="42" borderId="15" xfId="0" applyNumberFormat="1" applyFont="1" applyFill="1" applyBorder="1" applyAlignment="1">
      <alignment horizontal="left" vertical="center" shrinkToFit="1"/>
    </xf>
    <xf numFmtId="0" fontId="11" fillId="42" borderId="20" xfId="0" applyNumberFormat="1" applyFont="1" applyFill="1" applyBorder="1" applyAlignment="1">
      <alignment horizontal="left" vertical="center"/>
    </xf>
    <xf numFmtId="0" fontId="11" fillId="42" borderId="20" xfId="0" applyNumberFormat="1" applyFont="1" applyFill="1" applyBorder="1" applyAlignment="1">
      <alignment horizontal="left" vertical="center" shrinkToFit="1"/>
    </xf>
    <xf numFmtId="0" fontId="11" fillId="42" borderId="16" xfId="0" applyNumberFormat="1" applyFont="1" applyFill="1" applyBorder="1" applyAlignment="1">
      <alignment horizontal="left" vertical="center"/>
    </xf>
    <xf numFmtId="0" fontId="11" fillId="42" borderId="16" xfId="0" applyNumberFormat="1" applyFont="1" applyFill="1" applyBorder="1" applyAlignment="1">
      <alignment horizontal="left" vertical="center" shrinkToFit="1"/>
    </xf>
    <xf numFmtId="41" fontId="4" fillId="0" borderId="0" xfId="0" applyNumberFormat="1" applyFont="1" applyAlignment="1">
      <alignment/>
    </xf>
    <xf numFmtId="0" fontId="11" fillId="50" borderId="15" xfId="0" applyFont="1" applyFill="1" applyBorder="1" applyAlignment="1">
      <alignment horizontal="left" vertical="center" wrapText="1"/>
    </xf>
    <xf numFmtId="41" fontId="11" fillId="50" borderId="15" xfId="0" applyNumberFormat="1" applyFont="1" applyFill="1" applyBorder="1" applyAlignment="1">
      <alignment horizontal="center" vertical="center"/>
    </xf>
    <xf numFmtId="0" fontId="11" fillId="49" borderId="15" xfId="0" applyFont="1" applyFill="1" applyBorder="1" applyAlignment="1">
      <alignment horizontal="left" vertical="center"/>
    </xf>
    <xf numFmtId="41" fontId="11" fillId="49" borderId="15" xfId="0" applyNumberFormat="1" applyFont="1" applyFill="1" applyBorder="1" applyAlignment="1">
      <alignment horizontal="left" vertical="center"/>
    </xf>
    <xf numFmtId="0" fontId="11" fillId="42" borderId="0" xfId="0" applyFont="1" applyFill="1" applyBorder="1" applyAlignment="1">
      <alignment horizontal="left" vertical="center" wrapText="1"/>
    </xf>
    <xf numFmtId="41" fontId="11" fillId="42" borderId="0" xfId="0" applyNumberFormat="1" applyFont="1" applyFill="1" applyBorder="1" applyAlignment="1">
      <alignment horizontal="center" vertical="center"/>
    </xf>
    <xf numFmtId="41" fontId="2" fillId="51" borderId="16" xfId="0" applyNumberFormat="1" applyFont="1" applyFill="1" applyBorder="1" applyAlignment="1">
      <alignment horizontal="center" vertical="center"/>
    </xf>
    <xf numFmtId="0" fontId="0" fillId="42" borderId="3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justify"/>
    </xf>
    <xf numFmtId="0" fontId="0" fillId="0" borderId="0" xfId="0" applyFont="1" applyFill="1" applyBorder="1" applyAlignment="1">
      <alignment horizontal="center"/>
    </xf>
    <xf numFmtId="0" fontId="2" fillId="42" borderId="32" xfId="0" applyFont="1" applyFill="1" applyBorder="1" applyAlignment="1">
      <alignment horizontal="left" vertical="top"/>
    </xf>
    <xf numFmtId="0" fontId="0" fillId="42" borderId="16" xfId="0" applyFont="1" applyFill="1" applyBorder="1" applyAlignment="1">
      <alignment horizontal="left" vertical="center" wrapText="1"/>
    </xf>
    <xf numFmtId="41" fontId="10" fillId="4" borderId="10" xfId="0" applyNumberFormat="1" applyFont="1" applyFill="1" applyBorder="1" applyAlignment="1">
      <alignment horizontal="center"/>
    </xf>
    <xf numFmtId="0" fontId="2" fillId="46" borderId="26" xfId="0" applyFont="1" applyFill="1" applyBorder="1" applyAlignment="1">
      <alignment horizontal="center" vertical="center"/>
    </xf>
    <xf numFmtId="41" fontId="11" fillId="33" borderId="15" xfId="0" applyNumberFormat="1" applyFont="1" applyFill="1" applyBorder="1" applyAlignment="1">
      <alignment horizontal="center"/>
    </xf>
    <xf numFmtId="41" fontId="11" fillId="33" borderId="20" xfId="0" applyNumberFormat="1" applyFont="1" applyFill="1" applyBorder="1" applyAlignment="1">
      <alignment horizontal="center"/>
    </xf>
    <xf numFmtId="0" fontId="11" fillId="33" borderId="32" xfId="0" applyFont="1" applyFill="1" applyBorder="1" applyAlignment="1">
      <alignment/>
    </xf>
    <xf numFmtId="0" fontId="10" fillId="4" borderId="36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0" fillId="33" borderId="0" xfId="0" applyFill="1" applyAlignment="1">
      <alignment/>
    </xf>
    <xf numFmtId="0" fontId="11" fillId="0" borderId="10" xfId="0" applyFont="1" applyBorder="1" applyAlignment="1">
      <alignment/>
    </xf>
    <xf numFmtId="0" fontId="11" fillId="33" borderId="35" xfId="0" applyFont="1" applyFill="1" applyBorder="1" applyAlignment="1">
      <alignment/>
    </xf>
    <xf numFmtId="0" fontId="10" fillId="4" borderId="35" xfId="0" applyFont="1" applyFill="1" applyBorder="1" applyAlignment="1">
      <alignment/>
    </xf>
    <xf numFmtId="41" fontId="10" fillId="4" borderId="27" xfId="0" applyNumberFormat="1" applyFont="1" applyFill="1" applyBorder="1" applyAlignment="1">
      <alignment horizontal="center"/>
    </xf>
    <xf numFmtId="41" fontId="10" fillId="4" borderId="10" xfId="0" applyNumberFormat="1" applyFont="1" applyFill="1" applyBorder="1" applyAlignment="1">
      <alignment/>
    </xf>
    <xf numFmtId="41" fontId="10" fillId="4" borderId="27" xfId="0" applyNumberFormat="1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/>
    </xf>
    <xf numFmtId="41" fontId="11" fillId="33" borderId="26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 wrapText="1"/>
    </xf>
    <xf numFmtId="41" fontId="11" fillId="33" borderId="26" xfId="0" applyNumberFormat="1" applyFont="1" applyFill="1" applyBorder="1" applyAlignment="1">
      <alignment horizontal="left" vertical="center"/>
    </xf>
    <xf numFmtId="0" fontId="11" fillId="33" borderId="26" xfId="0" applyFont="1" applyFill="1" applyBorder="1" applyAlignment="1">
      <alignment horizontal="left" vertical="center" wrapText="1"/>
    </xf>
    <xf numFmtId="0" fontId="10" fillId="4" borderId="36" xfId="0" applyFont="1" applyFill="1" applyBorder="1" applyAlignment="1">
      <alignment horizontal="left" vertical="center"/>
    </xf>
    <xf numFmtId="0" fontId="10" fillId="4" borderId="26" xfId="0" applyFont="1" applyFill="1" applyBorder="1" applyAlignment="1">
      <alignment horizontal="left" vertical="center" wrapText="1"/>
    </xf>
    <xf numFmtId="41" fontId="10" fillId="4" borderId="26" xfId="0" applyNumberFormat="1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left" vertical="center"/>
    </xf>
    <xf numFmtId="3" fontId="11" fillId="33" borderId="15" xfId="0" applyNumberFormat="1" applyFont="1" applyFill="1" applyBorder="1" applyAlignment="1">
      <alignment/>
    </xf>
    <xf numFmtId="0" fontId="11" fillId="33" borderId="15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left" vertical="center" wrapText="1"/>
    </xf>
    <xf numFmtId="41" fontId="11" fillId="33" borderId="15" xfId="0" applyNumberFormat="1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 wrapText="1"/>
    </xf>
    <xf numFmtId="41" fontId="11" fillId="33" borderId="16" xfId="0" applyNumberFormat="1" applyFont="1" applyFill="1" applyBorder="1" applyAlignment="1">
      <alignment horizontal="left" vertical="center"/>
    </xf>
    <xf numFmtId="0" fontId="11" fillId="33" borderId="20" xfId="0" applyFont="1" applyFill="1" applyBorder="1" applyAlignment="1">
      <alignment horizontal="left" vertical="center" wrapText="1"/>
    </xf>
    <xf numFmtId="41" fontId="11" fillId="33" borderId="20" xfId="0" applyNumberFormat="1" applyFont="1" applyFill="1" applyBorder="1" applyAlignment="1">
      <alignment horizontal="left" vertical="center"/>
    </xf>
    <xf numFmtId="0" fontId="2" fillId="46" borderId="10" xfId="0" applyFont="1" applyFill="1" applyBorder="1" applyAlignment="1">
      <alignment horizontal="left" vertical="center"/>
    </xf>
    <xf numFmtId="0" fontId="2" fillId="46" borderId="27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6" xfId="0" applyFont="1" applyFill="1" applyBorder="1" applyAlignment="1">
      <alignment vertical="center"/>
    </xf>
    <xf numFmtId="0" fontId="13" fillId="33" borderId="0" xfId="0" applyFont="1" applyFill="1" applyAlignment="1">
      <alignment/>
    </xf>
    <xf numFmtId="0" fontId="2" fillId="46" borderId="10" xfId="0" applyFont="1" applyFill="1" applyBorder="1" applyAlignment="1">
      <alignment vertical="center"/>
    </xf>
    <xf numFmtId="41" fontId="2" fillId="46" borderId="15" xfId="0" applyNumberFormat="1" applyFont="1" applyFill="1" applyBorder="1" applyAlignment="1">
      <alignment horizontal="left" vertical="center"/>
    </xf>
    <xf numFmtId="0" fontId="2" fillId="46" borderId="15" xfId="0" applyFont="1" applyFill="1" applyBorder="1" applyAlignment="1">
      <alignment vertical="center"/>
    </xf>
    <xf numFmtId="0" fontId="2" fillId="46" borderId="15" xfId="0" applyFont="1" applyFill="1" applyBorder="1" applyAlignment="1">
      <alignment horizontal="center" vertical="center" wrapText="1"/>
    </xf>
    <xf numFmtId="41" fontId="11" fillId="33" borderId="20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justify" vertical="justify" wrapText="1"/>
    </xf>
    <xf numFmtId="41" fontId="11" fillId="33" borderId="27" xfId="0" applyNumberFormat="1" applyFont="1" applyFill="1" applyBorder="1" applyAlignment="1">
      <alignment horizontal="center" vertical="center"/>
    </xf>
    <xf numFmtId="41" fontId="11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4" borderId="10" xfId="0" applyFont="1" applyFill="1" applyBorder="1" applyAlignment="1">
      <alignment/>
    </xf>
    <xf numFmtId="0" fontId="10" fillId="4" borderId="29" xfId="0" applyFont="1" applyFill="1" applyBorder="1" applyAlignment="1">
      <alignment/>
    </xf>
    <xf numFmtId="41" fontId="10" fillId="4" borderId="10" xfId="0" applyNumberFormat="1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1" fillId="33" borderId="10" xfId="0" applyFont="1" applyFill="1" applyBorder="1" applyAlignment="1">
      <alignment/>
    </xf>
    <xf numFmtId="41" fontId="11" fillId="33" borderId="10" xfId="0" applyNumberFormat="1" applyFont="1" applyFill="1" applyBorder="1" applyAlignment="1">
      <alignment horizontal="center" vertical="center"/>
    </xf>
    <xf numFmtId="41" fontId="11" fillId="0" borderId="10" xfId="0" applyNumberFormat="1" applyFont="1" applyBorder="1" applyAlignment="1">
      <alignment/>
    </xf>
    <xf numFmtId="0" fontId="11" fillId="33" borderId="37" xfId="0" applyFont="1" applyFill="1" applyBorder="1" applyAlignment="1">
      <alignment/>
    </xf>
    <xf numFmtId="0" fontId="11" fillId="33" borderId="38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41" fontId="11" fillId="0" borderId="16" xfId="0" applyNumberFormat="1" applyFont="1" applyFill="1" applyBorder="1" applyAlignment="1">
      <alignment/>
    </xf>
    <xf numFmtId="0" fontId="2" fillId="33" borderId="38" xfId="0" applyFont="1" applyFill="1" applyBorder="1" applyAlignment="1">
      <alignment horizontal="center" vertical="center"/>
    </xf>
    <xf numFmtId="41" fontId="2" fillId="33" borderId="38" xfId="0" applyNumberFormat="1" applyFont="1" applyFill="1" applyBorder="1" applyAlignment="1">
      <alignment horizontal="center" vertical="center"/>
    </xf>
    <xf numFmtId="0" fontId="10" fillId="46" borderId="10" xfId="0" applyFont="1" applyFill="1" applyBorder="1" applyAlignment="1">
      <alignment horizontal="left" vertical="center"/>
    </xf>
    <xf numFmtId="41" fontId="10" fillId="46" borderId="10" xfId="0" applyNumberFormat="1" applyFont="1" applyFill="1" applyBorder="1" applyAlignment="1">
      <alignment horizontal="left" vertical="center"/>
    </xf>
    <xf numFmtId="0" fontId="2" fillId="46" borderId="15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2" fillId="46" borderId="37" xfId="0" applyFont="1" applyFill="1" applyBorder="1" applyAlignment="1">
      <alignment horizontal="left" vertical="center"/>
    </xf>
    <xf numFmtId="41" fontId="2" fillId="46" borderId="16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vertical="center"/>
    </xf>
    <xf numFmtId="0" fontId="11" fillId="33" borderId="26" xfId="0" applyFont="1" applyFill="1" applyBorder="1" applyAlignment="1">
      <alignment vertical="center"/>
    </xf>
    <xf numFmtId="41" fontId="11" fillId="33" borderId="15" xfId="0" applyNumberFormat="1" applyFont="1" applyFill="1" applyBorder="1" applyAlignment="1">
      <alignment vertical="center"/>
    </xf>
    <xf numFmtId="41" fontId="2" fillId="48" borderId="10" xfId="0" applyNumberFormat="1" applyFont="1" applyFill="1" applyBorder="1" applyAlignment="1">
      <alignment/>
    </xf>
    <xf numFmtId="41" fontId="2" fillId="48" borderId="10" xfId="0" applyNumberFormat="1" applyFont="1" applyFill="1" applyBorder="1" applyAlignment="1">
      <alignment/>
    </xf>
    <xf numFmtId="41" fontId="2" fillId="33" borderId="0" xfId="0" applyNumberFormat="1" applyFont="1" applyFill="1" applyBorder="1" applyAlignment="1">
      <alignment horizontal="center" vertical="center"/>
    </xf>
    <xf numFmtId="0" fontId="11" fillId="49" borderId="16" xfId="0" applyFont="1" applyFill="1" applyBorder="1" applyAlignment="1">
      <alignment horizontal="left" vertical="center"/>
    </xf>
    <xf numFmtId="41" fontId="11" fillId="49" borderId="16" xfId="0" applyNumberFormat="1" applyFont="1" applyFill="1" applyBorder="1" applyAlignment="1">
      <alignment horizontal="left" vertical="center"/>
    </xf>
    <xf numFmtId="0" fontId="0" fillId="42" borderId="20" xfId="0" applyFont="1" applyFill="1" applyBorder="1" applyAlignment="1">
      <alignment horizontal="left" vertical="center"/>
    </xf>
    <xf numFmtId="0" fontId="2" fillId="46" borderId="10" xfId="0" applyFont="1" applyFill="1" applyBorder="1" applyAlignment="1">
      <alignment horizontal="left" vertical="top"/>
    </xf>
    <xf numFmtId="0" fontId="11" fillId="50" borderId="20" xfId="0" applyFont="1" applyFill="1" applyBorder="1" applyAlignment="1">
      <alignment horizontal="left" vertical="center" wrapText="1"/>
    </xf>
    <xf numFmtId="41" fontId="11" fillId="50" borderId="20" xfId="0" applyNumberFormat="1" applyFont="1" applyFill="1" applyBorder="1" applyAlignment="1">
      <alignment horizontal="center" vertical="center"/>
    </xf>
    <xf numFmtId="41" fontId="11" fillId="42" borderId="39" xfId="0" applyNumberFormat="1" applyFont="1" applyFill="1" applyBorder="1" applyAlignment="1">
      <alignment horizontal="center" vertical="center"/>
    </xf>
    <xf numFmtId="41" fontId="3" fillId="52" borderId="40" xfId="0" applyNumberFormat="1" applyFont="1" applyFill="1" applyBorder="1" applyAlignment="1">
      <alignment horizontal="center" vertical="center"/>
    </xf>
    <xf numFmtId="41" fontId="2" fillId="53" borderId="41" xfId="0" applyNumberFormat="1" applyFont="1" applyFill="1" applyBorder="1" applyAlignment="1">
      <alignment horizontal="center" vertical="center" wrapText="1"/>
    </xf>
    <xf numFmtId="0" fontId="11" fillId="42" borderId="30" xfId="0" applyFont="1" applyFill="1" applyBorder="1" applyAlignment="1">
      <alignment horizontal="left" vertical="center"/>
    </xf>
    <xf numFmtId="41" fontId="11" fillId="42" borderId="15" xfId="0" applyNumberFormat="1" applyFont="1" applyFill="1" applyBorder="1" applyAlignment="1">
      <alignment horizontal="left" vertical="center"/>
    </xf>
    <xf numFmtId="0" fontId="0" fillId="42" borderId="32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vertical="center"/>
    </xf>
    <xf numFmtId="0" fontId="0" fillId="42" borderId="37" xfId="0" applyFont="1" applyFill="1" applyBorder="1" applyAlignment="1">
      <alignment horizontal="left" vertical="center" wrapText="1"/>
    </xf>
    <xf numFmtId="0" fontId="7" fillId="42" borderId="13" xfId="0" applyFont="1" applyFill="1" applyBorder="1" applyAlignment="1">
      <alignment horizontal="left" vertical="center"/>
    </xf>
    <xf numFmtId="0" fontId="2" fillId="42" borderId="20" xfId="0" applyFont="1" applyFill="1" applyBorder="1" applyAlignment="1">
      <alignment horizontal="left" vertical="center" wrapText="1"/>
    </xf>
    <xf numFmtId="0" fontId="0" fillId="0" borderId="35" xfId="0" applyFont="1" applyBorder="1" applyAlignment="1">
      <alignment/>
    </xf>
    <xf numFmtId="3" fontId="0" fillId="42" borderId="37" xfId="0" applyNumberFormat="1" applyFont="1" applyFill="1" applyBorder="1" applyAlignment="1">
      <alignment horizontal="left"/>
    </xf>
    <xf numFmtId="0" fontId="0" fillId="42" borderId="35" xfId="0" applyFont="1" applyFill="1" applyBorder="1" applyAlignment="1">
      <alignment horizontal="left" vertical="center" wrapText="1"/>
    </xf>
    <xf numFmtId="0" fontId="0" fillId="42" borderId="35" xfId="0" applyFont="1" applyFill="1" applyBorder="1" applyAlignment="1">
      <alignment horizontal="left"/>
    </xf>
    <xf numFmtId="0" fontId="0" fillId="42" borderId="32" xfId="0" applyFont="1" applyFill="1" applyBorder="1" applyAlignment="1">
      <alignment horizontal="left"/>
    </xf>
    <xf numFmtId="0" fontId="0" fillId="42" borderId="32" xfId="0" applyFont="1" applyFill="1" applyBorder="1" applyAlignment="1">
      <alignment horizontal="left" vertical="top" wrapText="1"/>
    </xf>
    <xf numFmtId="0" fontId="0" fillId="42" borderId="32" xfId="0" applyFont="1" applyFill="1" applyBorder="1" applyAlignment="1">
      <alignment horizontal="left" wrapText="1"/>
    </xf>
    <xf numFmtId="0" fontId="2" fillId="42" borderId="32" xfId="0" applyFont="1" applyFill="1" applyBorder="1" applyAlignment="1">
      <alignment horizontal="left"/>
    </xf>
    <xf numFmtId="0" fontId="2" fillId="46" borderId="36" xfId="0" applyFont="1" applyFill="1" applyBorder="1" applyAlignment="1">
      <alignment vertical="top"/>
    </xf>
    <xf numFmtId="0" fontId="0" fillId="49" borderId="35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0" fontId="0" fillId="33" borderId="42" xfId="0" applyFont="1" applyFill="1" applyBorder="1" applyAlignment="1">
      <alignment horizontal="left" vertical="center"/>
    </xf>
    <xf numFmtId="0" fontId="3" fillId="45" borderId="43" xfId="0" applyFont="1" applyFill="1" applyBorder="1" applyAlignment="1">
      <alignment horizontal="center" vertical="center" wrapText="1"/>
    </xf>
    <xf numFmtId="41" fontId="0" fillId="33" borderId="43" xfId="0" applyNumberFormat="1" applyFont="1" applyFill="1" applyBorder="1" applyAlignment="1">
      <alignment horizontal="center"/>
    </xf>
    <xf numFmtId="41" fontId="0" fillId="42" borderId="43" xfId="0" applyNumberFormat="1" applyFont="1" applyFill="1" applyBorder="1" applyAlignment="1">
      <alignment horizontal="center" vertical="center"/>
    </xf>
    <xf numFmtId="41" fontId="2" fillId="32" borderId="43" xfId="0" applyNumberFormat="1" applyFont="1" applyFill="1" applyBorder="1" applyAlignment="1">
      <alignment horizontal="center" vertical="center"/>
    </xf>
    <xf numFmtId="41" fontId="2" fillId="38" borderId="43" xfId="0" applyNumberFormat="1" applyFont="1" applyFill="1" applyBorder="1" applyAlignment="1">
      <alignment horizontal="center" vertical="center"/>
    </xf>
    <xf numFmtId="41" fontId="0" fillId="33" borderId="43" xfId="0" applyNumberFormat="1" applyFont="1" applyFill="1" applyBorder="1" applyAlignment="1">
      <alignment horizontal="center" vertical="center"/>
    </xf>
    <xf numFmtId="41" fontId="2" fillId="35" borderId="43" xfId="0" applyNumberFormat="1" applyFont="1" applyFill="1" applyBorder="1" applyAlignment="1">
      <alignment horizontal="center" vertical="center"/>
    </xf>
    <xf numFmtId="41" fontId="2" fillId="42" borderId="43" xfId="0" applyNumberFormat="1" applyFont="1" applyFill="1" applyBorder="1" applyAlignment="1">
      <alignment horizontal="center" vertical="center"/>
    </xf>
    <xf numFmtId="41" fontId="2" fillId="46" borderId="43" xfId="0" applyNumberFormat="1" applyFont="1" applyFill="1" applyBorder="1" applyAlignment="1">
      <alignment horizontal="center" vertical="center"/>
    </xf>
    <xf numFmtId="41" fontId="0" fillId="49" borderId="43" xfId="0" applyNumberFormat="1" applyFont="1" applyFill="1" applyBorder="1" applyAlignment="1">
      <alignment horizontal="left" vertical="center"/>
    </xf>
    <xf numFmtId="41" fontId="7" fillId="42" borderId="43" xfId="0" applyNumberFormat="1" applyFont="1" applyFill="1" applyBorder="1" applyAlignment="1">
      <alignment vertical="center" wrapText="1"/>
    </xf>
    <xf numFmtId="41" fontId="0" fillId="42" borderId="43" xfId="0" applyNumberFormat="1" applyFont="1" applyFill="1" applyBorder="1" applyAlignment="1">
      <alignment vertical="center" wrapText="1"/>
    </xf>
    <xf numFmtId="41" fontId="2" fillId="42" borderId="43" xfId="0" applyNumberFormat="1" applyFont="1" applyFill="1" applyBorder="1" applyAlignment="1">
      <alignment vertical="center" wrapText="1"/>
    </xf>
    <xf numFmtId="41" fontId="2" fillId="38" borderId="43" xfId="0" applyNumberFormat="1" applyFont="1" applyFill="1" applyBorder="1" applyAlignment="1">
      <alignment horizontal="center" vertical="center" wrapText="1"/>
    </xf>
    <xf numFmtId="41" fontId="0" fillId="42" borderId="43" xfId="0" applyNumberFormat="1" applyFont="1" applyFill="1" applyBorder="1" applyAlignment="1">
      <alignment horizontal="left" vertical="center" wrapText="1"/>
    </xf>
    <xf numFmtId="41" fontId="2" fillId="38" borderId="43" xfId="0" applyNumberFormat="1" applyFont="1" applyFill="1" applyBorder="1" applyAlignment="1">
      <alignment horizontal="left" vertical="center" wrapText="1"/>
    </xf>
    <xf numFmtId="41" fontId="2" fillId="40" borderId="43" xfId="0" applyNumberFormat="1" applyFont="1" applyFill="1" applyBorder="1" applyAlignment="1">
      <alignment horizontal="center" vertical="center"/>
    </xf>
    <xf numFmtId="41" fontId="3" fillId="45" borderId="43" xfId="0" applyNumberFormat="1" applyFont="1" applyFill="1" applyBorder="1" applyAlignment="1">
      <alignment vertical="center"/>
    </xf>
    <xf numFmtId="41" fontId="11" fillId="54" borderId="20" xfId="0" applyNumberFormat="1" applyFont="1" applyFill="1" applyBorder="1" applyAlignment="1">
      <alignment horizontal="center"/>
    </xf>
    <xf numFmtId="41" fontId="11" fillId="54" borderId="20" xfId="0" applyNumberFormat="1" applyFont="1" applyFill="1" applyBorder="1" applyAlignment="1">
      <alignment/>
    </xf>
    <xf numFmtId="41" fontId="11" fillId="55" borderId="20" xfId="0" applyNumberFormat="1" applyFont="1" applyFill="1" applyBorder="1" applyAlignment="1">
      <alignment vertical="center" wrapText="1"/>
    </xf>
    <xf numFmtId="0" fontId="3" fillId="56" borderId="25" xfId="0" applyFont="1" applyFill="1" applyBorder="1" applyAlignment="1">
      <alignment horizontal="center" vertical="center" wrapText="1"/>
    </xf>
    <xf numFmtId="41" fontId="10" fillId="57" borderId="10" xfId="0" applyNumberFormat="1" applyFont="1" applyFill="1" applyBorder="1" applyAlignment="1">
      <alignment vertical="center" wrapText="1"/>
    </xf>
    <xf numFmtId="41" fontId="3" fillId="57" borderId="12" xfId="0" applyNumberFormat="1" applyFont="1" applyFill="1" applyBorder="1" applyAlignment="1">
      <alignment horizontal="center" vertical="center"/>
    </xf>
    <xf numFmtId="41" fontId="11" fillId="55" borderId="16" xfId="0" applyNumberFormat="1" applyFont="1" applyFill="1" applyBorder="1" applyAlignment="1">
      <alignment horizontal="center" wrapText="1"/>
    </xf>
    <xf numFmtId="41" fontId="11" fillId="55" borderId="16" xfId="0" applyNumberFormat="1" applyFont="1" applyFill="1" applyBorder="1" applyAlignment="1">
      <alignment horizontal="right" wrapText="1"/>
    </xf>
    <xf numFmtId="41" fontId="11" fillId="54" borderId="15" xfId="0" applyNumberFormat="1" applyFont="1" applyFill="1" applyBorder="1" applyAlignment="1">
      <alignment/>
    </xf>
    <xf numFmtId="41" fontId="11" fillId="54" borderId="20" xfId="0" applyNumberFormat="1" applyFont="1" applyFill="1" applyBorder="1" applyAlignment="1">
      <alignment/>
    </xf>
    <xf numFmtId="0" fontId="7" fillId="42" borderId="32" xfId="0" applyFont="1" applyFill="1" applyBorder="1" applyAlignment="1">
      <alignment horizontal="center" vertical="center" wrapText="1"/>
    </xf>
    <xf numFmtId="41" fontId="8" fillId="42" borderId="43" xfId="0" applyNumberFormat="1" applyFont="1" applyFill="1" applyBorder="1" applyAlignment="1">
      <alignment vertical="center" wrapText="1"/>
    </xf>
    <xf numFmtId="3" fontId="11" fillId="33" borderId="15" xfId="0" applyNumberFormat="1" applyFont="1" applyFill="1" applyBorder="1" applyAlignment="1">
      <alignment/>
    </xf>
    <xf numFmtId="41" fontId="11" fillId="58" borderId="16" xfId="0" applyNumberFormat="1" applyFont="1" applyFill="1" applyBorder="1" applyAlignment="1">
      <alignment horizontal="center" vertical="center"/>
    </xf>
    <xf numFmtId="41" fontId="11" fillId="58" borderId="20" xfId="0" applyNumberFormat="1" applyFont="1" applyFill="1" applyBorder="1" applyAlignment="1">
      <alignment horizontal="center" vertical="center"/>
    </xf>
    <xf numFmtId="41" fontId="11" fillId="59" borderId="20" xfId="0" applyNumberFormat="1" applyFont="1" applyFill="1" applyBorder="1" applyAlignment="1">
      <alignment horizontal="center" vertical="center"/>
    </xf>
    <xf numFmtId="41" fontId="11" fillId="60" borderId="15" xfId="0" applyNumberFormat="1" applyFont="1" applyFill="1" applyBorder="1" applyAlignment="1">
      <alignment horizontal="left" vertical="center"/>
    </xf>
    <xf numFmtId="41" fontId="11" fillId="60" borderId="16" xfId="0" applyNumberFormat="1" applyFont="1" applyFill="1" applyBorder="1" applyAlignment="1">
      <alignment horizontal="left" vertical="center"/>
    </xf>
    <xf numFmtId="41" fontId="11" fillId="61" borderId="15" xfId="0" applyNumberFormat="1" applyFont="1" applyFill="1" applyBorder="1" applyAlignment="1">
      <alignment/>
    </xf>
    <xf numFmtId="41" fontId="11" fillId="61" borderId="20" xfId="0" applyNumberFormat="1" applyFont="1" applyFill="1" applyBorder="1" applyAlignment="1">
      <alignment/>
    </xf>
    <xf numFmtId="41" fontId="11" fillId="58" borderId="20" xfId="0" applyNumberFormat="1" applyFont="1" applyFill="1" applyBorder="1" applyAlignment="1">
      <alignment vertical="center" wrapText="1"/>
    </xf>
    <xf numFmtId="41" fontId="11" fillId="58" borderId="15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41" fontId="2" fillId="46" borderId="16" xfId="0" applyNumberFormat="1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left"/>
    </xf>
    <xf numFmtId="41" fontId="11" fillId="33" borderId="43" xfId="0" applyNumberFormat="1" applyFont="1" applyFill="1" applyBorder="1" applyAlignment="1">
      <alignment horizontal="center" vertical="center"/>
    </xf>
    <xf numFmtId="41" fontId="11" fillId="33" borderId="43" xfId="0" applyNumberFormat="1" applyFont="1" applyFill="1" applyBorder="1" applyAlignment="1">
      <alignment/>
    </xf>
    <xf numFmtId="41" fontId="11" fillId="0" borderId="43" xfId="0" applyNumberFormat="1" applyFont="1" applyBorder="1" applyAlignment="1">
      <alignment/>
    </xf>
    <xf numFmtId="0" fontId="11" fillId="33" borderId="43" xfId="0" applyFont="1" applyFill="1" applyBorder="1" applyAlignment="1">
      <alignment horizontal="left" wrapText="1" shrinkToFit="1"/>
    </xf>
    <xf numFmtId="0" fontId="11" fillId="33" borderId="35" xfId="0" applyFont="1" applyFill="1" applyBorder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11" fillId="33" borderId="37" xfId="0" applyFont="1" applyFill="1" applyBorder="1" applyAlignment="1">
      <alignment horizontal="left" vertical="center"/>
    </xf>
    <xf numFmtId="0" fontId="2" fillId="46" borderId="23" xfId="0" applyFont="1" applyFill="1" applyBorder="1" applyAlignment="1">
      <alignment horizontal="center" vertical="center"/>
    </xf>
    <xf numFmtId="41" fontId="2" fillId="46" borderId="20" xfId="0" applyNumberFormat="1" applyFont="1" applyFill="1" applyBorder="1" applyAlignment="1">
      <alignment horizontal="center" vertical="center"/>
    </xf>
    <xf numFmtId="49" fontId="2" fillId="46" borderId="44" xfId="0" applyNumberFormat="1" applyFont="1" applyFill="1" applyBorder="1" applyAlignment="1">
      <alignment horizontal="center" vertical="center" wrapText="1"/>
    </xf>
    <xf numFmtId="0" fontId="11" fillId="33" borderId="43" xfId="0" applyFont="1" applyFill="1" applyBorder="1" applyAlignment="1">
      <alignment vertical="center" wrapText="1"/>
    </xf>
    <xf numFmtId="41" fontId="11" fillId="33" borderId="43" xfId="0" applyNumberFormat="1" applyFont="1" applyFill="1" applyBorder="1" applyAlignment="1">
      <alignment horizontal="right" vertical="center"/>
    </xf>
    <xf numFmtId="41" fontId="11" fillId="33" borderId="43" xfId="0" applyNumberFormat="1" applyFont="1" applyFill="1" applyBorder="1" applyAlignment="1">
      <alignment horizontal="left" vertical="center"/>
    </xf>
    <xf numFmtId="0" fontId="10" fillId="4" borderId="27" xfId="0" applyFont="1" applyFill="1" applyBorder="1" applyAlignment="1">
      <alignment horizontal="left" vertical="center" wrapText="1"/>
    </xf>
    <xf numFmtId="41" fontId="10" fillId="4" borderId="27" xfId="0" applyNumberFormat="1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left" vertical="center" wrapText="1"/>
    </xf>
    <xf numFmtId="41" fontId="10" fillId="4" borderId="16" xfId="0" applyNumberFormat="1" applyFont="1" applyFill="1" applyBorder="1" applyAlignment="1">
      <alignment horizontal="left" vertical="center"/>
    </xf>
    <xf numFmtId="0" fontId="11" fillId="33" borderId="43" xfId="0" applyFont="1" applyFill="1" applyBorder="1" applyAlignment="1">
      <alignment horizontal="left" vertical="center" wrapText="1"/>
    </xf>
    <xf numFmtId="0" fontId="11" fillId="33" borderId="35" xfId="0" applyFont="1" applyFill="1" applyBorder="1" applyAlignment="1">
      <alignment vertical="center"/>
    </xf>
    <xf numFmtId="0" fontId="11" fillId="33" borderId="32" xfId="0" applyFont="1" applyFill="1" applyBorder="1" applyAlignment="1">
      <alignment vertical="center"/>
    </xf>
    <xf numFmtId="0" fontId="2" fillId="46" borderId="16" xfId="0" applyFont="1" applyFill="1" applyBorder="1" applyAlignment="1">
      <alignment horizontal="center" vertical="center" wrapText="1"/>
    </xf>
    <xf numFmtId="41" fontId="10" fillId="4" borderId="15" xfId="0" applyNumberFormat="1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/>
    </xf>
    <xf numFmtId="41" fontId="10" fillId="4" borderId="16" xfId="0" applyNumberFormat="1" applyFont="1" applyFill="1" applyBorder="1" applyAlignment="1">
      <alignment horizontal="center"/>
    </xf>
    <xf numFmtId="0" fontId="11" fillId="33" borderId="43" xfId="0" applyFont="1" applyFill="1" applyBorder="1" applyAlignment="1">
      <alignment horizontal="left" vertical="center" wrapText="1"/>
    </xf>
    <xf numFmtId="0" fontId="11" fillId="33" borderId="43" xfId="0" applyFont="1" applyFill="1" applyBorder="1" applyAlignment="1">
      <alignment horizontal="left" vertical="justify" wrapText="1"/>
    </xf>
    <xf numFmtId="0" fontId="11" fillId="33" borderId="37" xfId="0" applyFont="1" applyFill="1" applyBorder="1" applyAlignment="1">
      <alignment vertical="center"/>
    </xf>
    <xf numFmtId="41" fontId="2" fillId="46" borderId="27" xfId="0" applyNumberFormat="1" applyFont="1" applyFill="1" applyBorder="1" applyAlignment="1">
      <alignment horizontal="left" vertical="center"/>
    </xf>
    <xf numFmtId="41" fontId="11" fillId="33" borderId="43" xfId="0" applyNumberFormat="1" applyFont="1" applyFill="1" applyBorder="1" applyAlignment="1">
      <alignment vertical="center"/>
    </xf>
    <xf numFmtId="0" fontId="11" fillId="33" borderId="35" xfId="0" applyFont="1" applyFill="1" applyBorder="1" applyAlignment="1">
      <alignment/>
    </xf>
    <xf numFmtId="0" fontId="11" fillId="33" borderId="32" xfId="0" applyFont="1" applyFill="1" applyBorder="1" applyAlignment="1">
      <alignment/>
    </xf>
    <xf numFmtId="0" fontId="10" fillId="4" borderId="15" xfId="0" applyFont="1" applyFill="1" applyBorder="1" applyAlignment="1">
      <alignment horizontal="justify" vertical="justify" wrapText="1"/>
    </xf>
    <xf numFmtId="0" fontId="10" fillId="4" borderId="16" xfId="0" applyFont="1" applyFill="1" applyBorder="1" applyAlignment="1">
      <alignment/>
    </xf>
    <xf numFmtId="41" fontId="10" fillId="4" borderId="44" xfId="0" applyNumberFormat="1" applyFont="1" applyFill="1" applyBorder="1" applyAlignment="1">
      <alignment horizontal="center"/>
    </xf>
    <xf numFmtId="0" fontId="11" fillId="33" borderId="43" xfId="0" applyFont="1" applyFill="1" applyBorder="1" applyAlignment="1">
      <alignment horizontal="justify" vertical="justify" wrapText="1"/>
    </xf>
    <xf numFmtId="41" fontId="11" fillId="33" borderId="43" xfId="0" applyNumberFormat="1" applyFont="1" applyFill="1" applyBorder="1" applyAlignment="1">
      <alignment horizontal="center"/>
    </xf>
    <xf numFmtId="41" fontId="11" fillId="33" borderId="43" xfId="0" applyNumberFormat="1" applyFont="1" applyFill="1" applyBorder="1" applyAlignment="1">
      <alignment/>
    </xf>
    <xf numFmtId="0" fontId="11" fillId="33" borderId="43" xfId="0" applyFont="1" applyFill="1" applyBorder="1" applyAlignment="1">
      <alignment/>
    </xf>
    <xf numFmtId="41" fontId="11" fillId="33" borderId="43" xfId="0" applyNumberFormat="1" applyFont="1" applyFill="1" applyBorder="1" applyAlignment="1">
      <alignment horizontal="center" vertical="center"/>
    </xf>
    <xf numFmtId="41" fontId="11" fillId="0" borderId="43" xfId="0" applyNumberFormat="1" applyFont="1" applyBorder="1" applyAlignment="1">
      <alignment horizontal="right" vertical="center"/>
    </xf>
    <xf numFmtId="41" fontId="10" fillId="4" borderId="23" xfId="0" applyNumberFormat="1" applyFont="1" applyFill="1" applyBorder="1" applyAlignment="1">
      <alignment horizontal="center"/>
    </xf>
    <xf numFmtId="0" fontId="11" fillId="33" borderId="43" xfId="0" applyFont="1" applyFill="1" applyBorder="1" applyAlignment="1">
      <alignment/>
    </xf>
    <xf numFmtId="0" fontId="10" fillId="4" borderId="15" xfId="0" applyFont="1" applyFill="1" applyBorder="1" applyAlignment="1">
      <alignment/>
    </xf>
    <xf numFmtId="41" fontId="10" fillId="4" borderId="15" xfId="0" applyNumberFormat="1" applyFont="1" applyFill="1" applyBorder="1" applyAlignment="1">
      <alignment horizontal="center"/>
    </xf>
    <xf numFmtId="41" fontId="11" fillId="33" borderId="43" xfId="0" applyNumberFormat="1" applyFont="1" applyFill="1" applyBorder="1" applyAlignment="1">
      <alignment horizontal="right"/>
    </xf>
    <xf numFmtId="0" fontId="11" fillId="33" borderId="43" xfId="0" applyFont="1" applyFill="1" applyBorder="1" applyAlignment="1">
      <alignment vertical="center"/>
    </xf>
    <xf numFmtId="0" fontId="7" fillId="42" borderId="0" xfId="0" applyFont="1" applyFill="1" applyBorder="1" applyAlignment="1">
      <alignment horizontal="center" vertical="center" wrapText="1"/>
    </xf>
    <xf numFmtId="0" fontId="7" fillId="42" borderId="43" xfId="0" applyFont="1" applyFill="1" applyBorder="1" applyAlignment="1">
      <alignment horizontal="left" vertical="center"/>
    </xf>
    <xf numFmtId="0" fontId="8" fillId="42" borderId="43" xfId="0" applyFont="1" applyFill="1" applyBorder="1" applyAlignment="1">
      <alignment horizontal="left" vertical="center"/>
    </xf>
    <xf numFmtId="0" fontId="0" fillId="42" borderId="43" xfId="0" applyFont="1" applyFill="1" applyBorder="1" applyAlignment="1">
      <alignment horizontal="left" vertical="center"/>
    </xf>
    <xf numFmtId="0" fontId="0" fillId="42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3" fontId="2" fillId="0" borderId="0" xfId="0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2" fillId="47" borderId="10" xfId="0" applyFont="1" applyFill="1" applyBorder="1" applyAlignment="1">
      <alignment horizontal="center" vertical="center"/>
    </xf>
    <xf numFmtId="0" fontId="2" fillId="47" borderId="36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45" borderId="36" xfId="0" applyFont="1" applyFill="1" applyBorder="1" applyAlignment="1">
      <alignment horizontal="center" vertical="center"/>
    </xf>
    <xf numFmtId="0" fontId="3" fillId="45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top"/>
    </xf>
    <xf numFmtId="0" fontId="2" fillId="32" borderId="29" xfId="0" applyFont="1" applyFill="1" applyBorder="1" applyAlignment="1">
      <alignment horizontal="center" vertical="top"/>
    </xf>
    <xf numFmtId="0" fontId="2" fillId="32" borderId="36" xfId="0" applyFont="1" applyFill="1" applyBorder="1" applyAlignment="1">
      <alignment horizontal="center" wrapText="1"/>
    </xf>
    <xf numFmtId="0" fontId="2" fillId="32" borderId="29" xfId="0" applyFont="1" applyFill="1" applyBorder="1" applyAlignment="1">
      <alignment horizontal="center" wrapText="1"/>
    </xf>
    <xf numFmtId="0" fontId="2" fillId="32" borderId="36" xfId="0" applyFont="1" applyFill="1" applyBorder="1" applyAlignment="1">
      <alignment horizontal="center" vertical="top" wrapText="1"/>
    </xf>
    <xf numFmtId="0" fontId="2" fillId="32" borderId="29" xfId="0" applyFont="1" applyFill="1" applyBorder="1" applyAlignment="1">
      <alignment horizontal="center" vertical="top" wrapText="1"/>
    </xf>
    <xf numFmtId="0" fontId="3" fillId="45" borderId="36" xfId="0" applyFont="1" applyFill="1" applyBorder="1" applyAlignment="1">
      <alignment horizontal="center" vertical="center" wrapText="1"/>
    </xf>
    <xf numFmtId="0" fontId="3" fillId="45" borderId="29" xfId="0" applyFont="1" applyFill="1" applyBorder="1" applyAlignment="1">
      <alignment horizontal="center" vertical="center" wrapText="1"/>
    </xf>
    <xf numFmtId="0" fontId="2" fillId="38" borderId="36" xfId="0" applyFont="1" applyFill="1" applyBorder="1" applyAlignment="1">
      <alignment horizontal="center" vertical="center"/>
    </xf>
    <xf numFmtId="0" fontId="2" fillId="38" borderId="29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8" borderId="45" xfId="0" applyFont="1" applyFill="1" applyBorder="1" applyAlignment="1">
      <alignment horizontal="center" vertical="center" wrapText="1"/>
    </xf>
    <xf numFmtId="0" fontId="2" fillId="38" borderId="46" xfId="0" applyFont="1" applyFill="1" applyBorder="1" applyAlignment="1">
      <alignment horizontal="center" vertical="center" wrapText="1"/>
    </xf>
    <xf numFmtId="164" fontId="7" fillId="40" borderId="47" xfId="0" applyNumberFormat="1" applyFont="1" applyFill="1" applyBorder="1" applyAlignment="1">
      <alignment horizontal="center" vertical="center"/>
    </xf>
    <xf numFmtId="164" fontId="7" fillId="40" borderId="48" xfId="0" applyNumberFormat="1" applyFont="1" applyFill="1" applyBorder="1" applyAlignment="1">
      <alignment horizontal="center" vertical="center"/>
    </xf>
    <xf numFmtId="0" fontId="2" fillId="38" borderId="36" xfId="0" applyFont="1" applyFill="1" applyBorder="1" applyAlignment="1">
      <alignment horizontal="center" vertical="center" wrapText="1"/>
    </xf>
    <xf numFmtId="0" fontId="2" fillId="38" borderId="29" xfId="0" applyFont="1" applyFill="1" applyBorder="1" applyAlignment="1">
      <alignment horizontal="center" vertical="center" wrapText="1"/>
    </xf>
    <xf numFmtId="0" fontId="2" fillId="38" borderId="38" xfId="0" applyFont="1" applyFill="1" applyBorder="1" applyAlignment="1">
      <alignment horizontal="center" vertical="center" wrapText="1"/>
    </xf>
    <xf numFmtId="0" fontId="7" fillId="42" borderId="35" xfId="0" applyFont="1" applyFill="1" applyBorder="1" applyAlignment="1">
      <alignment horizontal="center" vertical="center" wrapText="1"/>
    </xf>
    <xf numFmtId="0" fontId="7" fillId="42" borderId="27" xfId="0" applyFont="1" applyFill="1" applyBorder="1" applyAlignment="1">
      <alignment horizontal="center" vertical="center" wrapText="1"/>
    </xf>
    <xf numFmtId="0" fontId="7" fillId="42" borderId="13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5" borderId="49" xfId="0" applyFont="1" applyFill="1" applyBorder="1" applyAlignment="1">
      <alignment horizontal="center" vertical="center" wrapText="1"/>
    </xf>
    <xf numFmtId="0" fontId="3" fillId="45" borderId="5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/>
    </xf>
    <xf numFmtId="0" fontId="2" fillId="39" borderId="36" xfId="0" applyFont="1" applyFill="1" applyBorder="1" applyAlignment="1">
      <alignment horizontal="center" vertical="center"/>
    </xf>
    <xf numFmtId="0" fontId="2" fillId="39" borderId="29" xfId="0" applyFont="1" applyFill="1" applyBorder="1" applyAlignment="1">
      <alignment horizontal="center" vertical="center"/>
    </xf>
    <xf numFmtId="0" fontId="2" fillId="39" borderId="26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left" vertical="center"/>
    </xf>
    <xf numFmtId="0" fontId="2" fillId="34" borderId="29" xfId="0" applyFont="1" applyFill="1" applyBorder="1" applyAlignment="1">
      <alignment horizontal="left" vertical="center"/>
    </xf>
    <xf numFmtId="0" fontId="2" fillId="34" borderId="26" xfId="0" applyFont="1" applyFill="1" applyBorder="1" applyAlignment="1">
      <alignment horizontal="left" vertical="center"/>
    </xf>
    <xf numFmtId="0" fontId="2" fillId="51" borderId="37" xfId="0" applyFont="1" applyFill="1" applyBorder="1" applyAlignment="1">
      <alignment horizontal="left" vertical="center" wrapText="1"/>
    </xf>
    <xf numFmtId="0" fontId="2" fillId="51" borderId="38" xfId="0" applyFont="1" applyFill="1" applyBorder="1" applyAlignment="1">
      <alignment horizontal="left" vertical="center" wrapText="1"/>
    </xf>
    <xf numFmtId="0" fontId="2" fillId="51" borderId="44" xfId="0" applyFont="1" applyFill="1" applyBorder="1" applyAlignment="1">
      <alignment horizontal="left" vertical="center" wrapText="1"/>
    </xf>
    <xf numFmtId="0" fontId="2" fillId="43" borderId="35" xfId="0" applyFont="1" applyFill="1" applyBorder="1" applyAlignment="1">
      <alignment horizontal="left" vertical="center"/>
    </xf>
    <xf numFmtId="0" fontId="2" fillId="43" borderId="13" xfId="0" applyFont="1" applyFill="1" applyBorder="1" applyAlignment="1">
      <alignment horizontal="left" vertical="center"/>
    </xf>
    <xf numFmtId="0" fontId="2" fillId="43" borderId="27" xfId="0" applyFont="1" applyFill="1" applyBorder="1" applyAlignment="1">
      <alignment horizontal="left" vertical="center"/>
    </xf>
    <xf numFmtId="0" fontId="3" fillId="36" borderId="36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7" borderId="36" xfId="0" applyFont="1" applyFill="1" applyBorder="1" applyAlignment="1">
      <alignment horizontal="center" vertical="center"/>
    </xf>
    <xf numFmtId="0" fontId="3" fillId="37" borderId="29" xfId="0" applyFont="1" applyFill="1" applyBorder="1" applyAlignment="1">
      <alignment horizontal="center" vertical="center"/>
    </xf>
    <xf numFmtId="0" fontId="3" fillId="37" borderId="26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3" fontId="3" fillId="37" borderId="36" xfId="0" applyNumberFormat="1" applyFont="1" applyFill="1" applyBorder="1" applyAlignment="1">
      <alignment horizontal="center" vertical="center"/>
    </xf>
    <xf numFmtId="3" fontId="3" fillId="37" borderId="29" xfId="0" applyNumberFormat="1" applyFont="1" applyFill="1" applyBorder="1" applyAlignment="1">
      <alignment horizontal="center" vertical="center"/>
    </xf>
    <xf numFmtId="3" fontId="3" fillId="37" borderId="26" xfId="0" applyNumberFormat="1" applyFont="1" applyFill="1" applyBorder="1" applyAlignment="1">
      <alignment horizontal="center" vertical="center"/>
    </xf>
    <xf numFmtId="0" fontId="3" fillId="45" borderId="26" xfId="0" applyFont="1" applyFill="1" applyBorder="1" applyAlignment="1">
      <alignment horizontal="center" vertical="center" wrapText="1"/>
    </xf>
    <xf numFmtId="0" fontId="2" fillId="53" borderId="51" xfId="0" applyFont="1" applyFill="1" applyBorder="1" applyAlignment="1">
      <alignment horizontal="center" vertical="center" wrapText="1"/>
    </xf>
    <xf numFmtId="0" fontId="2" fillId="53" borderId="52" xfId="0" applyFont="1" applyFill="1" applyBorder="1" applyAlignment="1">
      <alignment horizontal="center" vertical="center" wrapText="1"/>
    </xf>
    <xf numFmtId="0" fontId="2" fillId="53" borderId="53" xfId="0" applyFont="1" applyFill="1" applyBorder="1" applyAlignment="1">
      <alignment horizontal="center" vertical="center" wrapText="1"/>
    </xf>
    <xf numFmtId="0" fontId="3" fillId="52" borderId="47" xfId="0" applyFont="1" applyFill="1" applyBorder="1" applyAlignment="1">
      <alignment horizontal="center" vertical="center"/>
    </xf>
    <xf numFmtId="0" fontId="3" fillId="52" borderId="48" xfId="0" applyFont="1" applyFill="1" applyBorder="1" applyAlignment="1">
      <alignment horizontal="center" vertical="center"/>
    </xf>
    <xf numFmtId="0" fontId="3" fillId="52" borderId="54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62" borderId="36" xfId="0" applyFont="1" applyFill="1" applyBorder="1" applyAlignment="1">
      <alignment horizontal="center" vertical="center" wrapText="1"/>
    </xf>
    <xf numFmtId="0" fontId="3" fillId="62" borderId="29" xfId="0" applyFont="1" applyFill="1" applyBorder="1" applyAlignment="1">
      <alignment horizontal="center" vertical="center" wrapText="1"/>
    </xf>
    <xf numFmtId="0" fontId="3" fillId="62" borderId="26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/>
    </xf>
    <xf numFmtId="0" fontId="3" fillId="62" borderId="56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0" fontId="3" fillId="32" borderId="53" xfId="0" applyFont="1" applyFill="1" applyBorder="1" applyAlignment="1">
      <alignment horizontal="center" vertical="center" wrapText="1"/>
    </xf>
    <xf numFmtId="0" fontId="3" fillId="32" borderId="58" xfId="0" applyFont="1" applyFill="1" applyBorder="1" applyAlignment="1">
      <alignment horizontal="center" vertical="center" wrapText="1"/>
    </xf>
    <xf numFmtId="0" fontId="2" fillId="41" borderId="59" xfId="0" applyFont="1" applyFill="1" applyBorder="1" applyAlignment="1">
      <alignment horizontal="center" vertical="center" wrapText="1"/>
    </xf>
    <xf numFmtId="0" fontId="2" fillId="41" borderId="46" xfId="0" applyFont="1" applyFill="1" applyBorder="1" applyAlignment="1">
      <alignment horizontal="center" vertical="center" wrapText="1"/>
    </xf>
    <xf numFmtId="0" fontId="2" fillId="41" borderId="60" xfId="0" applyFont="1" applyFill="1" applyBorder="1" applyAlignment="1">
      <alignment horizontal="center" vertical="center" wrapText="1"/>
    </xf>
    <xf numFmtId="0" fontId="3" fillId="45" borderId="57" xfId="0" applyFont="1" applyFill="1" applyBorder="1" applyAlignment="1">
      <alignment horizontal="center" vertical="center" wrapText="1"/>
    </xf>
    <xf numFmtId="0" fontId="3" fillId="45" borderId="52" xfId="0" applyFont="1" applyFill="1" applyBorder="1" applyAlignment="1">
      <alignment horizontal="center" vertical="center" wrapText="1"/>
    </xf>
    <xf numFmtId="0" fontId="3" fillId="45" borderId="61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2" fillId="48" borderId="36" xfId="0" applyFont="1" applyFill="1" applyBorder="1" applyAlignment="1">
      <alignment horizontal="center" vertical="center"/>
    </xf>
    <xf numFmtId="0" fontId="2" fillId="48" borderId="29" xfId="0" applyFont="1" applyFill="1" applyBorder="1" applyAlignment="1">
      <alignment horizontal="center" vertical="center"/>
    </xf>
    <xf numFmtId="0" fontId="2" fillId="48" borderId="26" xfId="0" applyFont="1" applyFill="1" applyBorder="1" applyAlignment="1">
      <alignment horizontal="center" vertical="center"/>
    </xf>
    <xf numFmtId="0" fontId="2" fillId="48" borderId="10" xfId="0" applyFont="1" applyFill="1" applyBorder="1" applyAlignment="1">
      <alignment horizontal="center" vertical="center"/>
    </xf>
    <xf numFmtId="0" fontId="2" fillId="48" borderId="10" xfId="0" applyFont="1" applyFill="1" applyBorder="1" applyAlignment="1">
      <alignment horizontal="center"/>
    </xf>
    <xf numFmtId="0" fontId="2" fillId="48" borderId="10" xfId="0" applyFont="1" applyFill="1" applyBorder="1" applyAlignment="1">
      <alignment horizontal="center"/>
    </xf>
    <xf numFmtId="0" fontId="2" fillId="48" borderId="1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2" max="2" width="56.140625" style="0" customWidth="1"/>
    <col min="3" max="3" width="17.7109375" style="0" customWidth="1"/>
    <col min="4" max="4" width="17.421875" style="0" customWidth="1"/>
  </cols>
  <sheetData>
    <row r="1" spans="1:4" ht="44.25" customHeight="1" thickBot="1">
      <c r="A1" s="411" t="s">
        <v>388</v>
      </c>
      <c r="B1" s="412"/>
      <c r="C1" s="412"/>
      <c r="D1" s="412"/>
    </row>
    <row r="2" spans="1:4" ht="15" customHeight="1" thickBot="1">
      <c r="A2" s="102" t="s">
        <v>132</v>
      </c>
      <c r="B2" s="349" t="s">
        <v>133</v>
      </c>
      <c r="C2" s="350" t="s">
        <v>134</v>
      </c>
      <c r="D2" s="351" t="s">
        <v>135</v>
      </c>
    </row>
    <row r="3" spans="1:4" ht="15" customHeight="1">
      <c r="A3" s="216" t="s">
        <v>78</v>
      </c>
      <c r="B3" s="353" t="s">
        <v>136</v>
      </c>
      <c r="C3" s="354">
        <v>2454000</v>
      </c>
      <c r="D3" s="355" t="s">
        <v>357</v>
      </c>
    </row>
    <row r="4" spans="1:4" ht="15" customHeight="1">
      <c r="A4" s="211" t="s">
        <v>79</v>
      </c>
      <c r="B4" s="353" t="s">
        <v>137</v>
      </c>
      <c r="C4" s="354">
        <v>192000</v>
      </c>
      <c r="D4" s="356" t="s">
        <v>357</v>
      </c>
    </row>
    <row r="5" spans="1:4" ht="15" customHeight="1">
      <c r="A5" s="211" t="s">
        <v>80</v>
      </c>
      <c r="B5" s="357" t="s">
        <v>216</v>
      </c>
      <c r="C5" s="354">
        <v>50000</v>
      </c>
      <c r="D5" s="355" t="s">
        <v>357</v>
      </c>
    </row>
    <row r="6" spans="1:4" ht="15" customHeight="1">
      <c r="A6" s="211" t="s">
        <v>108</v>
      </c>
      <c r="B6" s="357" t="s">
        <v>109</v>
      </c>
      <c r="C6" s="354">
        <v>270000</v>
      </c>
      <c r="D6" s="355" t="s">
        <v>357</v>
      </c>
    </row>
    <row r="7" spans="1:4" ht="15" customHeight="1">
      <c r="A7" s="211" t="s">
        <v>56</v>
      </c>
      <c r="B7" s="357" t="s">
        <v>256</v>
      </c>
      <c r="C7" s="354">
        <v>1795000</v>
      </c>
      <c r="D7" s="355" t="s">
        <v>357</v>
      </c>
    </row>
    <row r="8" spans="1:4" ht="15" customHeight="1">
      <c r="A8" s="211" t="s">
        <v>81</v>
      </c>
      <c r="B8" s="357" t="s">
        <v>26</v>
      </c>
      <c r="C8" s="354">
        <v>300000</v>
      </c>
      <c r="D8" s="355" t="s">
        <v>357</v>
      </c>
    </row>
    <row r="9" spans="1:4" ht="15" customHeight="1" thickBot="1">
      <c r="A9" s="262" t="s">
        <v>51</v>
      </c>
      <c r="B9" s="357" t="s">
        <v>250</v>
      </c>
      <c r="C9" s="354">
        <v>150000</v>
      </c>
      <c r="D9" s="355" t="s">
        <v>357</v>
      </c>
    </row>
    <row r="10" spans="1:4" ht="15" customHeight="1" thickBot="1">
      <c r="A10" s="106" t="s">
        <v>138</v>
      </c>
      <c r="B10" s="361" t="s">
        <v>2</v>
      </c>
      <c r="C10" s="362">
        <f>SUM(C3:C9)</f>
        <v>5211000</v>
      </c>
      <c r="D10" s="362" t="s">
        <v>357</v>
      </c>
    </row>
    <row r="11" spans="1:4" ht="15" customHeight="1">
      <c r="A11" s="358" t="s">
        <v>82</v>
      </c>
      <c r="B11" s="364" t="s">
        <v>15</v>
      </c>
      <c r="C11" s="365">
        <v>1363000</v>
      </c>
      <c r="D11" s="366" t="s">
        <v>357</v>
      </c>
    </row>
    <row r="12" spans="1:5" ht="15" customHeight="1">
      <c r="A12" s="359" t="s">
        <v>84</v>
      </c>
      <c r="B12" s="364" t="s">
        <v>139</v>
      </c>
      <c r="C12" s="366">
        <v>52000</v>
      </c>
      <c r="D12" s="366" t="s">
        <v>357</v>
      </c>
      <c r="E12" s="405"/>
    </row>
    <row r="13" spans="1:4" ht="15" customHeight="1">
      <c r="A13" s="359" t="s">
        <v>57</v>
      </c>
      <c r="B13" s="364" t="s">
        <v>376</v>
      </c>
      <c r="C13" s="366">
        <v>0</v>
      </c>
      <c r="D13" s="366" t="s">
        <v>357</v>
      </c>
    </row>
    <row r="14" spans="1:4" ht="15" customHeight="1" thickBot="1">
      <c r="A14" s="360" t="s">
        <v>83</v>
      </c>
      <c r="B14" s="364" t="s">
        <v>140</v>
      </c>
      <c r="C14" s="366">
        <v>26000</v>
      </c>
      <c r="D14" s="366" t="s">
        <v>357</v>
      </c>
    </row>
    <row r="15" spans="1:4" s="133" customFormat="1" ht="15" customHeight="1" thickBot="1">
      <c r="A15" s="106" t="s">
        <v>141</v>
      </c>
      <c r="B15" s="363" t="s">
        <v>7</v>
      </c>
      <c r="C15" s="352">
        <f>SUM(C11:C14)</f>
        <v>1441000</v>
      </c>
      <c r="D15" s="352" t="s">
        <v>357</v>
      </c>
    </row>
    <row r="16" spans="1:4" s="254" customFormat="1" ht="15" customHeight="1" thickBot="1">
      <c r="A16" s="216" t="s">
        <v>59</v>
      </c>
      <c r="B16" s="251" t="s">
        <v>234</v>
      </c>
      <c r="C16" s="252">
        <v>20000</v>
      </c>
      <c r="D16" s="253" t="s">
        <v>357</v>
      </c>
    </row>
    <row r="17" spans="1:4" ht="15" customHeight="1" thickBot="1">
      <c r="A17" s="212" t="s">
        <v>142</v>
      </c>
      <c r="B17" s="385" t="s">
        <v>143</v>
      </c>
      <c r="C17" s="218">
        <f>SUM(C16)</f>
        <v>20000</v>
      </c>
      <c r="D17" s="218" t="s">
        <v>357</v>
      </c>
    </row>
    <row r="18" spans="1:4" ht="15" customHeight="1">
      <c r="A18" s="383" t="s">
        <v>58</v>
      </c>
      <c r="B18" s="388" t="s">
        <v>257</v>
      </c>
      <c r="C18" s="389">
        <v>60000</v>
      </c>
      <c r="D18" s="390" t="s">
        <v>357</v>
      </c>
    </row>
    <row r="19" spans="1:4" ht="15" customHeight="1">
      <c r="A19" s="384" t="s">
        <v>85</v>
      </c>
      <c r="B19" s="388" t="s">
        <v>258</v>
      </c>
      <c r="C19" s="389">
        <v>280000</v>
      </c>
      <c r="D19" s="390" t="s">
        <v>357</v>
      </c>
    </row>
    <row r="20" spans="1:4" ht="15" customHeight="1">
      <c r="A20" s="384" t="s">
        <v>301</v>
      </c>
      <c r="B20" s="388" t="s">
        <v>302</v>
      </c>
      <c r="C20" s="389">
        <v>100000</v>
      </c>
      <c r="D20" s="390" t="s">
        <v>357</v>
      </c>
    </row>
    <row r="21" spans="1:4" ht="15" customHeight="1" thickBot="1">
      <c r="A21" s="384" t="s">
        <v>60</v>
      </c>
      <c r="B21" s="391" t="s">
        <v>384</v>
      </c>
      <c r="C21" s="392">
        <v>370000</v>
      </c>
      <c r="D21" s="393" t="s">
        <v>357</v>
      </c>
    </row>
    <row r="22" spans="1:4" ht="15" customHeight="1" thickBot="1">
      <c r="A22" s="212" t="s">
        <v>53</v>
      </c>
      <c r="B22" s="107" t="s">
        <v>144</v>
      </c>
      <c r="C22" s="394">
        <f>SUM(C18:C21)</f>
        <v>810000</v>
      </c>
      <c r="D22" s="394" t="s">
        <v>357</v>
      </c>
    </row>
    <row r="23" spans="1:4" ht="15" customHeight="1">
      <c r="A23" s="216" t="s">
        <v>62</v>
      </c>
      <c r="B23" s="379" t="s">
        <v>259</v>
      </c>
      <c r="C23" s="354">
        <v>60000</v>
      </c>
      <c r="D23" s="355" t="s">
        <v>357</v>
      </c>
    </row>
    <row r="24" spans="1:4" ht="15" customHeight="1" thickBot="1">
      <c r="A24" s="262" t="s">
        <v>63</v>
      </c>
      <c r="B24" s="395" t="s">
        <v>260</v>
      </c>
      <c r="C24" s="354">
        <v>20000</v>
      </c>
      <c r="D24" s="355" t="s">
        <v>357</v>
      </c>
    </row>
    <row r="25" spans="1:4" ht="15" customHeight="1" thickBot="1">
      <c r="A25" s="255" t="s">
        <v>146</v>
      </c>
      <c r="B25" s="376" t="s">
        <v>145</v>
      </c>
      <c r="C25" s="377">
        <f>SUM(C23:C24)</f>
        <v>80000</v>
      </c>
      <c r="D25" s="377" t="s">
        <v>357</v>
      </c>
    </row>
    <row r="26" spans="1:4" ht="15" customHeight="1" thickBot="1">
      <c r="A26" s="258" t="s">
        <v>61</v>
      </c>
      <c r="B26" s="259" t="s">
        <v>261</v>
      </c>
      <c r="C26" s="260">
        <v>60000</v>
      </c>
      <c r="D26" s="261" t="s">
        <v>357</v>
      </c>
    </row>
    <row r="27" spans="1:4" ht="15" customHeight="1" thickBot="1">
      <c r="A27" s="213" t="s">
        <v>147</v>
      </c>
      <c r="B27" s="221" t="s">
        <v>148</v>
      </c>
      <c r="C27" s="375">
        <f>SUM(C26)</f>
        <v>60000</v>
      </c>
      <c r="D27" s="375" t="s">
        <v>357</v>
      </c>
    </row>
    <row r="28" spans="1:4" ht="15" customHeight="1">
      <c r="A28" s="216" t="s">
        <v>64</v>
      </c>
      <c r="B28" s="378" t="s">
        <v>218</v>
      </c>
      <c r="C28" s="354">
        <v>530000</v>
      </c>
      <c r="D28" s="355" t="s">
        <v>357</v>
      </c>
    </row>
    <row r="29" spans="1:5" ht="15" customHeight="1">
      <c r="A29" s="211" t="s">
        <v>65</v>
      </c>
      <c r="B29" s="379" t="s">
        <v>0</v>
      </c>
      <c r="C29" s="354">
        <v>640000</v>
      </c>
      <c r="D29" s="355" t="s">
        <v>357</v>
      </c>
      <c r="E29" s="11"/>
    </row>
    <row r="30" spans="1:4" ht="15" customHeight="1" thickBot="1">
      <c r="A30" s="262" t="s">
        <v>66</v>
      </c>
      <c r="B30" s="379" t="s">
        <v>4</v>
      </c>
      <c r="C30" s="354">
        <v>65000</v>
      </c>
      <c r="D30" s="355" t="s">
        <v>357</v>
      </c>
    </row>
    <row r="31" spans="1:4" ht="15" customHeight="1" thickBot="1">
      <c r="A31" s="255" t="s">
        <v>149</v>
      </c>
      <c r="B31" s="376" t="s">
        <v>150</v>
      </c>
      <c r="C31" s="377">
        <f>SUM(C28:C30)</f>
        <v>1235000</v>
      </c>
      <c r="D31" s="377" t="s">
        <v>357</v>
      </c>
    </row>
    <row r="32" spans="1:4" ht="15" customHeight="1" thickBot="1">
      <c r="A32" s="215" t="s">
        <v>110</v>
      </c>
      <c r="B32" s="263" t="s">
        <v>262</v>
      </c>
      <c r="C32" s="260">
        <v>0</v>
      </c>
      <c r="D32" s="261" t="s">
        <v>357</v>
      </c>
    </row>
    <row r="33" spans="1:4" ht="15" customHeight="1" thickBot="1">
      <c r="A33" s="255" t="s">
        <v>151</v>
      </c>
      <c r="B33" s="256" t="s">
        <v>152</v>
      </c>
      <c r="C33" s="257">
        <v>0</v>
      </c>
      <c r="D33" s="257" t="s">
        <v>357</v>
      </c>
    </row>
    <row r="34" spans="1:4" s="214" customFormat="1" ht="15" customHeight="1" thickBot="1">
      <c r="A34" s="213" t="s">
        <v>54</v>
      </c>
      <c r="B34" s="213" t="s">
        <v>201</v>
      </c>
      <c r="C34" s="207">
        <v>380000</v>
      </c>
      <c r="D34" s="207" t="s">
        <v>357</v>
      </c>
    </row>
    <row r="35" spans="1:4" s="214" customFormat="1" ht="15" customHeight="1">
      <c r="A35" s="120" t="s">
        <v>111</v>
      </c>
      <c r="B35" s="120" t="s">
        <v>243</v>
      </c>
      <c r="C35" s="209">
        <v>0</v>
      </c>
      <c r="D35" s="209" t="s">
        <v>357</v>
      </c>
    </row>
    <row r="36" spans="1:4" s="214" customFormat="1" ht="15" customHeight="1" thickBot="1">
      <c r="A36" s="94" t="s">
        <v>68</v>
      </c>
      <c r="B36" s="94" t="s">
        <v>246</v>
      </c>
      <c r="C36" s="210">
        <v>0</v>
      </c>
      <c r="D36" s="210" t="s">
        <v>357</v>
      </c>
    </row>
    <row r="37" spans="1:4" s="214" customFormat="1" ht="15" customHeight="1" thickBot="1">
      <c r="A37" s="213" t="s">
        <v>263</v>
      </c>
      <c r="B37" s="213" t="s">
        <v>264</v>
      </c>
      <c r="C37" s="207">
        <f>SUM(C35:C36)</f>
        <v>0</v>
      </c>
      <c r="D37" s="207" t="s">
        <v>357</v>
      </c>
    </row>
    <row r="38" spans="1:4" ht="15" customHeight="1" thickBot="1">
      <c r="A38" s="215" t="s">
        <v>67</v>
      </c>
      <c r="B38" s="264" t="s">
        <v>241</v>
      </c>
      <c r="C38" s="250">
        <v>200000</v>
      </c>
      <c r="D38" s="265" t="s">
        <v>357</v>
      </c>
    </row>
    <row r="39" spans="1:4" ht="15" customHeight="1" thickBot="1">
      <c r="A39" s="255" t="s">
        <v>67</v>
      </c>
      <c r="B39" s="396" t="s">
        <v>153</v>
      </c>
      <c r="C39" s="397">
        <f>SUM(C38)</f>
        <v>200000</v>
      </c>
      <c r="D39" s="397" t="s">
        <v>357</v>
      </c>
    </row>
    <row r="40" spans="1:4" ht="15" customHeight="1">
      <c r="A40" s="216" t="s">
        <v>195</v>
      </c>
      <c r="B40" s="378" t="s">
        <v>266</v>
      </c>
      <c r="C40" s="354">
        <v>85000</v>
      </c>
      <c r="D40" s="398" t="s">
        <v>357</v>
      </c>
    </row>
    <row r="41" spans="1:4" ht="15" customHeight="1">
      <c r="A41" s="211" t="s">
        <v>129</v>
      </c>
      <c r="B41" s="399" t="s">
        <v>196</v>
      </c>
      <c r="C41" s="354">
        <v>50000</v>
      </c>
      <c r="D41" s="398" t="s">
        <v>357</v>
      </c>
    </row>
    <row r="42" spans="1:4" ht="15" customHeight="1">
      <c r="A42" s="211" t="s">
        <v>154</v>
      </c>
      <c r="B42" s="399" t="s">
        <v>155</v>
      </c>
      <c r="C42" s="354">
        <v>2000</v>
      </c>
      <c r="D42" s="398" t="s">
        <v>357</v>
      </c>
    </row>
    <row r="43" spans="1:4" ht="15" customHeight="1">
      <c r="A43" s="211" t="s">
        <v>156</v>
      </c>
      <c r="B43" s="399" t="s">
        <v>265</v>
      </c>
      <c r="C43" s="354">
        <v>30000</v>
      </c>
      <c r="D43" s="398" t="s">
        <v>357</v>
      </c>
    </row>
    <row r="44" spans="1:4" ht="15" customHeight="1">
      <c r="A44" s="211" t="s">
        <v>112</v>
      </c>
      <c r="B44" s="399" t="s">
        <v>157</v>
      </c>
      <c r="C44" s="354">
        <v>100000</v>
      </c>
      <c r="D44" s="398" t="s">
        <v>357</v>
      </c>
    </row>
    <row r="45" spans="1:4" ht="15" customHeight="1" thickBot="1">
      <c r="A45" s="262" t="s">
        <v>130</v>
      </c>
      <c r="B45" s="399" t="s">
        <v>267</v>
      </c>
      <c r="C45" s="354">
        <v>330000</v>
      </c>
      <c r="D45" s="398" t="s">
        <v>357</v>
      </c>
    </row>
    <row r="46" spans="1:4" ht="15" customHeight="1" thickBot="1">
      <c r="A46" s="212" t="s">
        <v>158</v>
      </c>
      <c r="B46" s="386" t="s">
        <v>159</v>
      </c>
      <c r="C46" s="387">
        <f>SUM(C40:C45)</f>
        <v>597000</v>
      </c>
      <c r="D46" s="387" t="s">
        <v>357</v>
      </c>
    </row>
    <row r="47" spans="1:4" ht="15" customHeight="1" thickBot="1">
      <c r="A47" s="217" t="s">
        <v>69</v>
      </c>
      <c r="B47" s="107" t="s">
        <v>377</v>
      </c>
      <c r="C47" s="218">
        <v>880000</v>
      </c>
      <c r="D47" s="219" t="s">
        <v>357</v>
      </c>
    </row>
    <row r="48" spans="1:4" ht="15" customHeight="1" thickBot="1">
      <c r="A48" s="217" t="s">
        <v>52</v>
      </c>
      <c r="B48" s="221" t="s">
        <v>160</v>
      </c>
      <c r="C48" s="220">
        <v>1085000</v>
      </c>
      <c r="D48" s="219" t="s">
        <v>357</v>
      </c>
    </row>
    <row r="49" spans="1:4" ht="15" customHeight="1" thickBot="1">
      <c r="A49" s="103" t="s">
        <v>70</v>
      </c>
      <c r="B49" s="103" t="s">
        <v>161</v>
      </c>
      <c r="C49" s="104">
        <v>50000</v>
      </c>
      <c r="D49" s="104" t="s">
        <v>357</v>
      </c>
    </row>
    <row r="50" spans="1:4" ht="15" customHeight="1" thickBot="1">
      <c r="A50" s="106" t="s">
        <v>162</v>
      </c>
      <c r="B50" s="208" t="s">
        <v>5</v>
      </c>
      <c r="C50" s="109">
        <f>SUM(C17,C22,C25,C27,C31,C33,C34,C37,C39,C46,C47,C48,C49)</f>
        <v>5397000</v>
      </c>
      <c r="D50" s="109" t="s">
        <v>357</v>
      </c>
    </row>
    <row r="51" spans="1:4" ht="15" customHeight="1" thickBot="1">
      <c r="A51" s="223" t="s">
        <v>88</v>
      </c>
      <c r="B51" s="224" t="s">
        <v>383</v>
      </c>
      <c r="C51" s="225">
        <v>46000</v>
      </c>
      <c r="D51" s="222" t="s">
        <v>357</v>
      </c>
    </row>
    <row r="52" spans="1:4" ht="15" customHeight="1" thickBot="1">
      <c r="A52" s="230" t="s">
        <v>268</v>
      </c>
      <c r="B52" s="228" t="s">
        <v>269</v>
      </c>
      <c r="C52" s="229">
        <v>46000</v>
      </c>
      <c r="D52" s="229" t="s">
        <v>357</v>
      </c>
    </row>
    <row r="53" spans="1:4" ht="15" customHeight="1" thickBot="1">
      <c r="A53" s="223" t="s">
        <v>77</v>
      </c>
      <c r="B53" s="226" t="s">
        <v>25</v>
      </c>
      <c r="C53" s="225">
        <v>0</v>
      </c>
      <c r="D53" s="222" t="s">
        <v>357</v>
      </c>
    </row>
    <row r="54" spans="1:4" ht="15" customHeight="1" thickBot="1">
      <c r="A54" s="227" t="s">
        <v>270</v>
      </c>
      <c r="B54" s="367" t="s">
        <v>271</v>
      </c>
      <c r="C54" s="368">
        <v>0</v>
      </c>
      <c r="D54" s="368" t="s">
        <v>357</v>
      </c>
    </row>
    <row r="55" spans="1:4" s="172" customFormat="1" ht="15" customHeight="1">
      <c r="A55" s="358" t="s">
        <v>90</v>
      </c>
      <c r="B55" s="371" t="s">
        <v>373</v>
      </c>
      <c r="C55" s="366">
        <v>100000</v>
      </c>
      <c r="D55" s="366" t="s">
        <v>357</v>
      </c>
    </row>
    <row r="56" spans="1:4" s="172" customFormat="1" ht="15" customHeight="1">
      <c r="A56" s="359" t="s">
        <v>92</v>
      </c>
      <c r="B56" s="371" t="s">
        <v>28</v>
      </c>
      <c r="C56" s="366">
        <v>100000</v>
      </c>
      <c r="D56" s="366" t="s">
        <v>357</v>
      </c>
    </row>
    <row r="57" spans="1:4" s="172" customFormat="1" ht="15" customHeight="1">
      <c r="A57" s="359" t="s">
        <v>87</v>
      </c>
      <c r="B57" s="371" t="s">
        <v>375</v>
      </c>
      <c r="C57" s="366">
        <v>200000</v>
      </c>
      <c r="D57" s="366" t="s">
        <v>357</v>
      </c>
    </row>
    <row r="58" spans="1:4" s="172" customFormat="1" ht="27" customHeight="1" thickBot="1">
      <c r="A58" s="360" t="s">
        <v>89</v>
      </c>
      <c r="B58" s="371" t="s">
        <v>27</v>
      </c>
      <c r="C58" s="366">
        <v>0</v>
      </c>
      <c r="D58" s="366" t="s">
        <v>357</v>
      </c>
    </row>
    <row r="59" spans="1:4" s="172" customFormat="1" ht="15" customHeight="1" thickBot="1">
      <c r="A59" s="230" t="s">
        <v>272</v>
      </c>
      <c r="B59" s="369" t="s">
        <v>273</v>
      </c>
      <c r="C59" s="370">
        <f>SUM(C55:C58)</f>
        <v>400000</v>
      </c>
      <c r="D59" s="370" t="s">
        <v>357</v>
      </c>
    </row>
    <row r="60" spans="1:4" s="172" customFormat="1" ht="15" customHeight="1" thickBot="1">
      <c r="A60" s="240" t="s">
        <v>274</v>
      </c>
      <c r="B60" s="241" t="s">
        <v>275</v>
      </c>
      <c r="C60" s="381">
        <f>SUM(C52,C54,C59)</f>
        <v>446000</v>
      </c>
      <c r="D60" s="381" t="s">
        <v>359</v>
      </c>
    </row>
    <row r="61" spans="1:4" s="172" customFormat="1" ht="15" customHeight="1">
      <c r="A61" s="372" t="s">
        <v>113</v>
      </c>
      <c r="B61" s="364" t="s">
        <v>276</v>
      </c>
      <c r="C61" s="366">
        <v>0</v>
      </c>
      <c r="D61" s="366" t="s">
        <v>357</v>
      </c>
    </row>
    <row r="62" spans="1:4" s="172" customFormat="1" ht="15" customHeight="1">
      <c r="A62" s="373" t="s">
        <v>72</v>
      </c>
      <c r="B62" s="364" t="s">
        <v>382</v>
      </c>
      <c r="C62" s="382">
        <v>1910000</v>
      </c>
      <c r="D62" s="366" t="s">
        <v>357</v>
      </c>
    </row>
    <row r="63" spans="1:4" s="172" customFormat="1" ht="15" customHeight="1">
      <c r="A63" s="373" t="s">
        <v>277</v>
      </c>
      <c r="B63" s="364" t="s">
        <v>278</v>
      </c>
      <c r="C63" s="366">
        <v>734000</v>
      </c>
      <c r="D63" s="366" t="s">
        <v>357</v>
      </c>
    </row>
    <row r="64" spans="1:4" s="172" customFormat="1" ht="15" customHeight="1">
      <c r="A64" s="373" t="s">
        <v>73</v>
      </c>
      <c r="B64" s="364" t="s">
        <v>279</v>
      </c>
      <c r="C64" s="366">
        <v>0</v>
      </c>
      <c r="D64" s="366" t="s">
        <v>357</v>
      </c>
    </row>
    <row r="65" spans="1:4" s="172" customFormat="1" ht="15" customHeight="1">
      <c r="A65" s="373" t="s">
        <v>114</v>
      </c>
      <c r="B65" s="364" t="s">
        <v>281</v>
      </c>
      <c r="C65" s="366">
        <v>0</v>
      </c>
      <c r="D65" s="366" t="s">
        <v>357</v>
      </c>
    </row>
    <row r="66" spans="1:4" s="172" customFormat="1" ht="15" customHeight="1" thickBot="1">
      <c r="A66" s="380" t="s">
        <v>74</v>
      </c>
      <c r="B66" s="364" t="s">
        <v>280</v>
      </c>
      <c r="C66" s="366">
        <v>1400000</v>
      </c>
      <c r="D66" s="366" t="s">
        <v>357</v>
      </c>
    </row>
    <row r="67" spans="1:4" s="172" customFormat="1" ht="15" customHeight="1" thickBot="1">
      <c r="A67" s="246" t="s">
        <v>282</v>
      </c>
      <c r="B67" s="374" t="s">
        <v>283</v>
      </c>
      <c r="C67" s="274">
        <f>SUM(C61:C66)</f>
        <v>4044000</v>
      </c>
      <c r="D67" s="274" t="s">
        <v>357</v>
      </c>
    </row>
    <row r="68" spans="1:4" s="172" customFormat="1" ht="15" customHeight="1" thickBot="1">
      <c r="A68" s="248" t="s">
        <v>71</v>
      </c>
      <c r="B68" s="249" t="s">
        <v>3</v>
      </c>
      <c r="C68" s="247">
        <v>2782000</v>
      </c>
      <c r="D68" s="247" t="s">
        <v>357</v>
      </c>
    </row>
    <row r="69" spans="1:4" s="245" customFormat="1" ht="15" customHeight="1">
      <c r="A69" s="372" t="s">
        <v>116</v>
      </c>
      <c r="B69" s="364" t="s">
        <v>117</v>
      </c>
      <c r="C69" s="366">
        <v>0</v>
      </c>
      <c r="D69" s="366" t="s">
        <v>357</v>
      </c>
    </row>
    <row r="70" spans="1:4" s="245" customFormat="1" ht="15" customHeight="1">
      <c r="A70" s="373" t="s">
        <v>46</v>
      </c>
      <c r="B70" s="364" t="s">
        <v>332</v>
      </c>
      <c r="C70" s="366">
        <v>500000</v>
      </c>
      <c r="D70" s="366" t="s">
        <v>357</v>
      </c>
    </row>
    <row r="71" spans="1:4" s="245" customFormat="1" ht="15" customHeight="1" thickBot="1">
      <c r="A71" s="373" t="s">
        <v>47</v>
      </c>
      <c r="B71" s="364" t="s">
        <v>203</v>
      </c>
      <c r="C71" s="366">
        <v>135000</v>
      </c>
      <c r="D71" s="366" t="s">
        <v>357</v>
      </c>
    </row>
    <row r="72" spans="1:11" s="245" customFormat="1" ht="15" customHeight="1" thickBot="1">
      <c r="A72" s="246" t="s">
        <v>284</v>
      </c>
      <c r="B72" s="374" t="s">
        <v>14</v>
      </c>
      <c r="C72" s="274">
        <f>SUM(C70:C71)</f>
        <v>635000</v>
      </c>
      <c r="D72" s="274" t="s">
        <v>357</v>
      </c>
      <c r="K72" s="245" t="s">
        <v>357</v>
      </c>
    </row>
    <row r="73" spans="1:4" s="245" customFormat="1" ht="15" customHeight="1">
      <c r="A73" s="242" t="s">
        <v>118</v>
      </c>
      <c r="B73" s="233" t="s">
        <v>285</v>
      </c>
      <c r="C73" s="234">
        <v>0</v>
      </c>
      <c r="D73" s="234" t="s">
        <v>357</v>
      </c>
    </row>
    <row r="74" spans="1:11" s="245" customFormat="1" ht="15" customHeight="1" thickBot="1">
      <c r="A74" s="244" t="s">
        <v>322</v>
      </c>
      <c r="B74" s="236" t="s">
        <v>330</v>
      </c>
      <c r="C74" s="237">
        <v>0</v>
      </c>
      <c r="D74" s="237" t="s">
        <v>357</v>
      </c>
      <c r="K74" s="245" t="s">
        <v>357</v>
      </c>
    </row>
    <row r="75" spans="1:11" s="245" customFormat="1" ht="15" customHeight="1" thickBot="1">
      <c r="A75" s="246" t="s">
        <v>286</v>
      </c>
      <c r="B75" s="241" t="s">
        <v>287</v>
      </c>
      <c r="C75" s="247">
        <f>SUM(C73:C74)</f>
        <v>0</v>
      </c>
      <c r="D75" s="247" t="s">
        <v>357</v>
      </c>
      <c r="K75" s="245" t="s">
        <v>357</v>
      </c>
    </row>
    <row r="76" spans="1:4" ht="34.5" customHeight="1" thickBot="1">
      <c r="A76" s="413" t="s">
        <v>163</v>
      </c>
      <c r="B76" s="413"/>
      <c r="C76" s="110">
        <f>SUM(C10,C15,C50,C60,C67,C68,C72,C75)</f>
        <v>19956000</v>
      </c>
      <c r="D76" s="110" t="s">
        <v>357</v>
      </c>
    </row>
    <row r="77" spans="1:4" s="214" customFormat="1" ht="34.5" customHeight="1">
      <c r="A77" s="14"/>
      <c r="B77" s="14"/>
      <c r="C77" s="280"/>
      <c r="D77" s="280" t="s">
        <v>359</v>
      </c>
    </row>
    <row r="78" spans="1:4" ht="24.75" customHeight="1" thickBot="1">
      <c r="A78" s="266"/>
      <c r="B78" s="266"/>
      <c r="C78" s="267"/>
      <c r="D78" s="267"/>
    </row>
    <row r="79" spans="1:4" s="43" customFormat="1" ht="15" customHeight="1">
      <c r="A79" s="232" t="s">
        <v>103</v>
      </c>
      <c r="B79" s="232" t="s">
        <v>41</v>
      </c>
      <c r="C79" s="234">
        <v>8582000</v>
      </c>
      <c r="D79" s="234" t="s">
        <v>357</v>
      </c>
    </row>
    <row r="80" spans="1:4" s="43" customFormat="1" ht="15" customHeight="1">
      <c r="A80" s="123" t="s">
        <v>104</v>
      </c>
      <c r="B80" s="123" t="s">
        <v>288</v>
      </c>
      <c r="C80" s="239">
        <v>1387000</v>
      </c>
      <c r="D80" s="239" t="s">
        <v>357</v>
      </c>
    </row>
    <row r="81" spans="1:4" s="43" customFormat="1" ht="15" customHeight="1">
      <c r="A81" s="123" t="s">
        <v>105</v>
      </c>
      <c r="B81" s="123" t="s">
        <v>289</v>
      </c>
      <c r="C81" s="239">
        <v>1200000</v>
      </c>
      <c r="D81" s="239" t="s">
        <v>357</v>
      </c>
    </row>
    <row r="82" spans="1:4" s="43" customFormat="1" ht="15" customHeight="1" thickBot="1">
      <c r="A82" s="235" t="s">
        <v>106</v>
      </c>
      <c r="B82" s="235" t="s">
        <v>44</v>
      </c>
      <c r="C82" s="237">
        <v>0</v>
      </c>
      <c r="D82" s="237" t="s">
        <v>357</v>
      </c>
    </row>
    <row r="83" spans="1:4" s="43" customFormat="1" ht="15" customHeight="1" thickBot="1">
      <c r="A83" s="268" t="s">
        <v>290</v>
      </c>
      <c r="B83" s="268" t="s">
        <v>291</v>
      </c>
      <c r="C83" s="269">
        <f>SUM(C79:C82)</f>
        <v>11169000</v>
      </c>
      <c r="D83" s="269" t="s">
        <v>357</v>
      </c>
    </row>
    <row r="84" spans="1:4" s="117" customFormat="1" ht="15" customHeight="1">
      <c r="A84" s="242" t="s">
        <v>98</v>
      </c>
      <c r="B84" s="116" t="s">
        <v>31</v>
      </c>
      <c r="C84" s="277">
        <v>900000</v>
      </c>
      <c r="D84" s="277" t="s">
        <v>357</v>
      </c>
    </row>
    <row r="85" spans="1:4" s="117" customFormat="1" ht="15" customHeight="1">
      <c r="A85" s="243" t="s">
        <v>99</v>
      </c>
      <c r="B85" s="118" t="s">
        <v>32</v>
      </c>
      <c r="C85" s="182">
        <v>1600000</v>
      </c>
      <c r="D85" s="182" t="s">
        <v>357</v>
      </c>
    </row>
    <row r="86" spans="1:4" s="117" customFormat="1" ht="15" customHeight="1">
      <c r="A86" s="243" t="s">
        <v>100</v>
      </c>
      <c r="B86" s="118" t="s">
        <v>33</v>
      </c>
      <c r="C86" s="182">
        <v>3100000</v>
      </c>
      <c r="D86" s="182" t="s">
        <v>357</v>
      </c>
    </row>
    <row r="87" spans="1:4" s="117" customFormat="1" ht="15" customHeight="1">
      <c r="A87" s="243" t="s">
        <v>101</v>
      </c>
      <c r="B87" s="118" t="s">
        <v>34</v>
      </c>
      <c r="C87" s="182">
        <v>1400000</v>
      </c>
      <c r="D87" s="182" t="s">
        <v>357</v>
      </c>
    </row>
    <row r="88" spans="1:4" s="117" customFormat="1" ht="15" customHeight="1">
      <c r="A88" s="243" t="s">
        <v>102</v>
      </c>
      <c r="B88" s="118" t="s">
        <v>176</v>
      </c>
      <c r="C88" s="182">
        <v>20000</v>
      </c>
      <c r="D88" s="182" t="s">
        <v>357</v>
      </c>
    </row>
    <row r="89" spans="1:4" s="117" customFormat="1" ht="15" customHeight="1">
      <c r="A89" s="123" t="s">
        <v>122</v>
      </c>
      <c r="B89" s="123" t="s">
        <v>124</v>
      </c>
      <c r="C89" s="239">
        <v>0</v>
      </c>
      <c r="D89" s="239" t="s">
        <v>357</v>
      </c>
    </row>
    <row r="90" spans="1:4" ht="15" customHeight="1" thickBot="1">
      <c r="A90" s="235" t="s">
        <v>121</v>
      </c>
      <c r="B90" s="236" t="s">
        <v>128</v>
      </c>
      <c r="C90" s="237">
        <v>0</v>
      </c>
      <c r="D90" s="237" t="s">
        <v>357</v>
      </c>
    </row>
    <row r="91" spans="1:4" ht="15" customHeight="1" thickBot="1">
      <c r="A91" s="270" t="s">
        <v>292</v>
      </c>
      <c r="B91" s="249" t="s">
        <v>293</v>
      </c>
      <c r="C91" s="247">
        <f>SUM(C84:C90)</f>
        <v>7020000</v>
      </c>
      <c r="D91" s="247" t="s">
        <v>357</v>
      </c>
    </row>
    <row r="92" spans="1:4" s="214" customFormat="1" ht="15" customHeight="1">
      <c r="A92" s="232" t="s">
        <v>167</v>
      </c>
      <c r="B92" s="233" t="s">
        <v>170</v>
      </c>
      <c r="C92" s="234">
        <f>SUM('013350'!D5)</f>
        <v>0</v>
      </c>
      <c r="D92" s="234" t="s">
        <v>357</v>
      </c>
    </row>
    <row r="93" spans="1:4" s="214" customFormat="1" ht="15" customHeight="1">
      <c r="A93" s="123" t="s">
        <v>177</v>
      </c>
      <c r="B93" s="238" t="s">
        <v>294</v>
      </c>
      <c r="C93" s="239">
        <v>43000</v>
      </c>
      <c r="D93" s="239" t="s">
        <v>357</v>
      </c>
    </row>
    <row r="94" spans="1:4" ht="15" customHeight="1">
      <c r="A94" s="123" t="s">
        <v>97</v>
      </c>
      <c r="B94" s="271" t="s">
        <v>172</v>
      </c>
      <c r="C94" s="239">
        <v>635000</v>
      </c>
      <c r="D94" s="239" t="s">
        <v>357</v>
      </c>
    </row>
    <row r="95" spans="1:4" ht="15" customHeight="1">
      <c r="A95" s="123" t="s">
        <v>125</v>
      </c>
      <c r="B95" s="271" t="s">
        <v>127</v>
      </c>
      <c r="C95" s="239">
        <v>0</v>
      </c>
      <c r="D95" s="239" t="s">
        <v>357</v>
      </c>
    </row>
    <row r="96" spans="1:4" ht="15" customHeight="1">
      <c r="A96" s="123" t="s">
        <v>325</v>
      </c>
      <c r="B96" s="271" t="s">
        <v>328</v>
      </c>
      <c r="C96" s="239">
        <f>SUM('11130'!D6)</f>
        <v>0</v>
      </c>
      <c r="D96" s="239" t="s">
        <v>357</v>
      </c>
    </row>
    <row r="97" spans="1:4" ht="15" customHeight="1" thickBot="1">
      <c r="A97" s="235" t="s">
        <v>95</v>
      </c>
      <c r="B97" s="272" t="s">
        <v>211</v>
      </c>
      <c r="C97" s="237">
        <v>93000</v>
      </c>
      <c r="D97" s="237" t="s">
        <v>357</v>
      </c>
    </row>
    <row r="98" spans="1:4" ht="15" customHeight="1" thickBot="1">
      <c r="A98" s="273" t="s">
        <v>164</v>
      </c>
      <c r="B98" s="106" t="s">
        <v>295</v>
      </c>
      <c r="C98" s="274">
        <f>SUM(C92:C97)</f>
        <v>771000</v>
      </c>
      <c r="D98" s="274" t="s">
        <v>357</v>
      </c>
    </row>
    <row r="99" spans="1:4" ht="15" customHeight="1" thickBot="1">
      <c r="A99" s="275" t="s">
        <v>96</v>
      </c>
      <c r="B99" s="275" t="s">
        <v>174</v>
      </c>
      <c r="C99" s="237" t="s">
        <v>357</v>
      </c>
      <c r="D99" s="237" t="s">
        <v>357</v>
      </c>
    </row>
    <row r="100" spans="1:4" ht="15" customHeight="1" thickBot="1">
      <c r="A100" s="246" t="s">
        <v>96</v>
      </c>
      <c r="B100" s="208" t="s">
        <v>296</v>
      </c>
      <c r="C100" s="274">
        <f>SUM(C99)</f>
        <v>0</v>
      </c>
      <c r="D100" s="274" t="s">
        <v>357</v>
      </c>
    </row>
    <row r="101" spans="1:4" ht="15" customHeight="1" thickBot="1">
      <c r="A101" s="275" t="s">
        <v>107</v>
      </c>
      <c r="B101" s="276" t="s">
        <v>166</v>
      </c>
      <c r="C101" s="237">
        <v>996000</v>
      </c>
      <c r="D101" s="237" t="s">
        <v>357</v>
      </c>
    </row>
    <row r="102" spans="1:4" ht="15" customHeight="1" thickBot="1">
      <c r="A102" s="240" t="s">
        <v>297</v>
      </c>
      <c r="B102" s="108" t="s">
        <v>298</v>
      </c>
      <c r="C102" s="105">
        <f>SUM(C101)</f>
        <v>996000</v>
      </c>
      <c r="D102" s="105" t="s">
        <v>357</v>
      </c>
    </row>
    <row r="103" spans="1:4" ht="21.75" customHeight="1" thickBot="1">
      <c r="A103" s="414" t="s">
        <v>165</v>
      </c>
      <c r="B103" s="415"/>
      <c r="C103" s="110">
        <f>SUM(C83+C91+C98+C102)</f>
        <v>19956000</v>
      </c>
      <c r="D103" s="110" t="s">
        <v>357</v>
      </c>
    </row>
    <row r="104" ht="12.75">
      <c r="D104" t="s">
        <v>357</v>
      </c>
    </row>
    <row r="105" ht="12.75">
      <c r="D105" t="s">
        <v>357</v>
      </c>
    </row>
  </sheetData>
  <sheetProtection/>
  <mergeCells count="3">
    <mergeCell ref="A1:D1"/>
    <mergeCell ref="A76:B76"/>
    <mergeCell ref="A103:B103"/>
  </mergeCells>
  <printOptions/>
  <pageMargins left="0.75" right="0.75" top="1" bottom="1" header="0.5" footer="0.5"/>
  <pageSetup horizontalDpi="600" verticalDpi="600" orientation="portrait" paperSize="9" scale="79" r:id="rId1"/>
  <rowBreaks count="2" manualBreakCount="2">
    <brk id="50" max="255" man="1"/>
    <brk id="7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G4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7.8515625" style="41" customWidth="1"/>
    <col min="2" max="2" width="11.421875" style="41" customWidth="1"/>
    <col min="3" max="3" width="44.57421875" style="0" customWidth="1"/>
    <col min="4" max="7" width="16.7109375" style="0" customWidth="1"/>
  </cols>
  <sheetData>
    <row r="1" spans="1:7" ht="51" customHeight="1" thickBot="1">
      <c r="A1" s="483" t="s">
        <v>94</v>
      </c>
      <c r="B1" s="484"/>
      <c r="C1" s="485"/>
      <c r="D1" s="96" t="s">
        <v>360</v>
      </c>
      <c r="E1" s="95" t="s">
        <v>368</v>
      </c>
      <c r="F1" s="330"/>
      <c r="G1" s="330"/>
    </row>
    <row r="2" spans="1:7" ht="15" customHeight="1" thickBot="1">
      <c r="A2" s="45" t="s">
        <v>74</v>
      </c>
      <c r="B2" s="45" t="s">
        <v>207</v>
      </c>
      <c r="C2" s="42" t="s">
        <v>16</v>
      </c>
      <c r="D2" s="75">
        <v>100000</v>
      </c>
      <c r="E2" s="347">
        <v>100000</v>
      </c>
      <c r="F2" s="329"/>
      <c r="G2" s="329"/>
    </row>
    <row r="3" spans="1:7" ht="15" customHeight="1" thickBot="1">
      <c r="A3" s="489" t="s">
        <v>19</v>
      </c>
      <c r="B3" s="489"/>
      <c r="C3" s="490"/>
      <c r="D3" s="91">
        <f>SUM(D2:D2)</f>
        <v>100000</v>
      </c>
      <c r="E3" s="91">
        <f>SUM(E2:E2)</f>
        <v>100000</v>
      </c>
      <c r="F3" s="331"/>
      <c r="G3" s="331"/>
    </row>
    <row r="4" spans="1:7" ht="20.25" customHeight="1" thickBot="1">
      <c r="A4" s="486" t="s">
        <v>21</v>
      </c>
      <c r="B4" s="487"/>
      <c r="C4" s="488"/>
      <c r="D4" s="92">
        <f>SUM(D3)</f>
        <v>100000</v>
      </c>
      <c r="E4" s="92">
        <f>SUM(E3)</f>
        <v>100000</v>
      </c>
      <c r="F4" s="332"/>
      <c r="G4" s="332"/>
    </row>
  </sheetData>
  <sheetProtection/>
  <mergeCells count="3">
    <mergeCell ref="A1:C1"/>
    <mergeCell ref="A4:C4"/>
    <mergeCell ref="A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</sheetPr>
  <dimension ref="A1:G3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0.28125" style="0" customWidth="1"/>
    <col min="2" max="2" width="11.57421875" style="0" customWidth="1"/>
    <col min="3" max="3" width="46.57421875" style="0" customWidth="1"/>
    <col min="4" max="7" width="16.7109375" style="0" customWidth="1"/>
  </cols>
  <sheetData>
    <row r="1" spans="1:7" ht="50.25" customHeight="1" thickBot="1">
      <c r="A1" s="483" t="s">
        <v>76</v>
      </c>
      <c r="B1" s="484"/>
      <c r="C1" s="491"/>
      <c r="D1" s="95" t="s">
        <v>360</v>
      </c>
      <c r="E1" s="95"/>
      <c r="F1" s="95"/>
      <c r="G1" s="95"/>
    </row>
    <row r="2" spans="1:7" ht="15" customHeight="1" thickBot="1">
      <c r="A2" s="68" t="s">
        <v>77</v>
      </c>
      <c r="B2" s="68" t="s">
        <v>191</v>
      </c>
      <c r="C2" s="69" t="s">
        <v>25</v>
      </c>
      <c r="D2" s="87">
        <v>0</v>
      </c>
      <c r="E2" s="333"/>
      <c r="F2" s="333"/>
      <c r="G2" s="334"/>
    </row>
    <row r="3" spans="1:7" ht="20.25" customHeight="1" thickBot="1">
      <c r="A3" s="486" t="s">
        <v>17</v>
      </c>
      <c r="B3" s="487"/>
      <c r="C3" s="488"/>
      <c r="D3" s="16">
        <f>SUM(D2)</f>
        <v>0</v>
      </c>
      <c r="E3" s="16"/>
      <c r="F3" s="16"/>
      <c r="G3" s="16"/>
    </row>
  </sheetData>
  <sheetProtection/>
  <mergeCells count="2">
    <mergeCell ref="A1:C1"/>
    <mergeCell ref="A3:C3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G7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7.28125" style="0" customWidth="1"/>
    <col min="2" max="2" width="13.00390625" style="0" customWidth="1"/>
    <col min="3" max="3" width="41.00390625" style="0" customWidth="1"/>
    <col min="4" max="7" width="16.7109375" style="0" customWidth="1"/>
  </cols>
  <sheetData>
    <row r="1" spans="1:7" ht="50.25" customHeight="1" thickBot="1">
      <c r="A1" s="492" t="s">
        <v>48</v>
      </c>
      <c r="B1" s="493"/>
      <c r="C1" s="494"/>
      <c r="D1" s="95" t="s">
        <v>360</v>
      </c>
      <c r="E1" s="95" t="s">
        <v>368</v>
      </c>
      <c r="F1" s="95"/>
      <c r="G1" s="95"/>
    </row>
    <row r="2" spans="1:7" s="134" customFormat="1" ht="15" customHeight="1">
      <c r="A2" s="135" t="s">
        <v>60</v>
      </c>
      <c r="B2" s="135" t="s">
        <v>187</v>
      </c>
      <c r="C2" s="135" t="s">
        <v>208</v>
      </c>
      <c r="D2" s="140">
        <v>50000</v>
      </c>
      <c r="E2" s="140">
        <v>50000</v>
      </c>
      <c r="F2" s="140"/>
      <c r="G2" s="140"/>
    </row>
    <row r="3" spans="1:7" s="134" customFormat="1" ht="15" customHeight="1">
      <c r="A3" s="136" t="s">
        <v>130</v>
      </c>
      <c r="B3" s="136" t="s">
        <v>131</v>
      </c>
      <c r="C3" s="136" t="s">
        <v>159</v>
      </c>
      <c r="D3" s="137">
        <v>120000</v>
      </c>
      <c r="E3" s="137">
        <v>120000</v>
      </c>
      <c r="F3" s="137"/>
      <c r="G3" s="137"/>
    </row>
    <row r="4" spans="1:7" s="134" customFormat="1" ht="15" customHeight="1" thickBot="1">
      <c r="A4" s="138" t="s">
        <v>52</v>
      </c>
      <c r="B4" s="138" t="s">
        <v>205</v>
      </c>
      <c r="C4" s="138" t="s">
        <v>1</v>
      </c>
      <c r="D4" s="139">
        <v>50000</v>
      </c>
      <c r="E4" s="139">
        <v>50000</v>
      </c>
      <c r="F4" s="139"/>
      <c r="G4" s="139"/>
    </row>
    <row r="5" spans="1:7" ht="18" customHeight="1" thickBot="1">
      <c r="A5" s="495" t="s">
        <v>8</v>
      </c>
      <c r="B5" s="496"/>
      <c r="C5" s="497"/>
      <c r="D5" s="23">
        <f>SUM(D2:D4)</f>
        <v>220000</v>
      </c>
      <c r="E5" s="23">
        <f>SUM(E2:E4)</f>
        <v>220000</v>
      </c>
      <c r="F5" s="23"/>
      <c r="G5" s="23"/>
    </row>
    <row r="6" spans="1:7" ht="20.25" customHeight="1" thickBot="1">
      <c r="A6" s="479" t="s">
        <v>331</v>
      </c>
      <c r="B6" s="480"/>
      <c r="C6" s="481"/>
      <c r="D6" s="288">
        <f>SUM(D5)</f>
        <v>220000</v>
      </c>
      <c r="E6" s="288">
        <f>SUM(E5)</f>
        <v>220000</v>
      </c>
      <c r="F6" s="288"/>
      <c r="G6" s="288"/>
    </row>
    <row r="7" spans="1:7" ht="15">
      <c r="A7" s="5"/>
      <c r="B7" s="5"/>
      <c r="C7" s="5"/>
      <c r="D7" s="5"/>
      <c r="E7" s="5"/>
      <c r="F7" s="5"/>
      <c r="G7" s="5"/>
    </row>
    <row r="8" ht="48" customHeight="1"/>
    <row r="10" ht="13.5" customHeight="1"/>
    <row r="11" ht="13.5" customHeight="1"/>
    <row r="26" ht="15" customHeight="1"/>
  </sheetData>
  <sheetProtection/>
  <mergeCells count="3">
    <mergeCell ref="A1:C1"/>
    <mergeCell ref="A5:C5"/>
    <mergeCell ref="A6:C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3"/>
  </sheetPr>
  <dimension ref="A1:G8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7.140625" style="0" customWidth="1"/>
    <col min="2" max="2" width="10.57421875" style="0" customWidth="1"/>
    <col min="3" max="3" width="44.7109375" style="0" customWidth="1"/>
    <col min="4" max="7" width="16.7109375" style="0" customWidth="1"/>
  </cols>
  <sheetData>
    <row r="1" spans="1:7" ht="50.25" customHeight="1" thickBot="1">
      <c r="A1" s="498" t="s">
        <v>55</v>
      </c>
      <c r="B1" s="499"/>
      <c r="C1" s="500"/>
      <c r="D1" s="95" t="s">
        <v>360</v>
      </c>
      <c r="E1" s="95" t="s">
        <v>368</v>
      </c>
      <c r="F1" s="95"/>
      <c r="G1" s="95"/>
    </row>
    <row r="2" spans="1:7" ht="15" customHeight="1" thickBot="1">
      <c r="A2" s="38" t="s">
        <v>60</v>
      </c>
      <c r="B2" s="39" t="s">
        <v>187</v>
      </c>
      <c r="C2" s="76" t="s">
        <v>200</v>
      </c>
      <c r="D2" s="287">
        <v>10000</v>
      </c>
      <c r="E2" s="74">
        <v>10000</v>
      </c>
      <c r="F2" s="74"/>
      <c r="G2" s="74"/>
    </row>
    <row r="3" spans="1:7" ht="15" customHeight="1" thickBot="1">
      <c r="A3" s="501" t="s">
        <v>10</v>
      </c>
      <c r="B3" s="502"/>
      <c r="C3" s="503"/>
      <c r="D3" s="4">
        <f>SUM(D2:D2)</f>
        <v>10000</v>
      </c>
      <c r="E3" s="4">
        <f>SUM(E2:E2)</f>
        <v>10000</v>
      </c>
      <c r="F3" s="4"/>
      <c r="G3" s="4"/>
    </row>
    <row r="4" spans="1:7" s="43" customFormat="1" ht="15" customHeight="1">
      <c r="A4" s="51" t="s">
        <v>110</v>
      </c>
      <c r="B4" s="51">
        <v>533339</v>
      </c>
      <c r="C4" s="232" t="s">
        <v>188</v>
      </c>
      <c r="D4" s="291">
        <v>0</v>
      </c>
      <c r="E4" s="348">
        <v>59000</v>
      </c>
      <c r="F4" s="291"/>
      <c r="G4" s="291"/>
    </row>
    <row r="5" spans="1:7" ht="15" customHeight="1">
      <c r="A5" s="38" t="s">
        <v>54</v>
      </c>
      <c r="B5" s="290" t="s">
        <v>229</v>
      </c>
      <c r="C5" s="76" t="s">
        <v>201</v>
      </c>
      <c r="D5" s="287">
        <v>90000</v>
      </c>
      <c r="E5" s="74">
        <v>90000</v>
      </c>
      <c r="F5" s="74"/>
      <c r="G5" s="74"/>
    </row>
    <row r="6" spans="1:7" ht="15" customHeight="1" thickBot="1">
      <c r="A6" s="38" t="s">
        <v>52</v>
      </c>
      <c r="B6" s="40" t="s">
        <v>50</v>
      </c>
      <c r="C6" s="76" t="s">
        <v>1</v>
      </c>
      <c r="D6" s="287">
        <v>27000</v>
      </c>
      <c r="E6" s="74">
        <v>27000</v>
      </c>
      <c r="F6" s="74"/>
      <c r="G6" s="74"/>
    </row>
    <row r="7" spans="1:7" ht="15" customHeight="1" thickBot="1">
      <c r="A7" s="501" t="s">
        <v>11</v>
      </c>
      <c r="B7" s="502"/>
      <c r="C7" s="503"/>
      <c r="D7" s="4">
        <f>SUM(D4:D6)</f>
        <v>117000</v>
      </c>
      <c r="E7" s="4">
        <f>SUM(E4:E6)</f>
        <v>176000</v>
      </c>
      <c r="F7" s="4"/>
      <c r="G7" s="4"/>
    </row>
    <row r="8" spans="1:7" ht="20.25" customHeight="1" thickBot="1">
      <c r="A8" s="479" t="s">
        <v>21</v>
      </c>
      <c r="B8" s="480"/>
      <c r="C8" s="481"/>
      <c r="D8" s="288">
        <f>SUM(D3+D7)</f>
        <v>127000</v>
      </c>
      <c r="E8" s="288">
        <f>SUM(E3+E7)</f>
        <v>186000</v>
      </c>
      <c r="F8" s="288"/>
      <c r="G8" s="288"/>
    </row>
  </sheetData>
  <sheetProtection/>
  <mergeCells count="4">
    <mergeCell ref="A8:C8"/>
    <mergeCell ref="A1:C1"/>
    <mergeCell ref="A3:C3"/>
    <mergeCell ref="A7:C7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G9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6.28125" style="0" customWidth="1"/>
    <col min="3" max="3" width="56.7109375" style="0" customWidth="1"/>
    <col min="4" max="6" width="14.7109375" style="0" customWidth="1"/>
    <col min="7" max="7" width="14.57421875" style="0" customWidth="1"/>
  </cols>
  <sheetData>
    <row r="1" spans="1:7" ht="66.75" customHeight="1" thickBot="1">
      <c r="A1" s="463" t="s">
        <v>36</v>
      </c>
      <c r="B1" s="464"/>
      <c r="C1" s="465"/>
      <c r="D1" s="12" t="s">
        <v>360</v>
      </c>
      <c r="E1" s="12"/>
      <c r="F1" s="12"/>
      <c r="G1" s="12"/>
    </row>
    <row r="2" spans="1:7" s="113" customFormat="1" ht="15" customHeight="1" thickBot="1">
      <c r="A2" s="119" t="s">
        <v>122</v>
      </c>
      <c r="B2" s="119" t="s">
        <v>123</v>
      </c>
      <c r="C2" s="120" t="s">
        <v>124</v>
      </c>
      <c r="D2" s="180">
        <v>0</v>
      </c>
      <c r="E2" s="335"/>
      <c r="F2" s="180"/>
      <c r="G2" s="180"/>
    </row>
    <row r="3" spans="1:7" ht="16.5" customHeight="1" thickBot="1">
      <c r="A3" s="504" t="s">
        <v>128</v>
      </c>
      <c r="B3" s="505"/>
      <c r="C3" s="506"/>
      <c r="D3" s="114">
        <f>SUM(D2:D2)</f>
        <v>0</v>
      </c>
      <c r="E3" s="114"/>
      <c r="F3" s="114"/>
      <c r="G3" s="114"/>
    </row>
    <row r="4" spans="1:7" ht="15" customHeight="1">
      <c r="A4" s="121" t="s">
        <v>177</v>
      </c>
      <c r="B4" s="121" t="s">
        <v>178</v>
      </c>
      <c r="C4" s="127" t="s">
        <v>306</v>
      </c>
      <c r="D4" s="184">
        <v>33000</v>
      </c>
      <c r="E4" s="336"/>
      <c r="F4" s="184"/>
      <c r="G4" s="184"/>
    </row>
    <row r="5" spans="1:7" ht="15" customHeight="1">
      <c r="A5" s="121" t="s">
        <v>125</v>
      </c>
      <c r="B5" s="121" t="s">
        <v>126</v>
      </c>
      <c r="C5" s="127" t="s">
        <v>127</v>
      </c>
      <c r="D5" s="184">
        <v>10000</v>
      </c>
      <c r="E5" s="336"/>
      <c r="F5" s="184"/>
      <c r="G5" s="184"/>
    </row>
    <row r="6" spans="1:7" ht="15" customHeight="1">
      <c r="A6" s="121" t="s">
        <v>325</v>
      </c>
      <c r="B6" s="121" t="s">
        <v>327</v>
      </c>
      <c r="C6" s="127" t="s">
        <v>329</v>
      </c>
      <c r="D6" s="184">
        <v>0</v>
      </c>
      <c r="E6" s="336"/>
      <c r="F6" s="184"/>
      <c r="G6" s="184"/>
    </row>
    <row r="7" spans="1:7" s="113" customFormat="1" ht="15" customHeight="1" thickBot="1">
      <c r="A7" s="122" t="s">
        <v>95</v>
      </c>
      <c r="B7" s="122" t="s">
        <v>213</v>
      </c>
      <c r="C7" s="128" t="s">
        <v>326</v>
      </c>
      <c r="D7" s="185">
        <v>0</v>
      </c>
      <c r="E7" s="185"/>
      <c r="F7" s="185"/>
      <c r="G7" s="185"/>
    </row>
    <row r="8" spans="1:7" ht="16.5" customHeight="1" thickBot="1">
      <c r="A8" s="507" t="s">
        <v>6</v>
      </c>
      <c r="B8" s="507"/>
      <c r="C8" s="507"/>
      <c r="D8" s="114">
        <f>SUM(D4:D7)</f>
        <v>43000</v>
      </c>
      <c r="E8" s="114"/>
      <c r="F8" s="114"/>
      <c r="G8" s="114"/>
    </row>
    <row r="9" spans="1:7" ht="21" customHeight="1" thickBot="1">
      <c r="A9" s="466" t="s">
        <v>20</v>
      </c>
      <c r="B9" s="467"/>
      <c r="C9" s="468"/>
      <c r="D9" s="179">
        <f>SUM(D8,D3)</f>
        <v>43000</v>
      </c>
      <c r="E9" s="179"/>
      <c r="F9" s="179"/>
      <c r="G9" s="179"/>
    </row>
  </sheetData>
  <sheetProtection/>
  <mergeCells count="4">
    <mergeCell ref="A1:C1"/>
    <mergeCell ref="A9:C9"/>
    <mergeCell ref="A3:C3"/>
    <mergeCell ref="A8:C8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G20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7.57421875" style="43" customWidth="1"/>
    <col min="2" max="2" width="11.28125" style="43" customWidth="1"/>
    <col min="3" max="3" width="49.8515625" style="0" customWidth="1"/>
    <col min="4" max="4" width="15.7109375" style="0" customWidth="1"/>
    <col min="5" max="5" width="15.421875" style="0" customWidth="1"/>
    <col min="6" max="7" width="14.7109375" style="0" customWidth="1"/>
  </cols>
  <sheetData>
    <row r="1" spans="1:7" ht="63.75" customHeight="1" thickBot="1">
      <c r="A1" s="463" t="s">
        <v>30</v>
      </c>
      <c r="B1" s="464"/>
      <c r="C1" s="465"/>
      <c r="D1" s="12" t="s">
        <v>360</v>
      </c>
      <c r="E1" s="12"/>
      <c r="F1" s="12"/>
      <c r="G1" s="12"/>
    </row>
    <row r="2" spans="1:7" s="115" customFormat="1" ht="15" customHeight="1">
      <c r="A2" s="119" t="s">
        <v>98</v>
      </c>
      <c r="B2" s="119" t="s">
        <v>175</v>
      </c>
      <c r="C2" s="120" t="s">
        <v>31</v>
      </c>
      <c r="D2" s="180">
        <v>900000</v>
      </c>
      <c r="E2" s="180"/>
      <c r="F2" s="180"/>
      <c r="G2" s="180"/>
    </row>
    <row r="3" spans="1:7" s="115" customFormat="1" ht="15" customHeight="1">
      <c r="A3" s="61" t="s">
        <v>99</v>
      </c>
      <c r="B3" s="61" t="s">
        <v>179</v>
      </c>
      <c r="C3" s="94" t="s">
        <v>32</v>
      </c>
      <c r="D3" s="181">
        <v>1600000</v>
      </c>
      <c r="E3" s="181"/>
      <c r="F3" s="181"/>
      <c r="G3" s="181"/>
    </row>
    <row r="4" spans="1:7" s="115" customFormat="1" ht="15" customHeight="1">
      <c r="A4" s="61" t="s">
        <v>100</v>
      </c>
      <c r="B4" s="61" t="s">
        <v>180</v>
      </c>
      <c r="C4" s="94" t="s">
        <v>33</v>
      </c>
      <c r="D4" s="181">
        <v>3100000</v>
      </c>
      <c r="E4" s="181"/>
      <c r="F4" s="181"/>
      <c r="G4" s="181"/>
    </row>
    <row r="5" spans="1:7" s="115" customFormat="1" ht="15" customHeight="1">
      <c r="A5" s="61" t="s">
        <v>101</v>
      </c>
      <c r="B5" s="61" t="s">
        <v>186</v>
      </c>
      <c r="C5" s="94" t="s">
        <v>34</v>
      </c>
      <c r="D5" s="181">
        <v>1400000</v>
      </c>
      <c r="E5" s="181"/>
      <c r="F5" s="181"/>
      <c r="G5" s="181"/>
    </row>
    <row r="6" spans="1:7" s="115" customFormat="1" ht="15" customHeight="1" thickBot="1">
      <c r="A6" s="61" t="s">
        <v>102</v>
      </c>
      <c r="B6" s="61" t="s">
        <v>181</v>
      </c>
      <c r="C6" s="94" t="s">
        <v>35</v>
      </c>
      <c r="D6" s="181">
        <v>20000</v>
      </c>
      <c r="E6" s="181"/>
      <c r="F6" s="181"/>
      <c r="G6" s="181"/>
    </row>
    <row r="7" spans="1:7" ht="16.5" customHeight="1" thickBot="1">
      <c r="A7" s="508" t="s">
        <v>39</v>
      </c>
      <c r="B7" s="508"/>
      <c r="C7" s="508"/>
      <c r="D7" s="278">
        <f>SUM(D2:D6)</f>
        <v>7020000</v>
      </c>
      <c r="E7" s="278"/>
      <c r="F7" s="278"/>
      <c r="G7" s="278"/>
    </row>
    <row r="8" spans="1:7" ht="15" customHeight="1">
      <c r="A8" s="119" t="s">
        <v>103</v>
      </c>
      <c r="B8" s="119" t="s">
        <v>182</v>
      </c>
      <c r="C8" s="120" t="s">
        <v>41</v>
      </c>
      <c r="D8" s="180">
        <v>8582000</v>
      </c>
      <c r="E8" s="180"/>
      <c r="F8" s="180"/>
      <c r="G8" s="180"/>
    </row>
    <row r="9" spans="1:7" ht="25.5" customHeight="1">
      <c r="A9" s="123" t="s">
        <v>104</v>
      </c>
      <c r="B9" s="123" t="s">
        <v>183</v>
      </c>
      <c r="C9" s="124" t="s">
        <v>42</v>
      </c>
      <c r="D9" s="182">
        <v>1387000</v>
      </c>
      <c r="E9" s="182"/>
      <c r="F9" s="182"/>
      <c r="G9" s="182"/>
    </row>
    <row r="10" spans="1:7" ht="15" customHeight="1">
      <c r="A10" s="61" t="s">
        <v>105</v>
      </c>
      <c r="B10" s="61" t="s">
        <v>184</v>
      </c>
      <c r="C10" s="94" t="s">
        <v>43</v>
      </c>
      <c r="D10" s="181">
        <v>1200000</v>
      </c>
      <c r="E10" s="181"/>
      <c r="F10" s="181"/>
      <c r="G10" s="181"/>
    </row>
    <row r="11" spans="1:7" ht="15" customHeight="1" thickBot="1">
      <c r="A11" s="125" t="s">
        <v>106</v>
      </c>
      <c r="B11" s="125" t="s">
        <v>185</v>
      </c>
      <c r="C11" s="126" t="s">
        <v>44</v>
      </c>
      <c r="D11" s="183">
        <v>0</v>
      </c>
      <c r="E11" s="183"/>
      <c r="F11" s="183"/>
      <c r="G11" s="183"/>
    </row>
    <row r="12" spans="1:7" ht="16.5" customHeight="1" thickBot="1">
      <c r="A12" s="509" t="s">
        <v>40</v>
      </c>
      <c r="B12" s="509"/>
      <c r="C12" s="509"/>
      <c r="D12" s="279">
        <f>SUM(D8:D11)</f>
        <v>11169000</v>
      </c>
      <c r="E12" s="279"/>
      <c r="F12" s="279"/>
      <c r="G12" s="279"/>
    </row>
    <row r="13" spans="1:7" ht="29.25" customHeight="1" thickBot="1">
      <c r="A13" s="466" t="s">
        <v>20</v>
      </c>
      <c r="B13" s="467"/>
      <c r="C13" s="468"/>
      <c r="D13" s="179">
        <f>SUM(D12,D7)</f>
        <v>18189000</v>
      </c>
      <c r="E13" s="179"/>
      <c r="F13" s="179"/>
      <c r="G13" s="179"/>
    </row>
    <row r="20" ht="12.75">
      <c r="F20" t="s">
        <v>357</v>
      </c>
    </row>
  </sheetData>
  <sheetProtection/>
  <mergeCells count="4">
    <mergeCell ref="A1:C1"/>
    <mergeCell ref="A13:C13"/>
    <mergeCell ref="A7:C7"/>
    <mergeCell ref="A12:C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G10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8.57421875" style="0" customWidth="1"/>
    <col min="2" max="2" width="10.421875" style="0" customWidth="1"/>
    <col min="3" max="3" width="49.140625" style="0" customWidth="1"/>
    <col min="4" max="4" width="15.7109375" style="0" customWidth="1"/>
    <col min="5" max="5" width="15.8515625" style="0" customWidth="1"/>
    <col min="6" max="6" width="16.140625" style="0" customWidth="1"/>
    <col min="7" max="7" width="15.57421875" style="0" customWidth="1"/>
  </cols>
  <sheetData>
    <row r="1" spans="1:7" ht="63.75" customHeight="1" thickBot="1">
      <c r="A1" s="463" t="s">
        <v>29</v>
      </c>
      <c r="B1" s="464"/>
      <c r="C1" s="465"/>
      <c r="D1" s="12" t="s">
        <v>360</v>
      </c>
      <c r="E1" s="12"/>
      <c r="F1" s="12"/>
      <c r="G1" s="12"/>
    </row>
    <row r="2" spans="1:7" s="113" customFormat="1" ht="15" customHeight="1" thickBot="1">
      <c r="A2" s="46" t="s">
        <v>121</v>
      </c>
      <c r="B2" s="46" t="s">
        <v>171</v>
      </c>
      <c r="C2" s="84" t="s">
        <v>128</v>
      </c>
      <c r="D2" s="129">
        <v>0</v>
      </c>
      <c r="E2" s="129"/>
      <c r="F2" s="129"/>
      <c r="G2" s="129"/>
    </row>
    <row r="3" spans="1:7" ht="15" customHeight="1" thickBot="1">
      <c r="A3" s="510" t="s">
        <v>128</v>
      </c>
      <c r="B3" s="510"/>
      <c r="C3" s="510"/>
      <c r="D3" s="130">
        <f>SUM(D2)</f>
        <v>0</v>
      </c>
      <c r="E3" s="130"/>
      <c r="F3" s="130"/>
      <c r="G3" s="130"/>
    </row>
    <row r="4" spans="1:7" s="113" customFormat="1" ht="15" customHeight="1">
      <c r="A4" s="52" t="s">
        <v>97</v>
      </c>
      <c r="B4" s="52" t="s">
        <v>173</v>
      </c>
      <c r="C4" s="90" t="s">
        <v>210</v>
      </c>
      <c r="D4" s="131">
        <v>635000</v>
      </c>
      <c r="E4" s="131"/>
      <c r="F4" s="131"/>
      <c r="G4" s="131"/>
    </row>
    <row r="5" spans="1:7" ht="15" customHeight="1">
      <c r="A5" s="52" t="s">
        <v>167</v>
      </c>
      <c r="B5" s="52" t="s">
        <v>168</v>
      </c>
      <c r="C5" s="90" t="s">
        <v>169</v>
      </c>
      <c r="D5" s="131">
        <v>0</v>
      </c>
      <c r="E5" s="328"/>
      <c r="F5" s="131"/>
      <c r="G5" s="131"/>
    </row>
    <row r="6" spans="1:7" ht="15" customHeight="1" thickBot="1">
      <c r="A6" s="47" t="s">
        <v>95</v>
      </c>
      <c r="B6" s="47" t="s">
        <v>213</v>
      </c>
      <c r="C6" s="85" t="s">
        <v>211</v>
      </c>
      <c r="D6" s="132">
        <v>93000</v>
      </c>
      <c r="E6" s="132"/>
      <c r="F6" s="132"/>
      <c r="G6" s="132"/>
    </row>
    <row r="7" spans="1:7" ht="15" customHeight="1" thickBot="1">
      <c r="A7" s="510" t="s">
        <v>6</v>
      </c>
      <c r="B7" s="510"/>
      <c r="C7" s="510"/>
      <c r="D7" s="130">
        <f>SUM(D4:D6)</f>
        <v>728000</v>
      </c>
      <c r="E7" s="130"/>
      <c r="F7" s="130"/>
      <c r="G7" s="130"/>
    </row>
    <row r="8" spans="1:7" s="113" customFormat="1" ht="15" customHeight="1" thickBot="1">
      <c r="A8" s="52" t="s">
        <v>96</v>
      </c>
      <c r="B8" s="52" t="s">
        <v>209</v>
      </c>
      <c r="C8" s="90" t="s">
        <v>212</v>
      </c>
      <c r="D8" s="131">
        <v>0</v>
      </c>
      <c r="E8" s="131"/>
      <c r="F8" s="131"/>
      <c r="G8" s="131"/>
    </row>
    <row r="9" spans="1:7" ht="15" customHeight="1" thickBot="1">
      <c r="A9" s="507" t="s">
        <v>38</v>
      </c>
      <c r="B9" s="507"/>
      <c r="C9" s="507"/>
      <c r="D9" s="114">
        <f>SUM(D8)</f>
        <v>0</v>
      </c>
      <c r="E9" s="114"/>
      <c r="F9" s="114"/>
      <c r="G9" s="114"/>
    </row>
    <row r="10" spans="1:7" ht="27" customHeight="1" thickBot="1">
      <c r="A10" s="466" t="s">
        <v>21</v>
      </c>
      <c r="B10" s="467"/>
      <c r="C10" s="468"/>
      <c r="D10" s="179">
        <f>SUM(D9,D7,D3)</f>
        <v>728000</v>
      </c>
      <c r="E10" s="179"/>
      <c r="F10" s="179"/>
      <c r="G10" s="179"/>
    </row>
  </sheetData>
  <sheetProtection/>
  <mergeCells count="5">
    <mergeCell ref="A1:C1"/>
    <mergeCell ref="A10:C10"/>
    <mergeCell ref="A3:C3"/>
    <mergeCell ref="A7:C7"/>
    <mergeCell ref="A9:C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G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6.421875" style="0" customWidth="1"/>
    <col min="2" max="2" width="9.28125" style="0" customWidth="1"/>
    <col min="3" max="3" width="46.00390625" style="0" customWidth="1"/>
    <col min="4" max="4" width="14.421875" style="0" customWidth="1"/>
    <col min="5" max="5" width="14.140625" style="0" customWidth="1"/>
    <col min="6" max="6" width="15.7109375" style="0" customWidth="1"/>
    <col min="7" max="7" width="14.57421875" style="0" customWidth="1"/>
  </cols>
  <sheetData>
    <row r="1" spans="1:7" ht="63.75" customHeight="1" thickBot="1">
      <c r="A1" s="463" t="s">
        <v>37</v>
      </c>
      <c r="B1" s="464"/>
      <c r="C1" s="465"/>
      <c r="D1" s="12" t="s">
        <v>360</v>
      </c>
      <c r="E1" s="12"/>
      <c r="F1" s="12"/>
      <c r="G1" s="12"/>
    </row>
    <row r="2" spans="1:7" ht="24.75" customHeight="1" thickBot="1">
      <c r="A2" s="62" t="s">
        <v>107</v>
      </c>
      <c r="B2" s="62" t="s">
        <v>214</v>
      </c>
      <c r="C2" s="93" t="s">
        <v>362</v>
      </c>
      <c r="D2" s="111">
        <v>996000</v>
      </c>
      <c r="E2" s="111"/>
      <c r="F2" s="112"/>
      <c r="G2" s="112"/>
    </row>
    <row r="3" spans="1:7" ht="22.5" customHeight="1" thickBot="1">
      <c r="A3" s="466" t="s">
        <v>20</v>
      </c>
      <c r="B3" s="467"/>
      <c r="C3" s="468"/>
      <c r="D3" s="15">
        <f>SUM(D2)</f>
        <v>996000</v>
      </c>
      <c r="E3" s="15"/>
      <c r="F3" s="179"/>
      <c r="G3" s="179"/>
    </row>
  </sheetData>
  <sheetProtection/>
  <mergeCells count="2">
    <mergeCell ref="A1:C1"/>
    <mergeCell ref="A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T114"/>
  <sheetViews>
    <sheetView zoomScale="90" zoomScaleNormal="90" zoomScalePageLayoutView="0" workbookViewId="0" topLeftCell="A34">
      <selection activeCell="C56" sqref="C56"/>
    </sheetView>
  </sheetViews>
  <sheetFormatPr defaultColWidth="9.140625" defaultRowHeight="12.75"/>
  <cols>
    <col min="1" max="1" width="8.7109375" style="43" customWidth="1"/>
    <col min="2" max="2" width="13.140625" style="43" customWidth="1"/>
    <col min="3" max="3" width="72.00390625" style="0" customWidth="1"/>
    <col min="4" max="4" width="16.7109375" style="0" customWidth="1"/>
    <col min="5" max="6" width="16.57421875" style="0" customWidth="1"/>
    <col min="7" max="7" width="16.7109375" style="0" customWidth="1"/>
    <col min="8" max="8" width="34.421875" style="0" customWidth="1"/>
  </cols>
  <sheetData>
    <row r="1" spans="1:7" s="133" customFormat="1" ht="46.5" customHeight="1" thickBot="1">
      <c r="A1" s="428" t="s">
        <v>340</v>
      </c>
      <c r="B1" s="429"/>
      <c r="C1" s="429"/>
      <c r="D1" s="309" t="s">
        <v>360</v>
      </c>
      <c r="E1" s="309" t="s">
        <v>367</v>
      </c>
      <c r="F1" s="309"/>
      <c r="G1" s="309"/>
    </row>
    <row r="2" spans="1:20" s="133" customFormat="1" ht="15" customHeight="1">
      <c r="A2" s="141" t="s">
        <v>108</v>
      </c>
      <c r="B2" s="141" t="s">
        <v>230</v>
      </c>
      <c r="C2" s="297" t="s">
        <v>341</v>
      </c>
      <c r="D2" s="310">
        <v>270000</v>
      </c>
      <c r="E2" s="310">
        <v>540000</v>
      </c>
      <c r="F2" s="310"/>
      <c r="G2" s="310"/>
      <c r="P2" s="142"/>
      <c r="Q2" s="143"/>
      <c r="R2" s="144"/>
      <c r="S2" s="144"/>
      <c r="T2" s="144"/>
    </row>
    <row r="3" spans="1:20" s="133" customFormat="1" ht="15" customHeight="1">
      <c r="A3" s="145" t="s">
        <v>56</v>
      </c>
      <c r="B3" s="283" t="s">
        <v>231</v>
      </c>
      <c r="C3" s="292" t="s">
        <v>342</v>
      </c>
      <c r="D3" s="311">
        <v>1795000</v>
      </c>
      <c r="E3" s="311">
        <v>2520000</v>
      </c>
      <c r="F3" s="311"/>
      <c r="G3" s="311"/>
      <c r="P3" s="142"/>
      <c r="Q3" s="143"/>
      <c r="R3" s="144"/>
      <c r="S3" s="144"/>
      <c r="T3" s="144"/>
    </row>
    <row r="4" spans="1:20" s="133" customFormat="1" ht="15" customHeight="1">
      <c r="A4" s="145"/>
      <c r="B4" s="283"/>
      <c r="C4" s="292"/>
      <c r="D4" s="311"/>
      <c r="E4" s="311"/>
      <c r="F4" s="311"/>
      <c r="G4" s="311"/>
      <c r="P4" s="142"/>
      <c r="Q4" s="143"/>
      <c r="R4" s="144"/>
      <c r="S4" s="144"/>
      <c r="T4" s="144"/>
    </row>
    <row r="5" spans="1:20" s="133" customFormat="1" ht="15" customHeight="1" thickBot="1">
      <c r="A5" s="158" t="s">
        <v>51</v>
      </c>
      <c r="B5" s="158" t="s">
        <v>251</v>
      </c>
      <c r="C5" s="298" t="s">
        <v>250</v>
      </c>
      <c r="D5" s="311">
        <v>150000</v>
      </c>
      <c r="E5" s="311">
        <v>150000</v>
      </c>
      <c r="F5" s="311"/>
      <c r="G5" s="311"/>
      <c r="P5" s="142"/>
      <c r="Q5" s="143"/>
      <c r="R5" s="144"/>
      <c r="S5" s="144"/>
      <c r="T5" s="144"/>
    </row>
    <row r="6" spans="1:20" s="133" customFormat="1" ht="15" customHeight="1" thickBot="1">
      <c r="A6" s="424" t="s">
        <v>9</v>
      </c>
      <c r="B6" s="425"/>
      <c r="C6" s="425"/>
      <c r="D6" s="312">
        <f>SUM(D2:D5)</f>
        <v>2215000</v>
      </c>
      <c r="E6" s="312">
        <f>SUM(E2:E5)</f>
        <v>3210000</v>
      </c>
      <c r="F6" s="312"/>
      <c r="G6" s="312"/>
      <c r="P6" s="142"/>
      <c r="Q6" s="143"/>
      <c r="R6" s="144"/>
      <c r="S6" s="144"/>
      <c r="T6" s="144"/>
    </row>
    <row r="7" spans="1:20" s="146" customFormat="1" ht="17.25" customHeight="1" thickBot="1">
      <c r="A7" s="430" t="s">
        <v>2</v>
      </c>
      <c r="B7" s="431"/>
      <c r="C7" s="431"/>
      <c r="D7" s="313">
        <f>SUM(D6)</f>
        <v>2215000</v>
      </c>
      <c r="E7" s="313">
        <f>SUM(E6)</f>
        <v>3210000</v>
      </c>
      <c r="F7" s="313"/>
      <c r="G7" s="313"/>
      <c r="P7" s="142"/>
      <c r="Q7" s="143"/>
      <c r="R7" s="144"/>
      <c r="S7" s="144"/>
      <c r="T7" s="144"/>
    </row>
    <row r="8" spans="1:20" s="146" customFormat="1" ht="15" customHeight="1">
      <c r="A8" s="147" t="s">
        <v>82</v>
      </c>
      <c r="B8" s="147" t="s">
        <v>225</v>
      </c>
      <c r="C8" s="299" t="s">
        <v>343</v>
      </c>
      <c r="D8" s="314">
        <v>620000</v>
      </c>
      <c r="E8" s="314">
        <v>826000</v>
      </c>
      <c r="F8" s="314"/>
      <c r="G8" s="314"/>
      <c r="P8" s="142"/>
      <c r="Q8" s="143"/>
      <c r="R8" s="144"/>
      <c r="S8" s="144"/>
      <c r="T8" s="144"/>
    </row>
    <row r="9" spans="1:20" s="146" customFormat="1" ht="15" customHeight="1" thickBot="1">
      <c r="A9" s="149" t="s">
        <v>57</v>
      </c>
      <c r="B9" s="149" t="s">
        <v>232</v>
      </c>
      <c r="C9" s="292" t="s">
        <v>376</v>
      </c>
      <c r="D9" s="311">
        <v>0</v>
      </c>
      <c r="E9" s="311">
        <v>0</v>
      </c>
      <c r="F9" s="311"/>
      <c r="G9" s="311"/>
      <c r="P9" s="142"/>
      <c r="Q9" s="151"/>
      <c r="R9" s="144"/>
      <c r="S9" s="144"/>
      <c r="T9" s="144"/>
    </row>
    <row r="10" spans="1:20" s="133" customFormat="1" ht="15" customHeight="1" thickBot="1">
      <c r="A10" s="432" t="s">
        <v>7</v>
      </c>
      <c r="B10" s="433"/>
      <c r="C10" s="433"/>
      <c r="D10" s="315">
        <f>SUM(D8:D9)</f>
        <v>620000</v>
      </c>
      <c r="E10" s="315">
        <f>SUM(E8:E9)</f>
        <v>826000</v>
      </c>
      <c r="F10" s="315"/>
      <c r="G10" s="315"/>
      <c r="P10" s="142"/>
      <c r="Q10" s="151"/>
      <c r="R10" s="144"/>
      <c r="S10" s="144"/>
      <c r="T10" s="144"/>
    </row>
    <row r="11" spans="1:20" s="133" customFormat="1" ht="15" customHeight="1">
      <c r="A11" s="152" t="s">
        <v>58</v>
      </c>
      <c r="B11" s="153" t="s">
        <v>233</v>
      </c>
      <c r="C11" s="154" t="s">
        <v>344</v>
      </c>
      <c r="D11" s="311">
        <v>60000</v>
      </c>
      <c r="E11" s="311">
        <v>60000</v>
      </c>
      <c r="F11" s="311"/>
      <c r="G11" s="311"/>
      <c r="P11" s="142"/>
      <c r="Q11" s="151"/>
      <c r="R11" s="144"/>
      <c r="S11" s="144"/>
      <c r="T11" s="144"/>
    </row>
    <row r="12" spans="1:20" s="133" customFormat="1" ht="15" customHeight="1">
      <c r="A12" s="152" t="s">
        <v>85</v>
      </c>
      <c r="B12" s="153" t="s">
        <v>228</v>
      </c>
      <c r="C12" s="154" t="s">
        <v>345</v>
      </c>
      <c r="D12" s="311">
        <v>0</v>
      </c>
      <c r="E12" s="311">
        <v>10000</v>
      </c>
      <c r="F12" s="311"/>
      <c r="G12" s="311"/>
      <c r="P12" s="142"/>
      <c r="Q12" s="151"/>
      <c r="R12" s="144"/>
      <c r="S12" s="144"/>
      <c r="T12" s="144"/>
    </row>
    <row r="13" spans="1:20" s="133" customFormat="1" ht="15" customHeight="1">
      <c r="A13" s="152" t="s">
        <v>59</v>
      </c>
      <c r="B13" s="153" t="s">
        <v>235</v>
      </c>
      <c r="C13" s="154" t="s">
        <v>234</v>
      </c>
      <c r="D13" s="311">
        <v>20000</v>
      </c>
      <c r="E13" s="311">
        <v>20000</v>
      </c>
      <c r="F13" s="311"/>
      <c r="G13" s="311"/>
      <c r="P13" s="142"/>
      <c r="Q13" s="151"/>
      <c r="R13" s="144"/>
      <c r="S13" s="144"/>
      <c r="T13" s="144"/>
    </row>
    <row r="14" spans="1:20" s="133" customFormat="1" ht="15" customHeight="1" thickBot="1">
      <c r="A14" s="152" t="s">
        <v>60</v>
      </c>
      <c r="B14" s="153" t="s">
        <v>187</v>
      </c>
      <c r="C14" s="154" t="s">
        <v>200</v>
      </c>
      <c r="D14" s="311">
        <v>80000</v>
      </c>
      <c r="E14" s="311">
        <v>243000</v>
      </c>
      <c r="F14" s="311"/>
      <c r="G14" s="311"/>
      <c r="P14" s="143"/>
      <c r="Q14" s="143"/>
      <c r="R14" s="144"/>
      <c r="S14" s="144"/>
      <c r="T14" s="144"/>
    </row>
    <row r="15" spans="1:20" s="133" customFormat="1" ht="15" customHeight="1" thickBot="1">
      <c r="A15" s="426" t="s">
        <v>10</v>
      </c>
      <c r="B15" s="427"/>
      <c r="C15" s="427"/>
      <c r="D15" s="312">
        <f>SUM(D11:D14)</f>
        <v>160000</v>
      </c>
      <c r="E15" s="312">
        <f>SUM(E11:E14)</f>
        <v>333000</v>
      </c>
      <c r="F15" s="312"/>
      <c r="G15" s="312"/>
      <c r="P15" s="143"/>
      <c r="Q15" s="143"/>
      <c r="R15" s="144"/>
      <c r="S15" s="144"/>
      <c r="T15" s="144"/>
    </row>
    <row r="16" spans="1:20" s="133" customFormat="1" ht="15" customHeight="1">
      <c r="A16" s="201" t="s">
        <v>147</v>
      </c>
      <c r="B16" s="201" t="s">
        <v>339</v>
      </c>
      <c r="C16" s="300" t="s">
        <v>236</v>
      </c>
      <c r="D16" s="311">
        <v>60000</v>
      </c>
      <c r="E16" s="311">
        <v>60000</v>
      </c>
      <c r="F16" s="311"/>
      <c r="G16" s="311"/>
      <c r="P16" s="143"/>
      <c r="Q16" s="143"/>
      <c r="R16" s="144"/>
      <c r="S16" s="144"/>
      <c r="T16" s="144"/>
    </row>
    <row r="17" spans="1:20" s="133" customFormat="1" ht="15" customHeight="1">
      <c r="A17" s="145" t="s">
        <v>62</v>
      </c>
      <c r="B17" s="145" t="s">
        <v>237</v>
      </c>
      <c r="C17" s="301" t="s">
        <v>238</v>
      </c>
      <c r="D17" s="311">
        <v>60000</v>
      </c>
      <c r="E17" s="311">
        <v>60000</v>
      </c>
      <c r="F17" s="311"/>
      <c r="G17" s="311"/>
      <c r="P17" s="143"/>
      <c r="Q17" s="143"/>
      <c r="R17" s="144"/>
      <c r="S17" s="144"/>
      <c r="T17" s="144"/>
    </row>
    <row r="18" spans="1:20" s="133" customFormat="1" ht="15" customHeight="1">
      <c r="A18" s="149" t="s">
        <v>63</v>
      </c>
      <c r="B18" s="149" t="s">
        <v>239</v>
      </c>
      <c r="C18" s="301" t="s">
        <v>307</v>
      </c>
      <c r="D18" s="311">
        <v>20000</v>
      </c>
      <c r="E18" s="311">
        <v>28000</v>
      </c>
      <c r="F18" s="311"/>
      <c r="G18" s="311"/>
      <c r="P18" s="143"/>
      <c r="Q18" s="143"/>
      <c r="R18" s="144"/>
      <c r="S18" s="144"/>
      <c r="T18" s="144"/>
    </row>
    <row r="19" spans="1:20" s="133" customFormat="1" ht="15" customHeight="1">
      <c r="A19" s="149" t="s">
        <v>64</v>
      </c>
      <c r="B19" s="149" t="s">
        <v>240</v>
      </c>
      <c r="C19" s="302" t="s">
        <v>218</v>
      </c>
      <c r="D19" s="311">
        <v>180000</v>
      </c>
      <c r="E19" s="311">
        <v>180000</v>
      </c>
      <c r="F19" s="311"/>
      <c r="G19" s="311"/>
      <c r="P19" s="155"/>
      <c r="Q19" s="202"/>
      <c r="R19" s="144"/>
      <c r="S19" s="144"/>
      <c r="T19" s="144"/>
    </row>
    <row r="20" spans="1:20" s="133" customFormat="1" ht="15" customHeight="1">
      <c r="A20" s="149" t="s">
        <v>65</v>
      </c>
      <c r="B20" s="149" t="s">
        <v>204</v>
      </c>
      <c r="C20" s="302" t="s">
        <v>0</v>
      </c>
      <c r="D20" s="311">
        <v>140000</v>
      </c>
      <c r="E20" s="311">
        <v>140000</v>
      </c>
      <c r="F20" s="311"/>
      <c r="G20" s="311"/>
      <c r="P20" s="155"/>
      <c r="Q20" s="156"/>
      <c r="R20" s="144"/>
      <c r="S20" s="144"/>
      <c r="T20" s="144"/>
    </row>
    <row r="21" spans="1:20" s="133" customFormat="1" ht="15" customHeight="1">
      <c r="A21" s="149" t="s">
        <v>66</v>
      </c>
      <c r="B21" s="149" t="s">
        <v>206</v>
      </c>
      <c r="C21" s="302" t="s">
        <v>4</v>
      </c>
      <c r="D21" s="311">
        <v>25000</v>
      </c>
      <c r="E21" s="311">
        <v>25000</v>
      </c>
      <c r="F21" s="311"/>
      <c r="G21" s="311"/>
      <c r="P21" s="203"/>
      <c r="Q21" s="204"/>
      <c r="R21" s="171"/>
      <c r="S21" s="171"/>
      <c r="T21" s="171"/>
    </row>
    <row r="22" spans="1:20" s="133" customFormat="1" ht="15" customHeight="1">
      <c r="A22" s="149" t="s">
        <v>54</v>
      </c>
      <c r="B22" s="149" t="s">
        <v>229</v>
      </c>
      <c r="C22" s="302" t="s">
        <v>346</v>
      </c>
      <c r="D22" s="311">
        <v>40000</v>
      </c>
      <c r="E22" s="311">
        <v>40000</v>
      </c>
      <c r="F22" s="311"/>
      <c r="G22" s="311"/>
      <c r="P22" s="155"/>
      <c r="Q22" s="156"/>
      <c r="R22" s="144"/>
      <c r="S22" s="144"/>
      <c r="T22" s="144"/>
    </row>
    <row r="23" spans="1:20" s="133" customFormat="1" ht="27" customHeight="1">
      <c r="A23" s="145" t="s">
        <v>67</v>
      </c>
      <c r="B23" s="145" t="s">
        <v>242</v>
      </c>
      <c r="C23" s="303" t="s">
        <v>350</v>
      </c>
      <c r="D23" s="311">
        <v>200000</v>
      </c>
      <c r="E23" s="311">
        <v>399000</v>
      </c>
      <c r="F23" s="311"/>
      <c r="G23" s="311"/>
      <c r="P23" s="155"/>
      <c r="Q23" s="157"/>
      <c r="R23" s="144"/>
      <c r="S23" s="144"/>
      <c r="T23" s="144"/>
    </row>
    <row r="24" spans="1:20" s="133" customFormat="1" ht="15" customHeight="1">
      <c r="A24" s="149" t="s">
        <v>111</v>
      </c>
      <c r="B24" s="149" t="s">
        <v>244</v>
      </c>
      <c r="C24" s="301" t="s">
        <v>347</v>
      </c>
      <c r="D24" s="311">
        <v>0</v>
      </c>
      <c r="E24" s="311">
        <v>0</v>
      </c>
      <c r="F24" s="311"/>
      <c r="G24" s="311"/>
      <c r="P24" s="155"/>
      <c r="Q24" s="157"/>
      <c r="R24" s="144"/>
      <c r="S24" s="144"/>
      <c r="T24" s="144"/>
    </row>
    <row r="25" spans="1:20" s="133" customFormat="1" ht="15" customHeight="1">
      <c r="A25" s="149" t="s">
        <v>68</v>
      </c>
      <c r="B25" s="149" t="s">
        <v>245</v>
      </c>
      <c r="C25" s="301" t="s">
        <v>246</v>
      </c>
      <c r="D25" s="311">
        <v>0</v>
      </c>
      <c r="E25" s="311">
        <v>60000</v>
      </c>
      <c r="F25" s="311"/>
      <c r="G25" s="311"/>
      <c r="P25" s="155"/>
      <c r="Q25" s="157"/>
      <c r="R25" s="144"/>
      <c r="S25" s="144"/>
      <c r="T25" s="144"/>
    </row>
    <row r="26" spans="1:20" s="133" customFormat="1" ht="15" customHeight="1">
      <c r="A26" s="205" t="s">
        <v>49</v>
      </c>
      <c r="B26" s="205" t="s">
        <v>194</v>
      </c>
      <c r="C26" s="304" t="s">
        <v>159</v>
      </c>
      <c r="D26" s="316">
        <v>725000</v>
      </c>
      <c r="E26" s="316">
        <v>886000</v>
      </c>
      <c r="F26" s="316"/>
      <c r="G26" s="316"/>
      <c r="P26" s="155"/>
      <c r="Q26" s="157"/>
      <c r="R26" s="144"/>
      <c r="S26" s="144"/>
      <c r="T26" s="144"/>
    </row>
    <row r="27" spans="1:20" s="133" customFormat="1" ht="15" customHeight="1">
      <c r="A27" s="149"/>
      <c r="B27" s="149" t="s">
        <v>195</v>
      </c>
      <c r="C27" s="301" t="s">
        <v>197</v>
      </c>
      <c r="D27" s="311">
        <v>85000</v>
      </c>
      <c r="E27" s="311">
        <v>81000</v>
      </c>
      <c r="F27" s="311"/>
      <c r="G27" s="311"/>
      <c r="P27" s="155"/>
      <c r="Q27" s="157"/>
      <c r="R27" s="144"/>
      <c r="S27" s="144"/>
      <c r="T27" s="144"/>
    </row>
    <row r="28" spans="1:20" s="133" customFormat="1" ht="15" customHeight="1">
      <c r="A28" s="149"/>
      <c r="B28" s="149" t="s">
        <v>129</v>
      </c>
      <c r="C28" s="301" t="s">
        <v>348</v>
      </c>
      <c r="D28" s="311">
        <v>50000</v>
      </c>
      <c r="E28" s="311">
        <v>22000</v>
      </c>
      <c r="F28" s="311"/>
      <c r="G28" s="311"/>
      <c r="P28" s="155"/>
      <c r="Q28" s="157"/>
      <c r="R28" s="144"/>
      <c r="S28" s="144"/>
      <c r="T28" s="144"/>
    </row>
    <row r="29" spans="1:20" s="133" customFormat="1" ht="15" customHeight="1">
      <c r="A29" s="149"/>
      <c r="B29" s="149" t="s">
        <v>154</v>
      </c>
      <c r="C29" s="301" t="s">
        <v>198</v>
      </c>
      <c r="D29" s="311">
        <v>2000</v>
      </c>
      <c r="E29" s="311">
        <v>2000</v>
      </c>
      <c r="F29" s="311"/>
      <c r="G29" s="311"/>
      <c r="P29" s="155"/>
      <c r="Q29" s="157"/>
      <c r="R29" s="144"/>
      <c r="S29" s="144"/>
      <c r="T29" s="144"/>
    </row>
    <row r="30" spans="1:20" s="133" customFormat="1" ht="15" customHeight="1">
      <c r="A30" s="149"/>
      <c r="B30" s="149" t="s">
        <v>156</v>
      </c>
      <c r="C30" s="301" t="s">
        <v>199</v>
      </c>
      <c r="D30" s="311">
        <v>30000</v>
      </c>
      <c r="E30" s="311">
        <v>26000</v>
      </c>
      <c r="F30" s="311"/>
      <c r="G30" s="311"/>
      <c r="P30" s="155"/>
      <c r="Q30" s="157"/>
      <c r="R30" s="144"/>
      <c r="S30" s="144"/>
      <c r="T30" s="144"/>
    </row>
    <row r="31" spans="1:20" s="133" customFormat="1" ht="15" customHeight="1">
      <c r="A31" s="149"/>
      <c r="B31" s="149" t="s">
        <v>112</v>
      </c>
      <c r="C31" s="301" t="s">
        <v>308</v>
      </c>
      <c r="D31" s="311">
        <v>100000</v>
      </c>
      <c r="E31" s="311">
        <v>127000</v>
      </c>
      <c r="F31" s="311"/>
      <c r="G31" s="311"/>
      <c r="P31" s="155"/>
      <c r="Q31" s="157"/>
      <c r="R31" s="144"/>
      <c r="S31" s="144"/>
      <c r="T31" s="144"/>
    </row>
    <row r="32" spans="1:20" s="133" customFormat="1" ht="15" customHeight="1" thickBot="1">
      <c r="A32" s="149"/>
      <c r="B32" s="149" t="s">
        <v>130</v>
      </c>
      <c r="C32" s="301" t="s">
        <v>349</v>
      </c>
      <c r="D32" s="311">
        <v>150000</v>
      </c>
      <c r="E32" s="311">
        <v>628000</v>
      </c>
      <c r="F32" s="311"/>
      <c r="G32" s="311"/>
      <c r="P32" s="155"/>
      <c r="Q32" s="157"/>
      <c r="R32" s="144"/>
      <c r="S32" s="144"/>
      <c r="T32" s="144"/>
    </row>
    <row r="33" spans="1:20" s="133" customFormat="1" ht="15" customHeight="1" thickBot="1">
      <c r="A33" s="422" t="s">
        <v>11</v>
      </c>
      <c r="B33" s="423"/>
      <c r="C33" s="423"/>
      <c r="D33" s="312">
        <v>1142000</v>
      </c>
      <c r="E33" s="312">
        <f>SUM(E16:E26)</f>
        <v>1878000</v>
      </c>
      <c r="F33" s="312"/>
      <c r="G33" s="312"/>
      <c r="P33" s="155"/>
      <c r="Q33" s="157"/>
      <c r="R33" s="144"/>
      <c r="S33" s="144"/>
      <c r="T33" s="144"/>
    </row>
    <row r="34" spans="1:20" s="133" customFormat="1" ht="15" customHeight="1" thickBot="1">
      <c r="A34" s="152" t="s">
        <v>69</v>
      </c>
      <c r="B34" s="153" t="s">
        <v>247</v>
      </c>
      <c r="C34" s="163" t="s">
        <v>364</v>
      </c>
      <c r="D34" s="311">
        <v>880000</v>
      </c>
      <c r="E34" s="311">
        <v>780000</v>
      </c>
      <c r="F34" s="311"/>
      <c r="G34" s="311"/>
      <c r="P34" s="155"/>
      <c r="Q34" s="159"/>
      <c r="R34" s="144"/>
      <c r="S34" s="144"/>
      <c r="T34" s="144"/>
    </row>
    <row r="35" spans="1:20" s="133" customFormat="1" ht="15" customHeight="1" thickBot="1">
      <c r="A35" s="422" t="s">
        <v>366</v>
      </c>
      <c r="B35" s="423"/>
      <c r="C35" s="423"/>
      <c r="D35" s="312">
        <f>SUM(D34)</f>
        <v>880000</v>
      </c>
      <c r="E35" s="312">
        <f>SUM(E34)</f>
        <v>780000</v>
      </c>
      <c r="F35" s="312"/>
      <c r="G35" s="312"/>
      <c r="P35" s="155"/>
      <c r="Q35" s="159"/>
      <c r="R35" s="144"/>
      <c r="S35" s="144"/>
      <c r="T35" s="144"/>
    </row>
    <row r="36" spans="1:20" s="133" customFormat="1" ht="15" customHeight="1">
      <c r="A36" s="160" t="s">
        <v>52</v>
      </c>
      <c r="B36" s="161" t="s">
        <v>205</v>
      </c>
      <c r="C36" s="162" t="s">
        <v>1</v>
      </c>
      <c r="D36" s="311">
        <v>519000</v>
      </c>
      <c r="E36" s="311">
        <v>572000</v>
      </c>
      <c r="F36" s="311"/>
      <c r="G36" s="311"/>
      <c r="P36" s="155"/>
      <c r="Q36" s="159"/>
      <c r="R36" s="144"/>
      <c r="S36" s="144"/>
      <c r="T36" s="144"/>
    </row>
    <row r="37" spans="1:20" s="133" customFormat="1" ht="15" customHeight="1" thickBot="1">
      <c r="A37" s="158" t="s">
        <v>70</v>
      </c>
      <c r="B37" s="153" t="s">
        <v>248</v>
      </c>
      <c r="C37" s="163" t="s">
        <v>249</v>
      </c>
      <c r="D37" s="311">
        <v>50000</v>
      </c>
      <c r="E37" s="311">
        <v>50000</v>
      </c>
      <c r="F37" s="311"/>
      <c r="G37" s="311"/>
      <c r="P37" s="155"/>
      <c r="Q37" s="157"/>
      <c r="R37" s="144"/>
      <c r="S37" s="144"/>
      <c r="T37" s="144"/>
    </row>
    <row r="38" spans="1:20" s="133" customFormat="1" ht="15" customHeight="1" thickBot="1">
      <c r="A38" s="422" t="s">
        <v>12</v>
      </c>
      <c r="B38" s="423"/>
      <c r="C38" s="423"/>
      <c r="D38" s="312">
        <f>SUM(D36:D37)</f>
        <v>569000</v>
      </c>
      <c r="E38" s="312">
        <f>SUM(E36:E37)</f>
        <v>622000</v>
      </c>
      <c r="F38" s="312"/>
      <c r="G38" s="312"/>
      <c r="P38" s="155"/>
      <c r="Q38" s="157"/>
      <c r="R38" s="144"/>
      <c r="S38" s="144"/>
      <c r="T38" s="144"/>
    </row>
    <row r="39" spans="1:20" s="133" customFormat="1" ht="18" customHeight="1" thickBot="1">
      <c r="A39" s="430" t="s">
        <v>5</v>
      </c>
      <c r="B39" s="431"/>
      <c r="C39" s="431"/>
      <c r="D39" s="317">
        <f>SUM(D15+D33+D35+D38)</f>
        <v>2751000</v>
      </c>
      <c r="E39" s="317">
        <f>SUM(E15+E33+E35+E38)</f>
        <v>3613000</v>
      </c>
      <c r="F39" s="317"/>
      <c r="G39" s="317"/>
      <c r="P39" s="155"/>
      <c r="Q39" s="157"/>
      <c r="R39" s="144"/>
      <c r="S39" s="144"/>
      <c r="T39" s="144"/>
    </row>
    <row r="40" spans="1:20" s="146" customFormat="1" ht="15" customHeight="1" thickBot="1">
      <c r="A40" s="284" t="s">
        <v>71</v>
      </c>
      <c r="B40" s="284" t="s">
        <v>252</v>
      </c>
      <c r="C40" s="305" t="s">
        <v>3</v>
      </c>
      <c r="D40" s="317">
        <v>2782000</v>
      </c>
      <c r="E40" s="317">
        <v>1787000</v>
      </c>
      <c r="F40" s="317"/>
      <c r="G40" s="317"/>
      <c r="P40" s="155"/>
      <c r="Q40" s="157"/>
      <c r="R40" s="144"/>
      <c r="S40" s="144"/>
      <c r="T40" s="144"/>
    </row>
    <row r="41" spans="1:20" s="165" customFormat="1" ht="15" customHeight="1" thickBot="1">
      <c r="A41" s="164" t="s">
        <v>113</v>
      </c>
      <c r="B41" s="164" t="s">
        <v>253</v>
      </c>
      <c r="C41" s="306" t="s">
        <v>309</v>
      </c>
      <c r="D41" s="318">
        <v>0</v>
      </c>
      <c r="E41" s="318">
        <v>100000</v>
      </c>
      <c r="F41" s="318"/>
      <c r="G41" s="318"/>
      <c r="P41" s="166"/>
      <c r="Q41" s="167"/>
      <c r="R41" s="168"/>
      <c r="S41" s="168"/>
      <c r="T41" s="168"/>
    </row>
    <row r="42" spans="1:20" s="133" customFormat="1" ht="16.5" customHeight="1">
      <c r="A42" s="441" t="s">
        <v>72</v>
      </c>
      <c r="B42" s="443"/>
      <c r="C42" s="401" t="s">
        <v>380</v>
      </c>
      <c r="D42" s="319">
        <f>SUM(D43:D50)</f>
        <v>1910000</v>
      </c>
      <c r="E42" s="319">
        <f>SUM(E43:E50)</f>
        <v>3626000</v>
      </c>
      <c r="F42" s="319"/>
      <c r="G42" s="319"/>
      <c r="P42" s="169"/>
      <c r="Q42" s="170"/>
      <c r="R42" s="171"/>
      <c r="S42" s="171"/>
      <c r="T42" s="171"/>
    </row>
    <row r="43" spans="1:20" s="133" customFormat="1" ht="16.5" customHeight="1">
      <c r="A43" s="337"/>
      <c r="B43" s="400"/>
      <c r="C43" s="402" t="s">
        <v>372</v>
      </c>
      <c r="D43" s="338">
        <v>428000</v>
      </c>
      <c r="E43" s="338">
        <v>930000</v>
      </c>
      <c r="F43" s="319"/>
      <c r="G43" s="319"/>
      <c r="P43" s="169"/>
      <c r="Q43" s="170"/>
      <c r="R43" s="171"/>
      <c r="S43" s="171"/>
      <c r="T43" s="171"/>
    </row>
    <row r="44" spans="1:20" s="133" customFormat="1" ht="15" customHeight="1">
      <c r="A44" s="150"/>
      <c r="B44" s="292"/>
      <c r="C44" s="403" t="s">
        <v>378</v>
      </c>
      <c r="D44" s="320">
        <v>132000</v>
      </c>
      <c r="E44" s="320">
        <v>381000</v>
      </c>
      <c r="F44" s="320"/>
      <c r="G44" s="320"/>
      <c r="P44" s="169"/>
      <c r="Q44" s="170"/>
      <c r="R44" s="171"/>
      <c r="S44" s="171"/>
      <c r="T44" s="171"/>
    </row>
    <row r="45" spans="1:20" s="133" customFormat="1" ht="15" customHeight="1">
      <c r="A45" s="150"/>
      <c r="B45" s="292"/>
      <c r="C45" s="403" t="s">
        <v>379</v>
      </c>
      <c r="D45" s="320">
        <v>70000</v>
      </c>
      <c r="E45" s="320">
        <v>70000</v>
      </c>
      <c r="F45" s="320"/>
      <c r="G45" s="320"/>
      <c r="P45" s="169"/>
      <c r="Q45" s="170"/>
      <c r="R45" s="171"/>
      <c r="S45" s="171"/>
      <c r="T45" s="171"/>
    </row>
    <row r="46" spans="1:20" s="133" customFormat="1" ht="15" customHeight="1">
      <c r="A46" s="150"/>
      <c r="B46" s="292"/>
      <c r="C46" s="403" t="s">
        <v>351</v>
      </c>
      <c r="D46" s="320">
        <v>0</v>
      </c>
      <c r="E46" s="320">
        <v>713000</v>
      </c>
      <c r="F46" s="320"/>
      <c r="G46" s="320"/>
      <c r="P46" s="169"/>
      <c r="Q46" s="170"/>
      <c r="R46" s="171"/>
      <c r="S46" s="171"/>
      <c r="T46" s="171"/>
    </row>
    <row r="47" spans="1:20" s="133" customFormat="1" ht="15" customHeight="1">
      <c r="A47" s="150"/>
      <c r="B47" s="292"/>
      <c r="C47" s="403" t="s">
        <v>352</v>
      </c>
      <c r="D47" s="320">
        <v>302000</v>
      </c>
      <c r="E47" s="320">
        <v>203000</v>
      </c>
      <c r="F47" s="320"/>
      <c r="G47" s="320"/>
      <c r="P47" s="169"/>
      <c r="Q47" s="170"/>
      <c r="R47" s="171"/>
      <c r="S47" s="171"/>
      <c r="T47" s="171"/>
    </row>
    <row r="48" spans="1:20" s="133" customFormat="1" ht="15" customHeight="1">
      <c r="A48" s="150"/>
      <c r="B48" s="292"/>
      <c r="C48" s="403" t="s">
        <v>353</v>
      </c>
      <c r="D48" s="320">
        <v>50000</v>
      </c>
      <c r="E48" s="320">
        <v>111000</v>
      </c>
      <c r="F48" s="320"/>
      <c r="G48" s="320"/>
      <c r="P48" s="169"/>
      <c r="Q48" s="170"/>
      <c r="R48" s="171"/>
      <c r="S48" s="171"/>
      <c r="T48" s="171"/>
    </row>
    <row r="49" spans="1:20" s="133" customFormat="1" ht="15" customHeight="1">
      <c r="A49" s="150"/>
      <c r="B49" s="292"/>
      <c r="C49" s="403" t="s">
        <v>354</v>
      </c>
      <c r="D49" s="320">
        <v>0</v>
      </c>
      <c r="E49" s="320">
        <v>20000</v>
      </c>
      <c r="F49" s="320"/>
      <c r="G49" s="320"/>
      <c r="P49" s="169"/>
      <c r="Q49" s="170"/>
      <c r="R49" s="171"/>
      <c r="S49" s="171"/>
      <c r="T49" s="171"/>
    </row>
    <row r="50" spans="1:20" s="133" customFormat="1" ht="15" customHeight="1" thickBot="1">
      <c r="A50" s="206"/>
      <c r="B50" s="294"/>
      <c r="C50" s="403" t="s">
        <v>355</v>
      </c>
      <c r="D50" s="320">
        <v>928000</v>
      </c>
      <c r="E50" s="320">
        <v>1198000</v>
      </c>
      <c r="F50" s="320"/>
      <c r="G50" s="320"/>
      <c r="P50" s="169"/>
      <c r="Q50" s="170"/>
      <c r="R50" s="171"/>
      <c r="S50" s="171"/>
      <c r="T50" s="171"/>
    </row>
    <row r="51" spans="1:7" s="133" customFormat="1" ht="15" customHeight="1">
      <c r="A51" s="296" t="s">
        <v>73</v>
      </c>
      <c r="B51" s="296" t="s">
        <v>254</v>
      </c>
      <c r="C51" s="293" t="s">
        <v>356</v>
      </c>
      <c r="D51" s="321">
        <v>0</v>
      </c>
      <c r="E51" s="321">
        <v>100000</v>
      </c>
      <c r="F51" s="321"/>
      <c r="G51" s="321"/>
    </row>
    <row r="52" spans="1:7" s="133" customFormat="1" ht="15" customHeight="1" thickBot="1">
      <c r="A52" s="296" t="s">
        <v>114</v>
      </c>
      <c r="B52" s="296" t="s">
        <v>115</v>
      </c>
      <c r="C52" s="293" t="s">
        <v>381</v>
      </c>
      <c r="D52" s="321">
        <v>0</v>
      </c>
      <c r="E52" s="321">
        <v>200000</v>
      </c>
      <c r="F52" s="321"/>
      <c r="G52" s="321"/>
    </row>
    <row r="53" spans="1:7" s="133" customFormat="1" ht="15" customHeight="1">
      <c r="A53" s="441" t="s">
        <v>74</v>
      </c>
      <c r="B53" s="442"/>
      <c r="C53" s="295" t="s">
        <v>19</v>
      </c>
      <c r="D53" s="319">
        <f>SUM(D54:D58)</f>
        <v>2034000</v>
      </c>
      <c r="E53" s="319">
        <f>SUM(E54:E58)</f>
        <v>1256000</v>
      </c>
      <c r="F53" s="319"/>
      <c r="G53" s="319"/>
    </row>
    <row r="54" spans="1:7" s="133" customFormat="1" ht="15" customHeight="1">
      <c r="A54" s="150" t="s">
        <v>74</v>
      </c>
      <c r="B54" s="404" t="s">
        <v>255</v>
      </c>
      <c r="C54" s="403" t="s">
        <v>386</v>
      </c>
      <c r="D54" s="320">
        <v>300000</v>
      </c>
      <c r="E54" s="320">
        <v>100000</v>
      </c>
      <c r="F54" s="320"/>
      <c r="G54" s="320"/>
    </row>
    <row r="55" spans="1:9" s="133" customFormat="1" ht="15" customHeight="1">
      <c r="A55" s="150" t="s">
        <v>74</v>
      </c>
      <c r="B55" s="292" t="s">
        <v>255</v>
      </c>
      <c r="C55" s="403" t="s">
        <v>321</v>
      </c>
      <c r="D55" s="320">
        <v>700000</v>
      </c>
      <c r="E55" s="320">
        <v>1000000</v>
      </c>
      <c r="F55" s="320"/>
      <c r="G55" s="320"/>
      <c r="H55" s="133" t="s">
        <v>385</v>
      </c>
      <c r="I55" s="133" t="s">
        <v>357</v>
      </c>
    </row>
    <row r="56" spans="1:7" s="133" customFormat="1" ht="15" customHeight="1">
      <c r="A56" s="150" t="s">
        <v>74</v>
      </c>
      <c r="B56" s="292" t="s">
        <v>255</v>
      </c>
      <c r="C56" s="403" t="s">
        <v>320</v>
      </c>
      <c r="D56" s="320">
        <v>100000</v>
      </c>
      <c r="E56" s="320">
        <v>100000</v>
      </c>
      <c r="F56" s="320"/>
      <c r="G56" s="320"/>
    </row>
    <row r="57" spans="1:7" s="133" customFormat="1" ht="15" customHeight="1">
      <c r="A57" s="292" t="s">
        <v>74</v>
      </c>
      <c r="B57" s="292" t="s">
        <v>255</v>
      </c>
      <c r="C57" s="403" t="s">
        <v>363</v>
      </c>
      <c r="D57" s="320">
        <v>200000</v>
      </c>
      <c r="E57" s="320">
        <v>56000</v>
      </c>
      <c r="F57" s="320"/>
      <c r="G57" s="320"/>
    </row>
    <row r="58" spans="1:7" s="133" customFormat="1" ht="15" customHeight="1" thickBot="1">
      <c r="A58" s="294" t="s">
        <v>74</v>
      </c>
      <c r="B58" s="294" t="s">
        <v>255</v>
      </c>
      <c r="C58" s="403" t="s">
        <v>365</v>
      </c>
      <c r="D58" s="320">
        <v>734000</v>
      </c>
      <c r="E58" s="320">
        <v>0</v>
      </c>
      <c r="F58" s="320"/>
      <c r="G58" s="320"/>
    </row>
    <row r="59" spans="1:7" s="172" customFormat="1" ht="15" customHeight="1" thickBot="1">
      <c r="A59" s="438" t="s">
        <v>18</v>
      </c>
      <c r="B59" s="439"/>
      <c r="C59" s="440"/>
      <c r="D59" s="322">
        <f>SUM(D42+D51+D52+D53)</f>
        <v>3944000</v>
      </c>
      <c r="E59" s="322">
        <f>SUM(E42+E51+E52+E53+E41)</f>
        <v>5282000</v>
      </c>
      <c r="F59" s="322"/>
      <c r="G59" s="322"/>
    </row>
    <row r="60" spans="1:7" s="173" customFormat="1" ht="15" customHeight="1">
      <c r="A60" s="148" t="s">
        <v>118</v>
      </c>
      <c r="B60" s="148" t="s">
        <v>119</v>
      </c>
      <c r="C60" s="307" t="s">
        <v>310</v>
      </c>
      <c r="D60" s="323">
        <v>0</v>
      </c>
      <c r="E60" s="323">
        <v>159000</v>
      </c>
      <c r="F60" s="323"/>
      <c r="G60" s="323"/>
    </row>
    <row r="61" spans="1:7" s="173" customFormat="1" ht="15" customHeight="1" thickBot="1">
      <c r="A61" s="174" t="s">
        <v>322</v>
      </c>
      <c r="B61" s="174" t="s">
        <v>323</v>
      </c>
      <c r="C61" s="308" t="s">
        <v>324</v>
      </c>
      <c r="D61" s="323">
        <v>0</v>
      </c>
      <c r="E61" s="323">
        <v>152000</v>
      </c>
      <c r="F61" s="323"/>
      <c r="G61" s="323"/>
    </row>
    <row r="62" spans="1:7" s="173" customFormat="1" ht="15" customHeight="1" thickBot="1">
      <c r="A62" s="434" t="s">
        <v>120</v>
      </c>
      <c r="B62" s="435"/>
      <c r="C62" s="435"/>
      <c r="D62" s="324">
        <f>SUM(D60:D61)</f>
        <v>0</v>
      </c>
      <c r="E62" s="324">
        <f>SUM(E60:E61)</f>
        <v>311000</v>
      </c>
      <c r="F62" s="324"/>
      <c r="G62" s="324"/>
    </row>
    <row r="63" spans="1:7" s="133" customFormat="1" ht="21" customHeight="1" thickBot="1">
      <c r="A63" s="436" t="s">
        <v>8</v>
      </c>
      <c r="B63" s="437"/>
      <c r="C63" s="437"/>
      <c r="D63" s="325">
        <f>SUM(D7+D10+D39+D59+D62)</f>
        <v>9530000</v>
      </c>
      <c r="E63" s="325">
        <f>SUM(E7+E10+E39+E59+E62)</f>
        <v>13242000</v>
      </c>
      <c r="F63" s="325"/>
      <c r="G63" s="325"/>
    </row>
    <row r="64" spans="1:7" s="133" customFormat="1" ht="25.5" customHeight="1" thickBot="1">
      <c r="A64" s="416" t="s">
        <v>21</v>
      </c>
      <c r="B64" s="417"/>
      <c r="C64" s="417"/>
      <c r="D64" s="326">
        <f>SUM(D7+D10+D39+D40+D59+D62)</f>
        <v>12312000</v>
      </c>
      <c r="E64" s="326">
        <f>SUM(E7+E10+E39+E40+E59+E62)</f>
        <v>15029000</v>
      </c>
      <c r="F64" s="326"/>
      <c r="G64" s="326"/>
    </row>
    <row r="65" spans="1:7" s="133" customFormat="1" ht="12.75" customHeight="1">
      <c r="A65" s="43"/>
      <c r="B65" s="43"/>
      <c r="C65" s="10"/>
      <c r="D65" s="10"/>
      <c r="E65" s="30"/>
      <c r="F65" s="30"/>
      <c r="G65" s="30"/>
    </row>
    <row r="66" spans="1:7" s="133" customFormat="1" ht="12.75">
      <c r="A66" s="43"/>
      <c r="B66" s="43"/>
      <c r="C66" s="10"/>
      <c r="D66" s="10"/>
      <c r="E66" s="31"/>
      <c r="F66" s="31"/>
      <c r="G66" s="31"/>
    </row>
    <row r="67" spans="1:7" s="133" customFormat="1" ht="12.75">
      <c r="A67" s="43"/>
      <c r="B67" s="43"/>
      <c r="C67" s="10"/>
      <c r="D67" s="10"/>
      <c r="E67" s="30"/>
      <c r="F67" s="30"/>
      <c r="G67" s="30"/>
    </row>
    <row r="68" spans="1:7" s="133" customFormat="1" ht="12.75">
      <c r="A68" s="43"/>
      <c r="B68" s="43"/>
      <c r="C68" s="10"/>
      <c r="D68" s="10"/>
      <c r="E68" s="30"/>
      <c r="F68" s="30"/>
      <c r="G68" s="30"/>
    </row>
    <row r="69" spans="1:7" s="133" customFormat="1" ht="12.75">
      <c r="A69" s="43"/>
      <c r="B69" s="43"/>
      <c r="C69" s="10"/>
      <c r="D69" s="10"/>
      <c r="E69" s="30"/>
      <c r="F69" s="30"/>
      <c r="G69" s="30"/>
    </row>
    <row r="70" spans="1:7" s="133" customFormat="1" ht="12.75">
      <c r="A70" s="43"/>
      <c r="B70" s="43"/>
      <c r="C70" s="10"/>
      <c r="D70" s="10"/>
      <c r="E70" s="30"/>
      <c r="F70" s="30"/>
      <c r="G70" s="30"/>
    </row>
    <row r="71" spans="1:7" s="133" customFormat="1" ht="12.75">
      <c r="A71" s="43"/>
      <c r="B71" s="43"/>
      <c r="C71" s="10"/>
      <c r="D71" s="10"/>
      <c r="E71" s="30"/>
      <c r="F71" s="30"/>
      <c r="G71" s="30"/>
    </row>
    <row r="72" spans="1:7" s="133" customFormat="1" ht="12.75">
      <c r="A72" s="43"/>
      <c r="B72" s="43"/>
      <c r="C72" s="10"/>
      <c r="D72" s="10"/>
      <c r="E72" s="30"/>
      <c r="F72" s="30"/>
      <c r="G72" s="30"/>
    </row>
    <row r="73" spans="1:7" s="133" customFormat="1" ht="12.75">
      <c r="A73" s="43"/>
      <c r="B73" s="43"/>
      <c r="C73" s="10"/>
      <c r="D73" s="10"/>
      <c r="E73" s="32"/>
      <c r="F73" s="32"/>
      <c r="G73" s="32"/>
    </row>
    <row r="74" spans="1:7" s="133" customFormat="1" ht="12.75">
      <c r="A74" s="43"/>
      <c r="B74" s="43"/>
      <c r="C74" s="10"/>
      <c r="D74" s="10"/>
      <c r="E74" s="30"/>
      <c r="F74" s="30"/>
      <c r="G74" s="30"/>
    </row>
    <row r="75" spans="1:7" s="133" customFormat="1" ht="12.75">
      <c r="A75" s="43"/>
      <c r="B75" s="43"/>
      <c r="C75" s="10"/>
      <c r="D75" s="10"/>
      <c r="E75" s="30"/>
      <c r="F75" s="30"/>
      <c r="G75" s="30"/>
    </row>
    <row r="76" spans="1:7" s="133" customFormat="1" ht="12.75">
      <c r="A76" s="43"/>
      <c r="B76" s="43"/>
      <c r="C76" s="10"/>
      <c r="D76" s="10"/>
      <c r="E76" s="32"/>
      <c r="F76" s="32"/>
      <c r="G76" s="32"/>
    </row>
    <row r="77" spans="1:7" s="133" customFormat="1" ht="12.75">
      <c r="A77" s="43"/>
      <c r="B77" s="43"/>
      <c r="C77" s="10"/>
      <c r="D77" s="10"/>
      <c r="E77" s="30"/>
      <c r="F77" s="30"/>
      <c r="G77" s="30"/>
    </row>
    <row r="78" spans="1:7" s="133" customFormat="1" ht="12.75">
      <c r="A78" s="43"/>
      <c r="B78" s="43"/>
      <c r="C78" s="10"/>
      <c r="D78" s="10"/>
      <c r="E78" s="32"/>
      <c r="F78" s="32"/>
      <c r="G78" s="32"/>
    </row>
    <row r="79" spans="1:7" s="133" customFormat="1" ht="15">
      <c r="A79" s="419"/>
      <c r="B79" s="419"/>
      <c r="C79" s="420"/>
      <c r="D79" s="28"/>
      <c r="E79" s="27"/>
      <c r="F79" s="27"/>
      <c r="G79" s="27"/>
    </row>
    <row r="80" spans="1:4" s="133" customFormat="1" ht="17.25" customHeight="1">
      <c r="A80" s="44"/>
      <c r="B80" s="44"/>
      <c r="C80" s="29"/>
      <c r="D80" s="30"/>
    </row>
    <row r="81" spans="1:4" s="133" customFormat="1" ht="12.75">
      <c r="A81" s="421"/>
      <c r="B81" s="421"/>
      <c r="C81" s="421"/>
      <c r="D81" s="31"/>
    </row>
    <row r="82" spans="1:4" s="133" customFormat="1" ht="12.75">
      <c r="A82" s="44"/>
      <c r="B82" s="44"/>
      <c r="C82" s="29"/>
      <c r="D82" s="30"/>
    </row>
    <row r="83" spans="1:4" s="133" customFormat="1" ht="12.75">
      <c r="A83" s="44"/>
      <c r="B83" s="44"/>
      <c r="C83" s="29"/>
      <c r="D83" s="30"/>
    </row>
    <row r="84" spans="1:4" s="133" customFormat="1" ht="12.75">
      <c r="A84" s="421"/>
      <c r="B84" s="421"/>
      <c r="C84" s="421"/>
      <c r="D84" s="31"/>
    </row>
    <row r="85" spans="1:4" s="133" customFormat="1" ht="12.75">
      <c r="A85" s="44"/>
      <c r="B85" s="44"/>
      <c r="C85" s="29"/>
      <c r="D85" s="30"/>
    </row>
    <row r="86" spans="1:4" s="133" customFormat="1" ht="12.75">
      <c r="A86" s="44"/>
      <c r="B86" s="44"/>
      <c r="C86" s="29"/>
      <c r="D86" s="30"/>
    </row>
    <row r="87" spans="1:4" s="133" customFormat="1" ht="12.75">
      <c r="A87" s="44"/>
      <c r="B87" s="44"/>
      <c r="C87" s="29"/>
      <c r="D87" s="30"/>
    </row>
    <row r="88" spans="1:4" s="133" customFormat="1" ht="12.75">
      <c r="A88" s="44"/>
      <c r="B88" s="44"/>
      <c r="C88" s="29"/>
      <c r="D88" s="30"/>
    </row>
    <row r="89" spans="1:4" s="133" customFormat="1" ht="12.75">
      <c r="A89" s="44"/>
      <c r="B89" s="44"/>
      <c r="C89" s="29"/>
      <c r="D89" s="30"/>
    </row>
    <row r="90" spans="1:4" s="133" customFormat="1" ht="12.75">
      <c r="A90" s="44"/>
      <c r="B90" s="44"/>
      <c r="C90" s="29"/>
      <c r="D90" s="30"/>
    </row>
    <row r="91" spans="1:4" s="133" customFormat="1" ht="12.75">
      <c r="A91" s="421"/>
      <c r="B91" s="421"/>
      <c r="C91" s="421"/>
      <c r="D91" s="32"/>
    </row>
    <row r="92" spans="1:4" s="133" customFormat="1" ht="12.75">
      <c r="A92" s="44"/>
      <c r="B92" s="44"/>
      <c r="C92" s="29"/>
      <c r="D92" s="30"/>
    </row>
    <row r="93" spans="1:4" s="133" customFormat="1" ht="12.75">
      <c r="A93" s="44"/>
      <c r="B93" s="44"/>
      <c r="C93" s="29"/>
      <c r="D93" s="30"/>
    </row>
    <row r="94" spans="1:4" s="133" customFormat="1" ht="12.75">
      <c r="A94" s="421"/>
      <c r="B94" s="421"/>
      <c r="C94" s="421"/>
      <c r="D94" s="32"/>
    </row>
    <row r="95" spans="1:4" s="133" customFormat="1" ht="12.75">
      <c r="A95" s="44"/>
      <c r="B95" s="44"/>
      <c r="C95" s="29"/>
      <c r="D95" s="30"/>
    </row>
    <row r="96" spans="1:4" s="133" customFormat="1" ht="12.75">
      <c r="A96" s="421"/>
      <c r="B96" s="421"/>
      <c r="C96" s="421"/>
      <c r="D96" s="32"/>
    </row>
    <row r="97" spans="1:7" s="133" customFormat="1" ht="20.25" customHeight="1">
      <c r="A97" s="418"/>
      <c r="B97" s="418"/>
      <c r="C97" s="418"/>
      <c r="D97" s="27"/>
      <c r="E97"/>
      <c r="F97"/>
      <c r="G97"/>
    </row>
    <row r="98" spans="1:7" s="133" customFormat="1" ht="12.75">
      <c r="A98" s="43"/>
      <c r="B98" s="43"/>
      <c r="E98"/>
      <c r="F98"/>
      <c r="G98"/>
    </row>
    <row r="99" spans="1:7" s="133" customFormat="1" ht="12.75">
      <c r="A99" s="43"/>
      <c r="B99" s="43"/>
      <c r="E99"/>
      <c r="F99"/>
      <c r="G99"/>
    </row>
    <row r="100" spans="1:7" s="133" customFormat="1" ht="12.75">
      <c r="A100" s="43"/>
      <c r="B100" s="43"/>
      <c r="E100"/>
      <c r="F100"/>
      <c r="G100"/>
    </row>
    <row r="101" spans="1:7" s="133" customFormat="1" ht="12.75">
      <c r="A101" s="43"/>
      <c r="B101" s="43"/>
      <c r="E101"/>
      <c r="F101"/>
      <c r="G101"/>
    </row>
    <row r="102" spans="1:7" s="133" customFormat="1" ht="12.75">
      <c r="A102" s="43"/>
      <c r="B102" s="43"/>
      <c r="E102"/>
      <c r="F102"/>
      <c r="G102"/>
    </row>
    <row r="103" spans="1:7" s="133" customFormat="1" ht="12.75">
      <c r="A103" s="43"/>
      <c r="B103" s="43"/>
      <c r="E103"/>
      <c r="F103"/>
      <c r="G103"/>
    </row>
    <row r="104" spans="1:7" s="133" customFormat="1" ht="12.75">
      <c r="A104" s="43"/>
      <c r="B104" s="43"/>
      <c r="E104"/>
      <c r="F104"/>
      <c r="G104"/>
    </row>
    <row r="105" spans="1:7" s="133" customFormat="1" ht="12.75">
      <c r="A105" s="43"/>
      <c r="B105" s="43"/>
      <c r="E105"/>
      <c r="F105"/>
      <c r="G105"/>
    </row>
    <row r="106" spans="1:7" s="133" customFormat="1" ht="12.75">
      <c r="A106" s="43"/>
      <c r="B106" s="43"/>
      <c r="E106"/>
      <c r="F106"/>
      <c r="G106"/>
    </row>
    <row r="107" spans="1:7" s="133" customFormat="1" ht="12.75">
      <c r="A107" s="43"/>
      <c r="B107" s="43"/>
      <c r="E107"/>
      <c r="F107"/>
      <c r="G107"/>
    </row>
    <row r="108" spans="1:7" s="133" customFormat="1" ht="12.75">
      <c r="A108" s="43"/>
      <c r="B108" s="43"/>
      <c r="E108"/>
      <c r="F108"/>
      <c r="G108"/>
    </row>
    <row r="109" spans="1:7" s="133" customFormat="1" ht="12.75">
      <c r="A109" s="43"/>
      <c r="B109" s="43"/>
      <c r="E109"/>
      <c r="F109"/>
      <c r="G109"/>
    </row>
    <row r="110" spans="1:7" s="133" customFormat="1" ht="12.75">
      <c r="A110" s="43"/>
      <c r="B110" s="43"/>
      <c r="E110"/>
      <c r="F110"/>
      <c r="G110"/>
    </row>
    <row r="111" spans="1:7" s="133" customFormat="1" ht="12.75">
      <c r="A111" s="43"/>
      <c r="B111" s="43"/>
      <c r="E111"/>
      <c r="F111"/>
      <c r="G111"/>
    </row>
    <row r="112" spans="1:7" s="133" customFormat="1" ht="12.75">
      <c r="A112" s="43"/>
      <c r="B112" s="43"/>
      <c r="E112"/>
      <c r="F112"/>
      <c r="G112"/>
    </row>
    <row r="113" spans="1:7" s="133" customFormat="1" ht="12.75">
      <c r="A113" s="43"/>
      <c r="B113" s="43"/>
      <c r="E113"/>
      <c r="F113"/>
      <c r="G113"/>
    </row>
    <row r="114" spans="1:7" s="133" customFormat="1" ht="12.75">
      <c r="A114" s="43"/>
      <c r="B114" s="43"/>
      <c r="E114"/>
      <c r="F114"/>
      <c r="G114"/>
    </row>
  </sheetData>
  <sheetProtection/>
  <protectedRanges>
    <protectedRange password="E8AB" sqref="D79:D96 E65:F78" name="EREDETI ELŐIRÁNYZAT_1"/>
  </protectedRanges>
  <mergeCells count="22">
    <mergeCell ref="A39:C39"/>
    <mergeCell ref="A62:C62"/>
    <mergeCell ref="A63:C63"/>
    <mergeCell ref="A59:C59"/>
    <mergeCell ref="A53:B53"/>
    <mergeCell ref="A42:B42"/>
    <mergeCell ref="A38:C38"/>
    <mergeCell ref="A6:C6"/>
    <mergeCell ref="A15:C15"/>
    <mergeCell ref="A35:C35"/>
    <mergeCell ref="A1:C1"/>
    <mergeCell ref="A7:C7"/>
    <mergeCell ref="A10:C10"/>
    <mergeCell ref="A33:C33"/>
    <mergeCell ref="A64:C64"/>
    <mergeCell ref="A97:C97"/>
    <mergeCell ref="A79:C79"/>
    <mergeCell ref="A81:C81"/>
    <mergeCell ref="A84:C84"/>
    <mergeCell ref="A91:C91"/>
    <mergeCell ref="A96:C96"/>
    <mergeCell ref="A94:C9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1"/>
  <rowBreaks count="2" manualBreakCount="2">
    <brk id="40" max="255" man="1"/>
    <brk id="64" max="255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H31"/>
  <sheetViews>
    <sheetView zoomScalePageLayoutView="0" workbookViewId="0" topLeftCell="A4">
      <selection activeCell="D2" sqref="D2"/>
    </sheetView>
  </sheetViews>
  <sheetFormatPr defaultColWidth="9.140625" defaultRowHeight="12.75"/>
  <cols>
    <col min="1" max="1" width="7.421875" style="43" customWidth="1"/>
    <col min="2" max="2" width="9.8515625" style="43" customWidth="1"/>
    <col min="3" max="3" width="57.8515625" style="0" customWidth="1"/>
    <col min="4" max="7" width="16.7109375" style="0" customWidth="1"/>
  </cols>
  <sheetData>
    <row r="1" spans="1:7" ht="50.25" customHeight="1" thickBot="1">
      <c r="A1" s="445" t="s">
        <v>338</v>
      </c>
      <c r="B1" s="429"/>
      <c r="C1" s="446"/>
      <c r="D1" s="100" t="s">
        <v>360</v>
      </c>
      <c r="E1" s="95" t="s">
        <v>369</v>
      </c>
      <c r="F1" s="95"/>
      <c r="G1" s="95"/>
    </row>
    <row r="2" spans="1:7" s="133" customFormat="1" ht="15" customHeight="1">
      <c r="A2" s="187" t="s">
        <v>78</v>
      </c>
      <c r="B2" s="187" t="s">
        <v>299</v>
      </c>
      <c r="C2" s="188" t="s">
        <v>387</v>
      </c>
      <c r="D2" s="72">
        <v>1512000</v>
      </c>
      <c r="E2" s="72">
        <v>1464000</v>
      </c>
      <c r="F2" s="72"/>
      <c r="G2" s="72"/>
    </row>
    <row r="3" spans="1:7" s="133" customFormat="1" ht="15" customHeight="1">
      <c r="A3" s="189" t="s">
        <v>80</v>
      </c>
      <c r="B3" s="189" t="s">
        <v>223</v>
      </c>
      <c r="C3" s="190" t="s">
        <v>216</v>
      </c>
      <c r="D3" s="73">
        <v>25000</v>
      </c>
      <c r="E3" s="73">
        <v>20000</v>
      </c>
      <c r="F3" s="73"/>
      <c r="G3" s="73"/>
    </row>
    <row r="4" spans="1:7" s="133" customFormat="1" ht="15" customHeight="1">
      <c r="A4" s="189" t="s">
        <v>79</v>
      </c>
      <c r="B4" s="189" t="s">
        <v>222</v>
      </c>
      <c r="C4" s="190" t="s">
        <v>215</v>
      </c>
      <c r="D4" s="73">
        <v>96000</v>
      </c>
      <c r="E4" s="73">
        <v>72000</v>
      </c>
      <c r="F4" s="73"/>
      <c r="G4" s="73"/>
    </row>
    <row r="5" spans="1:7" s="133" customFormat="1" ht="15" customHeight="1" thickBot="1">
      <c r="A5" s="191" t="s">
        <v>81</v>
      </c>
      <c r="B5" s="191" t="s">
        <v>224</v>
      </c>
      <c r="C5" s="192" t="s">
        <v>358</v>
      </c>
      <c r="D5" s="71">
        <v>100000</v>
      </c>
      <c r="E5" s="340">
        <v>73000</v>
      </c>
      <c r="F5" s="71"/>
      <c r="G5" s="71"/>
    </row>
    <row r="6" spans="1:7" s="133" customFormat="1" ht="15" customHeight="1" thickBot="1">
      <c r="A6" s="447" t="s">
        <v>2</v>
      </c>
      <c r="B6" s="447"/>
      <c r="C6" s="447"/>
      <c r="D6" s="17">
        <f>SUM(D2:D5)</f>
        <v>1733000</v>
      </c>
      <c r="E6" s="17">
        <f>SUM(E2:E5)</f>
        <v>1629000</v>
      </c>
      <c r="F6" s="17"/>
      <c r="G6" s="17"/>
    </row>
    <row r="7" spans="1:8" s="133" customFormat="1" ht="15" customHeight="1">
      <c r="A7" s="51" t="s">
        <v>82</v>
      </c>
      <c r="B7" s="51" t="s">
        <v>225</v>
      </c>
      <c r="C7" s="36" t="s">
        <v>361</v>
      </c>
      <c r="D7" s="72">
        <v>435000</v>
      </c>
      <c r="E7" s="72">
        <v>412000</v>
      </c>
      <c r="F7" s="72"/>
      <c r="G7" s="72"/>
      <c r="H7" s="193"/>
    </row>
    <row r="8" spans="1:8" s="133" customFormat="1" ht="15" customHeight="1">
      <c r="A8" s="42" t="s">
        <v>84</v>
      </c>
      <c r="B8" s="42" t="s">
        <v>226</v>
      </c>
      <c r="C8" s="45" t="s">
        <v>336</v>
      </c>
      <c r="D8" s="73">
        <v>26000</v>
      </c>
      <c r="E8" s="341">
        <v>6000</v>
      </c>
      <c r="F8" s="73"/>
      <c r="G8" s="73"/>
      <c r="H8" s="193"/>
    </row>
    <row r="9" spans="1:8" s="133" customFormat="1" ht="15" customHeight="1" thickBot="1">
      <c r="A9" s="49" t="s">
        <v>83</v>
      </c>
      <c r="B9" s="49" t="s">
        <v>227</v>
      </c>
      <c r="C9" s="37" t="s">
        <v>337</v>
      </c>
      <c r="D9" s="89">
        <v>13000</v>
      </c>
      <c r="E9" s="71">
        <v>7000</v>
      </c>
      <c r="F9" s="71"/>
      <c r="G9" s="71"/>
      <c r="H9" s="193"/>
    </row>
    <row r="10" spans="1:7" s="133" customFormat="1" ht="15" customHeight="1" thickBot="1">
      <c r="A10" s="448" t="s">
        <v>7</v>
      </c>
      <c r="B10" s="448"/>
      <c r="C10" s="448"/>
      <c r="D10" s="9">
        <f>SUM(D7:D9)</f>
        <v>474000</v>
      </c>
      <c r="E10" s="9">
        <f>SUM(E7:E9)</f>
        <v>425000</v>
      </c>
      <c r="F10" s="9"/>
      <c r="G10" s="9"/>
    </row>
    <row r="11" spans="1:7" s="133" customFormat="1" ht="15" customHeight="1">
      <c r="A11" s="194" t="s">
        <v>85</v>
      </c>
      <c r="B11" s="194" t="s">
        <v>228</v>
      </c>
      <c r="C11" s="194" t="s">
        <v>217</v>
      </c>
      <c r="D11" s="195">
        <v>0</v>
      </c>
      <c r="E11" s="195">
        <v>30000</v>
      </c>
      <c r="F11" s="195"/>
      <c r="G11" s="195"/>
    </row>
    <row r="12" spans="1:7" s="133" customFormat="1" ht="15" customHeight="1">
      <c r="A12" s="285" t="s">
        <v>303</v>
      </c>
      <c r="B12" s="285" t="s">
        <v>304</v>
      </c>
      <c r="C12" s="285" t="s">
        <v>305</v>
      </c>
      <c r="D12" s="286">
        <v>100000</v>
      </c>
      <c r="E12" s="342">
        <v>30000</v>
      </c>
      <c r="F12" s="286"/>
      <c r="G12" s="286"/>
    </row>
    <row r="13" spans="1:7" s="133" customFormat="1" ht="15" customHeight="1">
      <c r="A13" s="42" t="s">
        <v>130</v>
      </c>
      <c r="B13" s="42" t="s">
        <v>194</v>
      </c>
      <c r="C13" s="42" t="s">
        <v>159</v>
      </c>
      <c r="D13" s="73">
        <v>60000</v>
      </c>
      <c r="E13" s="341">
        <v>215000</v>
      </c>
      <c r="F13" s="73"/>
      <c r="G13" s="73"/>
    </row>
    <row r="14" spans="1:7" s="133" customFormat="1" ht="15" customHeight="1">
      <c r="A14" s="42" t="s">
        <v>64</v>
      </c>
      <c r="B14" s="42" t="s">
        <v>240</v>
      </c>
      <c r="C14" s="42" t="s">
        <v>218</v>
      </c>
      <c r="D14" s="73">
        <v>350000</v>
      </c>
      <c r="E14" s="73">
        <v>350000</v>
      </c>
      <c r="F14" s="73"/>
      <c r="G14" s="73"/>
    </row>
    <row r="15" spans="1:7" s="133" customFormat="1" ht="15" customHeight="1">
      <c r="A15" s="42" t="s">
        <v>54</v>
      </c>
      <c r="B15" s="42" t="s">
        <v>229</v>
      </c>
      <c r="C15" s="42" t="s">
        <v>315</v>
      </c>
      <c r="D15" s="73">
        <v>200000</v>
      </c>
      <c r="E15" s="341">
        <v>155000</v>
      </c>
      <c r="F15" s="73"/>
      <c r="G15" s="73"/>
    </row>
    <row r="16" spans="1:7" s="133" customFormat="1" ht="15" customHeight="1">
      <c r="A16" s="42" t="s">
        <v>60</v>
      </c>
      <c r="B16" s="42" t="s">
        <v>187</v>
      </c>
      <c r="C16" s="42" t="s">
        <v>200</v>
      </c>
      <c r="D16" s="73">
        <v>30000</v>
      </c>
      <c r="E16" s="341">
        <v>47000</v>
      </c>
      <c r="F16" s="73"/>
      <c r="G16" s="73"/>
    </row>
    <row r="17" spans="1:7" s="133" customFormat="1" ht="15" customHeight="1" thickBot="1">
      <c r="A17" s="42" t="s">
        <v>52</v>
      </c>
      <c r="B17" s="42" t="s">
        <v>205</v>
      </c>
      <c r="C17" s="42" t="s">
        <v>1</v>
      </c>
      <c r="D17" s="73">
        <v>200000</v>
      </c>
      <c r="E17" s="341">
        <v>141000</v>
      </c>
      <c r="F17" s="73"/>
      <c r="G17" s="73"/>
    </row>
    <row r="18" spans="1:7" s="133" customFormat="1" ht="15" customHeight="1" thickBot="1">
      <c r="A18" s="449" t="s">
        <v>5</v>
      </c>
      <c r="B18" s="449"/>
      <c r="C18" s="449"/>
      <c r="D18" s="18">
        <f>SUM(D11:D17)</f>
        <v>940000</v>
      </c>
      <c r="E18" s="18">
        <f>SUM(E11:E17)</f>
        <v>968000</v>
      </c>
      <c r="F18" s="18"/>
      <c r="G18" s="18"/>
    </row>
    <row r="19" spans="1:7" s="70" customFormat="1" ht="15" customHeight="1">
      <c r="A19" s="196" t="s">
        <v>116</v>
      </c>
      <c r="B19" s="196" t="s">
        <v>193</v>
      </c>
      <c r="C19" s="196" t="s">
        <v>316</v>
      </c>
      <c r="D19" s="197">
        <v>0</v>
      </c>
      <c r="E19" s="343">
        <v>551000</v>
      </c>
      <c r="F19" s="197"/>
      <c r="G19" s="197"/>
    </row>
    <row r="20" spans="1:7" s="70" customFormat="1" ht="15" customHeight="1" thickBot="1">
      <c r="A20" s="281" t="s">
        <v>47</v>
      </c>
      <c r="B20" s="281" t="s">
        <v>192</v>
      </c>
      <c r="C20" s="281" t="s">
        <v>300</v>
      </c>
      <c r="D20" s="282">
        <v>0</v>
      </c>
      <c r="E20" s="344">
        <v>149000</v>
      </c>
      <c r="F20" s="282"/>
      <c r="G20" s="282"/>
    </row>
    <row r="21" spans="1:7" s="70" customFormat="1" ht="15" customHeight="1" thickBot="1">
      <c r="A21" s="450" t="s">
        <v>14</v>
      </c>
      <c r="B21" s="451"/>
      <c r="C21" s="452"/>
      <c r="D21" s="88">
        <f>SUM(D19:D20)</f>
        <v>0</v>
      </c>
      <c r="E21" s="88">
        <f>SUM(E19:E20)</f>
        <v>700000</v>
      </c>
      <c r="F21" s="88"/>
      <c r="G21" s="88"/>
    </row>
    <row r="22" spans="1:8" ht="20.25" customHeight="1" thickBot="1">
      <c r="A22" s="444" t="s">
        <v>21</v>
      </c>
      <c r="B22" s="444"/>
      <c r="C22" s="444"/>
      <c r="D22" s="21">
        <f>SUM(D18,D10,D6+D21)</f>
        <v>3147000</v>
      </c>
      <c r="E22" s="21">
        <f>SUM(E18,E10,E6+E21)</f>
        <v>3722000</v>
      </c>
      <c r="F22" s="21"/>
      <c r="G22" s="21"/>
      <c r="H22" s="8"/>
    </row>
    <row r="23" spans="1:7" ht="12.75">
      <c r="A23" s="55"/>
      <c r="B23" s="56"/>
      <c r="C23" s="19"/>
      <c r="D23" s="20"/>
      <c r="E23" s="20"/>
      <c r="F23" s="20"/>
      <c r="G23" s="22"/>
    </row>
    <row r="24" spans="1:7" ht="12.75">
      <c r="A24" s="56"/>
      <c r="B24" s="56"/>
      <c r="C24" s="19"/>
      <c r="D24" s="20"/>
      <c r="E24" s="20"/>
      <c r="F24" s="20"/>
      <c r="G24" s="20"/>
    </row>
    <row r="25" spans="1:7" ht="13.5" customHeight="1">
      <c r="A25" s="419"/>
      <c r="B25" s="419"/>
      <c r="C25" s="419"/>
      <c r="D25" s="28"/>
      <c r="E25" s="28"/>
      <c r="F25" s="28"/>
      <c r="G25" s="28"/>
    </row>
    <row r="26" spans="1:7" ht="12.75">
      <c r="A26" s="57"/>
      <c r="B26" s="57"/>
      <c r="C26" s="33"/>
      <c r="D26" s="34"/>
      <c r="E26" s="34"/>
      <c r="F26" s="34"/>
      <c r="G26" s="34"/>
    </row>
    <row r="27" spans="1:7" ht="14.25" customHeight="1">
      <c r="A27" s="418"/>
      <c r="B27" s="418"/>
      <c r="C27" s="418"/>
      <c r="D27" s="35"/>
      <c r="E27" s="35"/>
      <c r="F27" s="35"/>
      <c r="G27" s="35"/>
    </row>
    <row r="31" spans="1:2" ht="12.75">
      <c r="A31" s="58"/>
      <c r="B31" s="58"/>
    </row>
  </sheetData>
  <sheetProtection/>
  <mergeCells count="8">
    <mergeCell ref="A25:C25"/>
    <mergeCell ref="A27:C27"/>
    <mergeCell ref="A22:C22"/>
    <mergeCell ref="A1:C1"/>
    <mergeCell ref="A6:C6"/>
    <mergeCell ref="A10:C10"/>
    <mergeCell ref="A18:C18"/>
    <mergeCell ref="A21:C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7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G17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7.8515625" style="43" customWidth="1"/>
    <col min="2" max="2" width="9.421875" style="43" customWidth="1"/>
    <col min="3" max="3" width="57.28125" style="0" customWidth="1"/>
    <col min="4" max="4" width="14.8515625" style="0" customWidth="1"/>
    <col min="5" max="5" width="15.8515625" style="0" customWidth="1"/>
    <col min="6" max="6" width="15.421875" style="0" customWidth="1"/>
    <col min="7" max="7" width="15.28125" style="0" customWidth="1"/>
  </cols>
  <sheetData>
    <row r="1" spans="1:7" ht="52.5" customHeight="1" thickBot="1">
      <c r="A1" s="445" t="s">
        <v>333</v>
      </c>
      <c r="B1" s="429"/>
      <c r="C1" s="446"/>
      <c r="D1" s="100" t="s">
        <v>360</v>
      </c>
      <c r="E1" s="95" t="s">
        <v>370</v>
      </c>
      <c r="F1" s="95"/>
      <c r="G1" s="95"/>
    </row>
    <row r="2" spans="1:7" s="133" customFormat="1" ht="15" customHeight="1">
      <c r="A2" s="36" t="s">
        <v>78</v>
      </c>
      <c r="B2" s="48" t="s">
        <v>219</v>
      </c>
      <c r="C2" s="77" t="s">
        <v>311</v>
      </c>
      <c r="D2" s="73">
        <v>942000</v>
      </c>
      <c r="E2" s="74">
        <v>910000</v>
      </c>
      <c r="F2" s="74"/>
      <c r="G2" s="74"/>
    </row>
    <row r="3" spans="1:7" s="133" customFormat="1" ht="15" customHeight="1">
      <c r="A3" s="42" t="s">
        <v>79</v>
      </c>
      <c r="B3" s="38" t="s">
        <v>222</v>
      </c>
      <c r="C3" s="78" t="s">
        <v>220</v>
      </c>
      <c r="D3" s="73">
        <v>96000</v>
      </c>
      <c r="E3" s="74">
        <v>60000</v>
      </c>
      <c r="F3" s="74"/>
      <c r="G3" s="74"/>
    </row>
    <row r="4" spans="1:7" s="133" customFormat="1" ht="15" customHeight="1">
      <c r="A4" s="42" t="s">
        <v>80</v>
      </c>
      <c r="B4" s="38" t="s">
        <v>223</v>
      </c>
      <c r="C4" s="78" t="s">
        <v>216</v>
      </c>
      <c r="D4" s="73">
        <v>25000</v>
      </c>
      <c r="E4" s="74">
        <v>20000</v>
      </c>
      <c r="F4" s="74"/>
      <c r="G4" s="74"/>
    </row>
    <row r="5" spans="1:7" s="133" customFormat="1" ht="15" customHeight="1" thickBot="1">
      <c r="A5" s="49" t="s">
        <v>81</v>
      </c>
      <c r="B5" s="50" t="s">
        <v>224</v>
      </c>
      <c r="C5" s="78" t="s">
        <v>358</v>
      </c>
      <c r="D5" s="73">
        <v>200000</v>
      </c>
      <c r="E5" s="74">
        <v>200000</v>
      </c>
      <c r="F5" s="74"/>
      <c r="G5" s="74"/>
    </row>
    <row r="6" spans="1:7" s="133" customFormat="1" ht="15" customHeight="1" thickBot="1">
      <c r="A6" s="454" t="s">
        <v>2</v>
      </c>
      <c r="B6" s="455"/>
      <c r="C6" s="456"/>
      <c r="D6" s="7">
        <f>SUM(D2:D5)</f>
        <v>1263000</v>
      </c>
      <c r="E6" s="7">
        <f>SUM(E2:E5)</f>
        <v>1190000</v>
      </c>
      <c r="F6" s="7"/>
      <c r="G6" s="7"/>
    </row>
    <row r="7" spans="1:7" s="133" customFormat="1" ht="15" customHeight="1">
      <c r="A7" s="51" t="s">
        <v>82</v>
      </c>
      <c r="B7" s="51" t="s">
        <v>225</v>
      </c>
      <c r="C7" s="79" t="s">
        <v>312</v>
      </c>
      <c r="D7" s="72">
        <v>308000</v>
      </c>
      <c r="E7" s="72">
        <v>320000</v>
      </c>
      <c r="F7" s="80"/>
      <c r="G7" s="72"/>
    </row>
    <row r="8" spans="1:7" s="133" customFormat="1" ht="15" customHeight="1">
      <c r="A8" s="42" t="s">
        <v>84</v>
      </c>
      <c r="B8" s="42" t="s">
        <v>226</v>
      </c>
      <c r="C8" s="198" t="s">
        <v>313</v>
      </c>
      <c r="D8" s="73">
        <v>26000</v>
      </c>
      <c r="E8" s="73">
        <v>9000</v>
      </c>
      <c r="F8" s="199"/>
      <c r="G8" s="73"/>
    </row>
    <row r="9" spans="1:7" s="133" customFormat="1" ht="15" customHeight="1" thickBot="1">
      <c r="A9" s="49" t="s">
        <v>83</v>
      </c>
      <c r="B9" s="49" t="s">
        <v>227</v>
      </c>
      <c r="C9" s="37" t="s">
        <v>314</v>
      </c>
      <c r="D9" s="71">
        <v>13000</v>
      </c>
      <c r="E9" s="71">
        <v>10000</v>
      </c>
      <c r="F9" s="71"/>
      <c r="G9" s="71"/>
    </row>
    <row r="10" spans="1:7" s="133" customFormat="1" ht="15" customHeight="1" thickBot="1">
      <c r="A10" s="457" t="s">
        <v>7</v>
      </c>
      <c r="B10" s="458"/>
      <c r="C10" s="459"/>
      <c r="D10" s="200">
        <f>SUM(D7:D9)</f>
        <v>347000</v>
      </c>
      <c r="E10" s="200">
        <f>SUM(E7:E9)</f>
        <v>339000</v>
      </c>
      <c r="F10" s="200"/>
      <c r="G10" s="200"/>
    </row>
    <row r="11" spans="1:7" s="133" customFormat="1" ht="15" customHeight="1">
      <c r="A11" s="51" t="s">
        <v>85</v>
      </c>
      <c r="B11" s="51" t="s">
        <v>228</v>
      </c>
      <c r="C11" s="36" t="s">
        <v>221</v>
      </c>
      <c r="D11" s="72">
        <v>280000</v>
      </c>
      <c r="E11" s="72">
        <v>350000</v>
      </c>
      <c r="F11" s="72"/>
      <c r="G11" s="72"/>
    </row>
    <row r="12" spans="1:7" s="133" customFormat="1" ht="15" customHeight="1">
      <c r="A12" s="42" t="s">
        <v>60</v>
      </c>
      <c r="B12" s="42" t="s">
        <v>187</v>
      </c>
      <c r="C12" s="42" t="s">
        <v>334</v>
      </c>
      <c r="D12" s="73">
        <v>200000</v>
      </c>
      <c r="E12" s="73">
        <v>200000</v>
      </c>
      <c r="F12" s="73"/>
      <c r="G12" s="73"/>
    </row>
    <row r="13" spans="1:7" s="133" customFormat="1" ht="15" customHeight="1">
      <c r="A13" s="42" t="s">
        <v>54</v>
      </c>
      <c r="B13" s="42" t="s">
        <v>229</v>
      </c>
      <c r="C13" s="42" t="s">
        <v>335</v>
      </c>
      <c r="D13" s="73">
        <v>50000</v>
      </c>
      <c r="E13" s="73">
        <v>50000</v>
      </c>
      <c r="F13" s="73"/>
      <c r="G13" s="73"/>
    </row>
    <row r="14" spans="1:7" s="133" customFormat="1" ht="15" customHeight="1" thickBot="1">
      <c r="A14" s="49" t="s">
        <v>52</v>
      </c>
      <c r="B14" s="49" t="s">
        <v>205</v>
      </c>
      <c r="C14" s="81" t="s">
        <v>1</v>
      </c>
      <c r="D14" s="71">
        <v>143000</v>
      </c>
      <c r="E14" s="71">
        <v>162000</v>
      </c>
      <c r="F14" s="71"/>
      <c r="G14" s="71"/>
    </row>
    <row r="15" spans="1:7" ht="15" customHeight="1" thickBot="1">
      <c r="A15" s="460" t="s">
        <v>5</v>
      </c>
      <c r="B15" s="461"/>
      <c r="C15" s="462"/>
      <c r="D15" s="82">
        <f>SUM(D11:D14)</f>
        <v>673000</v>
      </c>
      <c r="E15" s="82">
        <f>SUM(E11:E14)</f>
        <v>762000</v>
      </c>
      <c r="F15" s="82"/>
      <c r="G15" s="82"/>
    </row>
    <row r="16" spans="1:7" ht="24" customHeight="1" thickBot="1">
      <c r="A16" s="453" t="s">
        <v>21</v>
      </c>
      <c r="B16" s="453"/>
      <c r="C16" s="453"/>
      <c r="D16" s="83">
        <f>SUM(D6+D10+D15)</f>
        <v>2283000</v>
      </c>
      <c r="E16" s="83">
        <f>SUM(E6+E10+E15)</f>
        <v>2291000</v>
      </c>
      <c r="F16" s="83"/>
      <c r="G16" s="83"/>
    </row>
    <row r="17" spans="4:7" ht="12.75">
      <c r="D17" s="6"/>
      <c r="E17" s="6"/>
      <c r="F17" s="6"/>
      <c r="G17" s="6"/>
    </row>
    <row r="20" ht="13.5" customHeight="1"/>
    <row r="22" ht="13.5" customHeight="1"/>
    <row r="23" ht="13.5" customHeight="1"/>
  </sheetData>
  <sheetProtection/>
  <mergeCells count="5">
    <mergeCell ref="A16:C16"/>
    <mergeCell ref="A1:C1"/>
    <mergeCell ref="A6:C6"/>
    <mergeCell ref="A10:C10"/>
    <mergeCell ref="A15:C15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G5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9.00390625" style="0" customWidth="1"/>
    <col min="2" max="2" width="11.57421875" style="0" customWidth="1"/>
    <col min="3" max="3" width="45.7109375" style="0" customWidth="1"/>
    <col min="4" max="7" width="16.7109375" style="0" customWidth="1"/>
  </cols>
  <sheetData>
    <row r="1" spans="1:7" ht="50.25" customHeight="1" thickBot="1">
      <c r="A1" s="463" t="s">
        <v>86</v>
      </c>
      <c r="B1" s="464"/>
      <c r="C1" s="465"/>
      <c r="D1" s="12" t="s">
        <v>360</v>
      </c>
      <c r="E1" s="12"/>
      <c r="F1" s="12"/>
      <c r="G1" s="12"/>
    </row>
    <row r="2" spans="1:7" ht="15" customHeight="1">
      <c r="A2" s="52" t="s">
        <v>87</v>
      </c>
      <c r="B2" s="52" t="s">
        <v>189</v>
      </c>
      <c r="C2" s="52" t="s">
        <v>23</v>
      </c>
      <c r="D2" s="186">
        <v>0</v>
      </c>
      <c r="E2" s="327"/>
      <c r="F2" s="186"/>
      <c r="G2" s="186"/>
    </row>
    <row r="3" spans="1:7" ht="15" customHeight="1" thickBot="1">
      <c r="A3" s="47" t="s">
        <v>88</v>
      </c>
      <c r="B3" s="53" t="s">
        <v>190</v>
      </c>
      <c r="C3" s="53" t="s">
        <v>24</v>
      </c>
      <c r="D3" s="186">
        <v>46000</v>
      </c>
      <c r="E3" s="327"/>
      <c r="F3" s="186"/>
      <c r="G3" s="186"/>
    </row>
    <row r="4" spans="1:7" ht="20.25" customHeight="1" thickBot="1">
      <c r="A4" s="466" t="s">
        <v>21</v>
      </c>
      <c r="B4" s="467"/>
      <c r="C4" s="468"/>
      <c r="D4" s="179">
        <f>SUM(D2:D3)</f>
        <v>46000</v>
      </c>
      <c r="E4" s="179"/>
      <c r="F4" s="179"/>
      <c r="G4" s="179"/>
    </row>
    <row r="5" spans="1:7" ht="12.75">
      <c r="A5" s="13"/>
      <c r="B5" s="13"/>
      <c r="C5" s="13"/>
      <c r="D5" s="13"/>
      <c r="E5" s="13"/>
      <c r="F5" s="13"/>
      <c r="G5" s="13"/>
    </row>
  </sheetData>
  <sheetProtection/>
  <mergeCells count="2">
    <mergeCell ref="A1:C1"/>
    <mergeCell ref="A4:C4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G9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6.421875" style="0" customWidth="1"/>
    <col min="2" max="2" width="9.28125" style="0" customWidth="1"/>
    <col min="3" max="3" width="60.8515625" style="0" customWidth="1"/>
    <col min="4" max="6" width="16.7109375" style="0" customWidth="1"/>
    <col min="7" max="7" width="16.421875" style="0" customWidth="1"/>
  </cols>
  <sheetData>
    <row r="1" spans="1:7" ht="50.25" customHeight="1" thickBot="1">
      <c r="A1" s="469" t="s">
        <v>91</v>
      </c>
      <c r="B1" s="470"/>
      <c r="C1" s="471"/>
      <c r="D1" s="101" t="s">
        <v>360</v>
      </c>
      <c r="E1" s="101" t="s">
        <v>368</v>
      </c>
      <c r="F1" s="101"/>
      <c r="G1" s="101"/>
    </row>
    <row r="2" spans="1:7" ht="15" customHeight="1">
      <c r="A2" s="231" t="s">
        <v>90</v>
      </c>
      <c r="B2" s="231" t="s">
        <v>317</v>
      </c>
      <c r="C2" s="339" t="s">
        <v>374</v>
      </c>
      <c r="D2" s="177">
        <v>100000</v>
      </c>
      <c r="E2" s="177">
        <v>100000</v>
      </c>
      <c r="F2" s="177"/>
      <c r="G2" s="177"/>
    </row>
    <row r="3" spans="1:7" ht="12.75">
      <c r="A3" s="52" t="s">
        <v>92</v>
      </c>
      <c r="B3" s="52" t="s">
        <v>318</v>
      </c>
      <c r="C3" s="90" t="s">
        <v>28</v>
      </c>
      <c r="D3" s="131">
        <v>100000</v>
      </c>
      <c r="E3" s="131">
        <v>100000</v>
      </c>
      <c r="F3" s="131"/>
      <c r="G3" s="131"/>
    </row>
    <row r="4" spans="1:7" ht="13.5" thickBot="1">
      <c r="A4" s="54" t="s">
        <v>89</v>
      </c>
      <c r="B4" s="54" t="s">
        <v>319</v>
      </c>
      <c r="C4" s="86" t="s">
        <v>375</v>
      </c>
      <c r="D4" s="178">
        <v>200000</v>
      </c>
      <c r="E4" s="178">
        <v>200000</v>
      </c>
      <c r="F4" s="178"/>
      <c r="G4" s="178"/>
    </row>
    <row r="5" spans="1:7" ht="20.25" customHeight="1" thickBot="1">
      <c r="A5" s="472" t="s">
        <v>21</v>
      </c>
      <c r="B5" s="473"/>
      <c r="C5" s="474"/>
      <c r="D5" s="15">
        <v>400000</v>
      </c>
      <c r="E5" s="15">
        <f>SUM(E2:E4)</f>
        <v>400000</v>
      </c>
      <c r="F5" s="15"/>
      <c r="G5" s="15"/>
    </row>
    <row r="6" spans="4:5" ht="12.75">
      <c r="D6" s="409"/>
      <c r="E6" s="409"/>
    </row>
    <row r="7" spans="3:4" ht="12.75">
      <c r="C7" s="406"/>
      <c r="D7" s="407"/>
    </row>
    <row r="8" spans="3:4" ht="12.75">
      <c r="C8" s="406"/>
      <c r="D8" s="406"/>
    </row>
    <row r="9" spans="3:4" ht="12.75">
      <c r="C9" s="408"/>
      <c r="D9" s="410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G13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6.57421875" style="0" customWidth="1"/>
    <col min="2" max="2" width="9.421875" style="0" customWidth="1"/>
    <col min="3" max="3" width="46.57421875" style="0" customWidth="1"/>
    <col min="4" max="7" width="16.7109375" style="0" customWidth="1"/>
  </cols>
  <sheetData>
    <row r="1" spans="1:7" ht="50.25" customHeight="1" thickBot="1">
      <c r="A1" s="428" t="s">
        <v>45</v>
      </c>
      <c r="B1" s="429"/>
      <c r="C1" s="475"/>
      <c r="D1" s="97" t="s">
        <v>360</v>
      </c>
      <c r="E1" s="98" t="s">
        <v>368</v>
      </c>
      <c r="F1" s="98"/>
      <c r="G1" s="99"/>
    </row>
    <row r="2" spans="1:7" ht="15" customHeight="1">
      <c r="A2" s="36" t="s">
        <v>46</v>
      </c>
      <c r="B2" s="36" t="s">
        <v>202</v>
      </c>
      <c r="C2" s="51" t="s">
        <v>332</v>
      </c>
      <c r="D2" s="175">
        <v>500000</v>
      </c>
      <c r="E2" s="175">
        <v>500000</v>
      </c>
      <c r="F2" s="175"/>
      <c r="G2" s="175"/>
    </row>
    <row r="3" spans="1:7" ht="15" customHeight="1" thickBot="1">
      <c r="A3" s="37" t="s">
        <v>47</v>
      </c>
      <c r="B3" s="37" t="s">
        <v>192</v>
      </c>
      <c r="C3" s="49" t="s">
        <v>203</v>
      </c>
      <c r="D3" s="176">
        <v>135000</v>
      </c>
      <c r="E3" s="176">
        <v>135000</v>
      </c>
      <c r="F3" s="176"/>
      <c r="G3" s="176"/>
    </row>
    <row r="4" spans="1:7" ht="17.25" customHeight="1" thickBot="1">
      <c r="A4" s="476" t="s">
        <v>13</v>
      </c>
      <c r="B4" s="477"/>
      <c r="C4" s="478"/>
      <c r="D4" s="289">
        <f>SUM(D2:D3)</f>
        <v>635000</v>
      </c>
      <c r="E4" s="289">
        <f>SUM(E2:E3)</f>
        <v>635000</v>
      </c>
      <c r="F4" s="289"/>
      <c r="G4" s="289"/>
    </row>
    <row r="5" spans="1:7" ht="20.25" customHeight="1" thickBot="1">
      <c r="A5" s="479" t="s">
        <v>21</v>
      </c>
      <c r="B5" s="480"/>
      <c r="C5" s="481"/>
      <c r="D5" s="288">
        <f>SUM(D4)</f>
        <v>635000</v>
      </c>
      <c r="E5" s="288">
        <f>SUM(E4)</f>
        <v>635000</v>
      </c>
      <c r="F5" s="288"/>
      <c r="G5" s="288"/>
    </row>
    <row r="6" spans="1:7" ht="15">
      <c r="A6" s="63"/>
      <c r="B6" s="63"/>
      <c r="C6" s="63"/>
      <c r="D6" s="64"/>
      <c r="E6" s="64"/>
      <c r="F6" s="64"/>
      <c r="G6" s="64"/>
    </row>
    <row r="7" spans="1:7" ht="15">
      <c r="A7" s="63"/>
      <c r="B7" s="63"/>
      <c r="C7" s="63"/>
      <c r="D7" s="64"/>
      <c r="E7" s="64"/>
      <c r="F7" s="64"/>
      <c r="G7" s="64"/>
    </row>
    <row r="8" spans="1:7" ht="15">
      <c r="A8" s="63"/>
      <c r="B8" s="63"/>
      <c r="C8" s="63"/>
      <c r="D8" s="64"/>
      <c r="E8" s="64"/>
      <c r="F8" s="64"/>
      <c r="G8" s="64"/>
    </row>
    <row r="9" spans="1:7" ht="12.75" customHeight="1">
      <c r="A9" s="63"/>
      <c r="B9" s="63"/>
      <c r="C9" s="63"/>
      <c r="D9" s="64"/>
      <c r="E9" s="64"/>
      <c r="F9" s="64"/>
      <c r="G9" s="64"/>
    </row>
    <row r="10" spans="1:7" ht="12" customHeight="1">
      <c r="A10" s="65"/>
      <c r="B10" s="65"/>
      <c r="C10" s="65"/>
      <c r="D10" s="24"/>
      <c r="E10" s="24"/>
      <c r="F10" s="24"/>
      <c r="G10" s="24"/>
    </row>
    <row r="11" spans="1:7" ht="14.25" customHeight="1">
      <c r="A11" s="25"/>
      <c r="B11" s="25"/>
      <c r="C11" s="1"/>
      <c r="D11" s="2"/>
      <c r="E11" s="26"/>
      <c r="F11" s="26"/>
      <c r="G11" s="26"/>
    </row>
    <row r="12" spans="1:7" ht="13.5" customHeight="1">
      <c r="A12" s="66"/>
      <c r="B12" s="66"/>
      <c r="C12" s="66"/>
      <c r="D12" s="3"/>
      <c r="E12" s="3"/>
      <c r="F12" s="3"/>
      <c r="G12" s="3"/>
    </row>
    <row r="13" spans="1:7" ht="12.75" customHeight="1">
      <c r="A13" s="67"/>
      <c r="B13" s="67"/>
      <c r="C13" s="67"/>
      <c r="D13" s="27"/>
      <c r="E13" s="27"/>
      <c r="F13" s="27"/>
      <c r="G13" s="27"/>
    </row>
  </sheetData>
  <sheetProtection/>
  <mergeCells count="3">
    <mergeCell ref="A1:C1"/>
    <mergeCell ref="A4:C4"/>
    <mergeCell ref="A5:C5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G4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6.57421875" style="0" customWidth="1"/>
    <col min="2" max="2" width="10.140625" style="0" customWidth="1"/>
    <col min="3" max="3" width="39.421875" style="0" customWidth="1"/>
    <col min="4" max="7" width="16.7109375" style="0" customWidth="1"/>
  </cols>
  <sheetData>
    <row r="1" spans="1:7" ht="51" customHeight="1" thickBot="1">
      <c r="A1" s="463" t="s">
        <v>93</v>
      </c>
      <c r="B1" s="464"/>
      <c r="C1" s="465"/>
      <c r="D1" s="12" t="s">
        <v>360</v>
      </c>
      <c r="E1" s="12" t="s">
        <v>368</v>
      </c>
      <c r="F1" s="12"/>
      <c r="G1" s="12"/>
    </row>
    <row r="2" spans="1:7" ht="15" customHeight="1">
      <c r="A2" s="59" t="s">
        <v>66</v>
      </c>
      <c r="B2" s="59" t="s">
        <v>206</v>
      </c>
      <c r="C2" s="84" t="s">
        <v>22</v>
      </c>
      <c r="D2" s="129">
        <v>40000</v>
      </c>
      <c r="E2" s="345">
        <v>33000</v>
      </c>
      <c r="F2" s="129"/>
      <c r="G2" s="129"/>
    </row>
    <row r="3" spans="1:7" ht="15" customHeight="1" thickBot="1">
      <c r="A3" s="60" t="s">
        <v>52</v>
      </c>
      <c r="B3" s="60" t="s">
        <v>205</v>
      </c>
      <c r="C3" s="90" t="s">
        <v>1</v>
      </c>
      <c r="D3" s="131">
        <v>11000</v>
      </c>
      <c r="E3" s="346">
        <v>9000</v>
      </c>
      <c r="F3" s="131"/>
      <c r="G3" s="131"/>
    </row>
    <row r="4" spans="1:7" ht="20.25" customHeight="1" thickBot="1">
      <c r="A4" s="466" t="s">
        <v>20</v>
      </c>
      <c r="B4" s="467"/>
      <c r="C4" s="468"/>
      <c r="D4" s="179">
        <f>SUM(D2:D3)</f>
        <v>51000</v>
      </c>
      <c r="E4" s="179">
        <f>SUM(E2:E3)</f>
        <v>42000</v>
      </c>
      <c r="F4" s="179"/>
      <c r="G4" s="179"/>
    </row>
  </sheetData>
  <sheetProtection/>
  <mergeCells count="2">
    <mergeCell ref="A1:C1"/>
    <mergeCell ref="A4:C4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G1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0.421875" style="0" customWidth="1"/>
    <col min="2" max="2" width="12.421875" style="0" customWidth="1"/>
    <col min="3" max="3" width="40.8515625" style="0" customWidth="1"/>
    <col min="4" max="7" width="16.7109375" style="0" customWidth="1"/>
  </cols>
  <sheetData>
    <row r="1" spans="1:7" ht="50.25" customHeight="1" thickBot="1">
      <c r="A1" s="482" t="s">
        <v>75</v>
      </c>
      <c r="B1" s="482"/>
      <c r="C1" s="482"/>
      <c r="D1" s="12" t="s">
        <v>360</v>
      </c>
      <c r="E1" s="12" t="s">
        <v>371</v>
      </c>
      <c r="F1" s="12"/>
      <c r="G1" s="12"/>
    </row>
    <row r="2" spans="1:7" ht="15" customHeight="1">
      <c r="A2" s="46" t="s">
        <v>65</v>
      </c>
      <c r="B2" s="46" t="s">
        <v>204</v>
      </c>
      <c r="C2" s="84" t="s">
        <v>0</v>
      </c>
      <c r="D2" s="129">
        <v>500000</v>
      </c>
      <c r="E2" s="129">
        <v>500000</v>
      </c>
      <c r="F2" s="129"/>
      <c r="G2" s="129"/>
    </row>
    <row r="3" spans="1:7" ht="15" customHeight="1" thickBot="1">
      <c r="A3" s="47" t="s">
        <v>52</v>
      </c>
      <c r="B3" s="47" t="s">
        <v>205</v>
      </c>
      <c r="C3" s="85" t="s">
        <v>1</v>
      </c>
      <c r="D3" s="132">
        <v>135000</v>
      </c>
      <c r="E3" s="132">
        <v>135000</v>
      </c>
      <c r="F3" s="132"/>
      <c r="G3" s="132"/>
    </row>
    <row r="4" spans="1:7" ht="20.25" customHeight="1" thickBot="1">
      <c r="A4" s="466" t="s">
        <v>20</v>
      </c>
      <c r="B4" s="467"/>
      <c r="C4" s="468"/>
      <c r="D4" s="179">
        <f>SUM(D2:D3)</f>
        <v>635000</v>
      </c>
      <c r="E4" s="179">
        <f>SUM(E2:E3)</f>
        <v>635000</v>
      </c>
      <c r="F4" s="179"/>
      <c r="G4" s="179"/>
    </row>
    <row r="5" spans="4:7" ht="12.75">
      <c r="D5" s="11"/>
      <c r="E5" s="11"/>
      <c r="F5" s="11"/>
      <c r="G5" s="11"/>
    </row>
    <row r="6" spans="4:7" ht="12.75">
      <c r="D6" s="11"/>
      <c r="E6" s="11"/>
      <c r="F6" s="11"/>
      <c r="G6" s="11"/>
    </row>
    <row r="7" spans="4:7" ht="12.75">
      <c r="D7" s="11"/>
      <c r="E7" s="11"/>
      <c r="F7" s="11"/>
      <c r="G7" s="11"/>
    </row>
    <row r="8" spans="4:7" ht="12.75">
      <c r="D8" s="11"/>
      <c r="E8" s="11"/>
      <c r="F8" s="11"/>
      <c r="G8" s="11"/>
    </row>
    <row r="9" spans="4:7" ht="12.75">
      <c r="D9" s="11"/>
      <c r="E9" s="11"/>
      <c r="F9" s="11"/>
      <c r="G9" s="11"/>
    </row>
    <row r="10" spans="4:7" ht="12.75">
      <c r="D10" s="11"/>
      <c r="E10" s="11"/>
      <c r="F10" s="11"/>
      <c r="G10" s="11"/>
    </row>
    <row r="11" spans="4:7" ht="12.75">
      <c r="D11" s="11"/>
      <c r="E11" s="11"/>
      <c r="F11" s="11"/>
      <c r="G11" s="11"/>
    </row>
    <row r="12" spans="4:7" ht="12.75">
      <c r="D12" s="11"/>
      <c r="E12" s="11"/>
      <c r="F12" s="11"/>
      <c r="G12" s="11"/>
    </row>
    <row r="13" spans="4:7" ht="12.75">
      <c r="D13" s="11"/>
      <c r="E13" s="11"/>
      <c r="F13" s="11"/>
      <c r="G13" s="11"/>
    </row>
    <row r="14" spans="4:7" ht="12.75">
      <c r="D14" s="11"/>
      <c r="E14" s="11"/>
      <c r="F14" s="11"/>
      <c r="G14" s="11"/>
    </row>
  </sheetData>
  <sheetProtection/>
  <mergeCells count="2">
    <mergeCell ref="A1:C1"/>
    <mergeCell ref="A4:C4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IN-FORRÁS XXI KHT.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IN-FORRÁS XXI KHT.</dc:creator>
  <cp:keywords/>
  <dc:description/>
  <cp:lastModifiedBy>fjozsefne</cp:lastModifiedBy>
  <cp:lastPrinted>2015-02-24T08:52:08Z</cp:lastPrinted>
  <dcterms:created xsi:type="dcterms:W3CDTF">2002-12-07T16:22:05Z</dcterms:created>
  <dcterms:modified xsi:type="dcterms:W3CDTF">2015-02-24T08:58:19Z</dcterms:modified>
  <cp:category/>
  <cp:version/>
  <cp:contentType/>
  <cp:contentStatus/>
</cp:coreProperties>
</file>