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ett\Desktop\Folyási rendeletek\"/>
    </mc:Choice>
  </mc:AlternateContent>
  <bookViews>
    <workbookView xWindow="0" yWindow="0" windowWidth="19200" windowHeight="10995"/>
  </bookViews>
  <sheets>
    <sheet name="Mérleg" sheetId="1" r:id="rId1"/>
  </sheets>
  <externalReferences>
    <externalReference r:id="rId2"/>
  </externalReferenc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F15" i="1"/>
  <c r="K15" i="1"/>
  <c r="M15" i="1"/>
  <c r="K16" i="1"/>
  <c r="K17" i="1"/>
  <c r="F18" i="1"/>
  <c r="K18" i="1"/>
  <c r="F22" i="1"/>
  <c r="M22" i="1"/>
  <c r="F23" i="1"/>
  <c r="K23" i="1"/>
  <c r="K25" i="1" s="1"/>
  <c r="F24" i="1"/>
  <c r="D25" i="1"/>
  <c r="E25" i="1"/>
  <c r="F25" i="1"/>
  <c r="I25" i="1"/>
  <c r="J25" i="1"/>
  <c r="J33" i="1" s="1"/>
  <c r="F27" i="1"/>
  <c r="K27" i="1"/>
  <c r="F28" i="1"/>
  <c r="K28" i="1"/>
  <c r="F29" i="1"/>
  <c r="K29" i="1"/>
  <c r="D30" i="1"/>
  <c r="E30" i="1"/>
  <c r="F30" i="1"/>
  <c r="I30" i="1"/>
  <c r="J30" i="1"/>
  <c r="E34" i="1" s="1"/>
  <c r="K30" i="1"/>
  <c r="D31" i="1"/>
  <c r="E31" i="1"/>
  <c r="F31" i="1"/>
  <c r="I31" i="1"/>
  <c r="J31" i="1"/>
  <c r="J32" i="1" s="1"/>
  <c r="I32" i="1"/>
  <c r="M32" i="1"/>
  <c r="I33" i="1"/>
  <c r="M33" i="1"/>
  <c r="D34" i="1"/>
  <c r="F34" i="1"/>
  <c r="K36" i="1"/>
  <c r="M36" i="1"/>
  <c r="D41" i="1"/>
  <c r="E41" i="1"/>
  <c r="E42" i="1" s="1"/>
  <c r="F41" i="1"/>
  <c r="D42" i="1"/>
  <c r="F42" i="1"/>
  <c r="I42" i="1"/>
  <c r="J42" i="1"/>
  <c r="K42" i="1"/>
  <c r="D43" i="1"/>
  <c r="F43" i="1"/>
  <c r="I43" i="1"/>
  <c r="J43" i="1"/>
  <c r="K31" i="1" l="1"/>
  <c r="K33" i="1"/>
  <c r="E43" i="1"/>
  <c r="K43" i="1" l="1"/>
  <c r="K32" i="1"/>
</calcChain>
</file>

<file path=xl/sharedStrings.xml><?xml version="1.0" encoding="utf-8"?>
<sst xmlns="http://schemas.openxmlformats.org/spreadsheetml/2006/main" count="116" uniqueCount="107">
  <si>
    <t>Kiadások összesen</t>
  </si>
  <si>
    <t>Bevételek összesen</t>
  </si>
  <si>
    <t>32</t>
  </si>
  <si>
    <t>Finanszírozási kiadások összesen</t>
  </si>
  <si>
    <t>Finanszírozási bevételek és kiadások egyenlege</t>
  </si>
  <si>
    <t>31</t>
  </si>
  <si>
    <t>Finanszírozási bevételek összesen</t>
  </si>
  <si>
    <t>30</t>
  </si>
  <si>
    <t>Likviditási célú hitelek</t>
  </si>
  <si>
    <t>29</t>
  </si>
  <si>
    <t>Áht-n belüli megelőlegezések visszafizetése</t>
  </si>
  <si>
    <t>Áht-n belüli megelőlegezés</t>
  </si>
  <si>
    <t>28</t>
  </si>
  <si>
    <t>Előző év költségvetési maradványának igénybevétele felhalm.</t>
  </si>
  <si>
    <t>27</t>
  </si>
  <si>
    <t>Működési célú hitelek törlesztése</t>
  </si>
  <si>
    <t>Működési célú hitelek felvétele</t>
  </si>
  <si>
    <t>26</t>
  </si>
  <si>
    <t>Felhalmozási célú hitelek törlesztése</t>
  </si>
  <si>
    <t>Felhalmozási célú hitelek felvétele</t>
  </si>
  <si>
    <t>23</t>
  </si>
  <si>
    <t>K9 Finanszírozási kiadások</t>
  </si>
  <si>
    <t>B8 Finanszírozási bevételek</t>
  </si>
  <si>
    <t>22</t>
  </si>
  <si>
    <t>Felhalmozási többlet:</t>
  </si>
  <si>
    <t>Felhalmozási hiány:</t>
  </si>
  <si>
    <t>21</t>
  </si>
  <si>
    <t>Működési többlet:</t>
  </si>
  <si>
    <t>Működési hiány:</t>
  </si>
  <si>
    <t>20</t>
  </si>
  <si>
    <t>Költségvetési többlet</t>
  </si>
  <si>
    <t>Költségvetési hiány</t>
  </si>
  <si>
    <t>19</t>
  </si>
  <si>
    <t>Költségvetési kiadások összesen</t>
  </si>
  <si>
    <t>Költségvetési bevétek összesen</t>
  </si>
  <si>
    <t>18</t>
  </si>
  <si>
    <t>Felhalmozási kiadások összesen:</t>
  </si>
  <si>
    <t>Felhalmozási bevételek összesen:</t>
  </si>
  <si>
    <t>17</t>
  </si>
  <si>
    <t>K8 Egyéb felhalmozási célú kiadások</t>
  </si>
  <si>
    <t>B7 Felhalmozási célú átvett pénzeszközök</t>
  </si>
  <si>
    <t>16</t>
  </si>
  <si>
    <t>K7 Felújítások</t>
  </si>
  <si>
    <t>B5 Felhalmozási bevételek</t>
  </si>
  <si>
    <t>15</t>
  </si>
  <si>
    <t>K6 Beruházások</t>
  </si>
  <si>
    <t>B2 Felhalmozási célú támogatások államháztartáson belülről</t>
  </si>
  <si>
    <t>14</t>
  </si>
  <si>
    <t>Felhalmozási kiadások</t>
  </si>
  <si>
    <t>Felhalmozási bevételek</t>
  </si>
  <si>
    <t>13</t>
  </si>
  <si>
    <t>Működési kiadások összesen:</t>
  </si>
  <si>
    <t>Működési bevételek összesen:</t>
  </si>
  <si>
    <t>12</t>
  </si>
  <si>
    <t>ebből: - általános tartalék</t>
  </si>
  <si>
    <t>Előző év költségvetési maradványának igénybevétele</t>
  </si>
  <si>
    <t>11</t>
  </si>
  <si>
    <t>K5 Egyéb működési célú kiadások</t>
  </si>
  <si>
    <t>B6 Működési célú átvett pénzeszközök</t>
  </si>
  <si>
    <t>10</t>
  </si>
  <si>
    <t>B4 Működési bevételek</t>
  </si>
  <si>
    <t>9</t>
  </si>
  <si>
    <t xml:space="preserve">          - gépjárműadó</t>
  </si>
  <si>
    <t>8</t>
  </si>
  <si>
    <t xml:space="preserve">          - bírságok, egyéb bevételek</t>
  </si>
  <si>
    <t>7</t>
  </si>
  <si>
    <t>ebből: - települési támogatás</t>
  </si>
  <si>
    <t>ebből: - helyi adók</t>
  </si>
  <si>
    <t>6</t>
  </si>
  <si>
    <t>K4 Ellátottak pénzbeli juttatásai</t>
  </si>
  <si>
    <t>B3 Közhatalmi bevételek</t>
  </si>
  <si>
    <t>5</t>
  </si>
  <si>
    <t>K3 Dologi kiadások</t>
  </si>
  <si>
    <t xml:space="preserve">          - önkormányzatok rendkívüli támogatása</t>
  </si>
  <si>
    <t>4</t>
  </si>
  <si>
    <t>K2 Munkaadókat terhelő járulékok és szociális hj. adó</t>
  </si>
  <si>
    <t>ebből: - központi költségvetési támogatás</t>
  </si>
  <si>
    <t>3</t>
  </si>
  <si>
    <t>K1 Személyi juttatások</t>
  </si>
  <si>
    <t>B1 Működési célú támogatások államháztartáson belülről</t>
  </si>
  <si>
    <t>2</t>
  </si>
  <si>
    <t>Működési kiadások</t>
  </si>
  <si>
    <t>Működési bevételek</t>
  </si>
  <si>
    <t>1</t>
  </si>
  <si>
    <t>terv</t>
  </si>
  <si>
    <t>várható</t>
  </si>
  <si>
    <t>tény</t>
  </si>
  <si>
    <t>Előirányzat-csoport / kiemelt előirányzat</t>
  </si>
  <si>
    <t>2017.</t>
  </si>
  <si>
    <t>2016.</t>
  </si>
  <si>
    <t>2015.</t>
  </si>
  <si>
    <t>Megnevezés</t>
  </si>
  <si>
    <t>K I A D ÁS O K</t>
  </si>
  <si>
    <t>B E V É T E L E K</t>
  </si>
  <si>
    <t>H</t>
  </si>
  <si>
    <t>G</t>
  </si>
  <si>
    <t>F</t>
  </si>
  <si>
    <t>E</t>
  </si>
  <si>
    <t>D</t>
  </si>
  <si>
    <t>C</t>
  </si>
  <si>
    <t>B</t>
  </si>
  <si>
    <t>A</t>
  </si>
  <si>
    <t>(eFt)</t>
  </si>
  <si>
    <t>M É R L E G E</t>
  </si>
  <si>
    <t>Folyás Község Önkormányzat 2017. évi költségvetése bevételeinek és kiadásainak nettósított</t>
  </si>
  <si>
    <t>a 3/2017. (II. 27.) Önkormányzati Rendelethez</t>
  </si>
  <si>
    <t>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</si>
</sst>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 vertical="center"/>
    </xf>
    <xf numFmtId="3" fontId="2" fillId="2" borderId="1" xfId="0" applyNumberFormat="1" applyFont="1" applyFill="1" applyBorder="1"/>
    <xf numFmtId="3" fontId="2" fillId="2" borderId="2" xfId="0" applyNumberFormat="1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3" fontId="2" fillId="2" borderId="5" xfId="0" applyNumberFormat="1" applyFont="1" applyFill="1" applyBorder="1"/>
    <xf numFmtId="49" fontId="1" fillId="0" borderId="6" xfId="0" applyNumberFormat="1" applyFont="1" applyBorder="1" applyAlignment="1">
      <alignment horizontal="center" vertical="center"/>
    </xf>
    <xf numFmtId="0" fontId="1" fillId="2" borderId="7" xfId="0" applyFont="1" applyFill="1" applyBorder="1"/>
    <xf numFmtId="0" fontId="2" fillId="2" borderId="7" xfId="0" applyFont="1" applyFill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0" fontId="1" fillId="0" borderId="14" xfId="0" applyFont="1" applyBorder="1"/>
    <xf numFmtId="0" fontId="1" fillId="0" borderId="15" xfId="0" applyFont="1" applyBorder="1"/>
    <xf numFmtId="3" fontId="1" fillId="0" borderId="16" xfId="0" applyNumberFormat="1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0" fontId="1" fillId="0" borderId="20" xfId="0" applyFont="1" applyBorder="1"/>
    <xf numFmtId="0" fontId="1" fillId="0" borderId="21" xfId="0" applyFont="1" applyBorder="1"/>
    <xf numFmtId="3" fontId="1" fillId="0" borderId="6" xfId="0" applyNumberFormat="1" applyFont="1" applyBorder="1"/>
    <xf numFmtId="3" fontId="1" fillId="0" borderId="22" xfId="0" applyNumberFormat="1" applyFont="1" applyBorder="1"/>
    <xf numFmtId="3" fontId="1" fillId="0" borderId="23" xfId="0" applyNumberFormat="1" applyFont="1" applyBorder="1"/>
    <xf numFmtId="0" fontId="1" fillId="0" borderId="24" xfId="0" applyFont="1" applyBorder="1"/>
    <xf numFmtId="0" fontId="1" fillId="0" borderId="25" xfId="0" applyFont="1" applyBorder="1"/>
    <xf numFmtId="3" fontId="1" fillId="0" borderId="26" xfId="0" applyNumberFormat="1" applyFont="1" applyBorder="1"/>
    <xf numFmtId="3" fontId="2" fillId="2" borderId="27" xfId="0" applyNumberFormat="1" applyFont="1" applyFill="1" applyBorder="1"/>
    <xf numFmtId="3" fontId="2" fillId="2" borderId="28" xfId="0" applyNumberFormat="1" applyFont="1" applyFill="1" applyBorder="1"/>
    <xf numFmtId="0" fontId="2" fillId="2" borderId="29" xfId="0" applyFont="1" applyFill="1" applyBorder="1"/>
    <xf numFmtId="0" fontId="2" fillId="2" borderId="30" xfId="0" applyFont="1" applyFill="1" applyBorder="1"/>
    <xf numFmtId="3" fontId="2" fillId="2" borderId="31" xfId="0" applyNumberFormat="1" applyFont="1" applyFill="1" applyBorder="1"/>
    <xf numFmtId="3" fontId="2" fillId="2" borderId="32" xfId="0" applyNumberFormat="1" applyFont="1" applyFill="1" applyBorder="1"/>
    <xf numFmtId="3" fontId="2" fillId="2" borderId="33" xfId="0" applyNumberFormat="1" applyFont="1" applyFill="1" applyBorder="1"/>
    <xf numFmtId="3" fontId="3" fillId="0" borderId="0" xfId="0" applyNumberFormat="1" applyFont="1" applyBorder="1"/>
    <xf numFmtId="3" fontId="2" fillId="0" borderId="22" xfId="0" applyNumberFormat="1" applyFont="1" applyFill="1" applyBorder="1"/>
    <xf numFmtId="3" fontId="2" fillId="0" borderId="23" xfId="0" applyNumberFormat="1" applyFont="1" applyFill="1" applyBorder="1"/>
    <xf numFmtId="0" fontId="2" fillId="0" borderId="24" xfId="0" applyFont="1" applyFill="1" applyBorder="1"/>
    <xf numFmtId="0" fontId="1" fillId="0" borderId="25" xfId="0" applyFont="1" applyFill="1" applyBorder="1"/>
    <xf numFmtId="3" fontId="2" fillId="0" borderId="26" xfId="0" applyNumberFormat="1" applyFont="1" applyFill="1" applyBorder="1"/>
    <xf numFmtId="3" fontId="4" fillId="0" borderId="6" xfId="0" applyNumberFormat="1" applyFont="1" applyBorder="1"/>
    <xf numFmtId="3" fontId="4" fillId="0" borderId="19" xfId="0" applyNumberFormat="1" applyFont="1" applyBorder="1"/>
    <xf numFmtId="0" fontId="4" fillId="0" borderId="20" xfId="0" applyFont="1" applyBorder="1"/>
    <xf numFmtId="3" fontId="1" fillId="0" borderId="34" xfId="0" applyNumberFormat="1" applyFont="1" applyBorder="1"/>
    <xf numFmtId="3" fontId="1" fillId="0" borderId="35" xfId="0" applyNumberFormat="1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0" xfId="0" applyFont="1" applyFill="1"/>
    <xf numFmtId="3" fontId="3" fillId="0" borderId="0" xfId="0" applyNumberFormat="1" applyFont="1" applyFill="1" applyBorder="1"/>
    <xf numFmtId="3" fontId="1" fillId="0" borderId="0" xfId="0" applyNumberFormat="1" applyFont="1" applyFill="1"/>
    <xf numFmtId="3" fontId="1" fillId="0" borderId="38" xfId="0" applyNumberFormat="1" applyFont="1" applyBorder="1"/>
    <xf numFmtId="0" fontId="1" fillId="0" borderId="38" xfId="0" applyFont="1" applyBorder="1"/>
    <xf numFmtId="3" fontId="4" fillId="0" borderId="18" xfId="0" applyNumberFormat="1" applyFont="1" applyBorder="1"/>
    <xf numFmtId="3" fontId="4" fillId="0" borderId="38" xfId="0" applyNumberFormat="1" applyFont="1" applyBorder="1"/>
    <xf numFmtId="0" fontId="4" fillId="0" borderId="38" xfId="0" applyFont="1" applyBorder="1"/>
    <xf numFmtId="0" fontId="1" fillId="0" borderId="29" xfId="0" applyFont="1" applyBorder="1"/>
    <xf numFmtId="0" fontId="1" fillId="0" borderId="23" xfId="0" applyFont="1" applyBorder="1"/>
    <xf numFmtId="0" fontId="1" fillId="0" borderId="39" xfId="0" applyFont="1" applyBorder="1"/>
    <xf numFmtId="0" fontId="1" fillId="2" borderId="40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ly&#225;s%202017%20k&#246;lts&#233;gvet&#233;s%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"/>
      <sheetName val="Kiadások"/>
      <sheetName val="Állami támogatás"/>
      <sheetName val="Beruházás"/>
      <sheetName val="Felújítás"/>
      <sheetName val="Előir. felh."/>
      <sheetName val="Munka1"/>
      <sheetName val="Közvetett"/>
      <sheetName val="Kezesség"/>
      <sheetName val="Hitel"/>
      <sheetName val="Támogatások"/>
      <sheetName val="Önként vállalt"/>
    </sheetNames>
    <sheetDataSet>
      <sheetData sheetId="0">
        <row r="59">
          <cell r="E59">
            <v>55795</v>
          </cell>
          <cell r="F59">
            <v>29391</v>
          </cell>
          <cell r="G59">
            <v>5000</v>
          </cell>
          <cell r="H59">
            <v>2575</v>
          </cell>
          <cell r="I59">
            <v>0</v>
          </cell>
          <cell r="J59">
            <v>0</v>
          </cell>
          <cell r="K59">
            <v>0</v>
          </cell>
          <cell r="M59">
            <v>15983</v>
          </cell>
        </row>
      </sheetData>
      <sheetData sheetId="1">
        <row r="25">
          <cell r="N25">
            <v>1038</v>
          </cell>
        </row>
        <row r="52">
          <cell r="E52">
            <v>34443</v>
          </cell>
          <cell r="F52">
            <v>5254</v>
          </cell>
          <cell r="G52">
            <v>17527</v>
          </cell>
          <cell r="H52">
            <v>1400</v>
          </cell>
          <cell r="I52">
            <v>6791</v>
          </cell>
          <cell r="J52">
            <v>41391</v>
          </cell>
          <cell r="K52">
            <v>900</v>
          </cell>
          <cell r="L5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6"/>
  <sheetViews>
    <sheetView tabSelected="1" topLeftCell="C1" workbookViewId="0">
      <selection activeCell="K2" sqref="K2"/>
    </sheetView>
  </sheetViews>
  <sheetFormatPr defaultRowHeight="12.75" x14ac:dyDescent="0.2"/>
  <cols>
    <col min="1" max="1" width="4.7109375" style="3" customWidth="1"/>
    <col min="2" max="2" width="1.7109375" style="1" customWidth="1"/>
    <col min="3" max="3" width="52.7109375" style="1" customWidth="1"/>
    <col min="4" max="5" width="10.7109375" style="1" customWidth="1"/>
    <col min="6" max="6" width="10.7109375" style="2" customWidth="1"/>
    <col min="7" max="7" width="1.7109375" style="1" customWidth="1"/>
    <col min="8" max="8" width="52.7109375" style="1" customWidth="1"/>
    <col min="9" max="10" width="10.7109375" style="1" customWidth="1"/>
    <col min="11" max="11" width="10.7109375" style="2" customWidth="1"/>
    <col min="12" max="12" width="9.140625" style="1"/>
    <col min="13" max="13" width="9.140625" style="1" hidden="1" customWidth="1"/>
    <col min="14" max="16384" width="9.140625" style="1"/>
  </cols>
  <sheetData>
    <row r="1" spans="1:13" x14ac:dyDescent="0.2">
      <c r="K1" s="85" t="s">
        <v>106</v>
      </c>
    </row>
    <row r="2" spans="1:13" x14ac:dyDescent="0.2">
      <c r="K2" s="84" t="s">
        <v>105</v>
      </c>
    </row>
    <row r="3" spans="1:13" x14ac:dyDescent="0.2">
      <c r="K3" s="83"/>
    </row>
    <row r="5" spans="1:13" ht="15.75" x14ac:dyDescent="0.2">
      <c r="B5" s="82" t="s">
        <v>104</v>
      </c>
      <c r="C5" s="82"/>
      <c r="D5" s="82"/>
      <c r="E5" s="82"/>
      <c r="F5" s="82"/>
      <c r="G5" s="82"/>
      <c r="H5" s="82"/>
      <c r="I5" s="82"/>
      <c r="J5" s="82"/>
      <c r="K5" s="82"/>
    </row>
    <row r="6" spans="1:13" ht="15.75" x14ac:dyDescent="0.2">
      <c r="B6" s="82" t="s">
        <v>103</v>
      </c>
      <c r="C6" s="82"/>
      <c r="D6" s="82"/>
      <c r="E6" s="82"/>
      <c r="F6" s="82"/>
      <c r="G6" s="82"/>
      <c r="H6" s="82"/>
      <c r="I6" s="82"/>
      <c r="J6" s="82"/>
      <c r="K6" s="82"/>
    </row>
    <row r="7" spans="1:13" ht="14.25" x14ac:dyDescent="0.2">
      <c r="B7" s="81" t="s">
        <v>102</v>
      </c>
      <c r="C7" s="81"/>
      <c r="D7" s="81"/>
      <c r="E7" s="81"/>
      <c r="F7" s="81"/>
      <c r="G7" s="81"/>
      <c r="H7" s="81"/>
      <c r="I7" s="81"/>
      <c r="J7" s="81"/>
      <c r="K7" s="81"/>
    </row>
    <row r="8" spans="1:13" x14ac:dyDescent="0.2">
      <c r="D8" s="2"/>
      <c r="E8" s="2"/>
    </row>
    <row r="9" spans="1:13" x14ac:dyDescent="0.2">
      <c r="D9" s="2"/>
      <c r="E9" s="2"/>
    </row>
    <row r="10" spans="1:13" s="3" customFormat="1" ht="20.100000000000001" customHeight="1" thickBot="1" x14ac:dyDescent="0.25">
      <c r="B10" s="79" t="s">
        <v>101</v>
      </c>
      <c r="C10" s="79"/>
      <c r="D10" s="78" t="s">
        <v>100</v>
      </c>
      <c r="E10" s="78" t="s">
        <v>99</v>
      </c>
      <c r="F10" s="77" t="s">
        <v>98</v>
      </c>
      <c r="G10" s="80" t="s">
        <v>97</v>
      </c>
      <c r="H10" s="79"/>
      <c r="I10" s="78" t="s">
        <v>96</v>
      </c>
      <c r="J10" s="78" t="s">
        <v>95</v>
      </c>
      <c r="K10" s="77" t="s">
        <v>94</v>
      </c>
    </row>
    <row r="11" spans="1:13" ht="15" customHeight="1" thickTop="1" x14ac:dyDescent="0.2">
      <c r="B11" s="76" t="s">
        <v>93</v>
      </c>
      <c r="C11" s="75"/>
      <c r="D11" s="75"/>
      <c r="E11" s="75"/>
      <c r="F11" s="75"/>
      <c r="G11" s="74" t="s">
        <v>92</v>
      </c>
      <c r="H11" s="73"/>
      <c r="I11" s="72"/>
      <c r="J11" s="72"/>
      <c r="K11" s="71"/>
    </row>
    <row r="12" spans="1:13" ht="15" customHeight="1" x14ac:dyDescent="0.2">
      <c r="B12" s="70" t="s">
        <v>91</v>
      </c>
      <c r="C12" s="69"/>
      <c r="D12" s="68" t="s">
        <v>90</v>
      </c>
      <c r="E12" s="68" t="s">
        <v>89</v>
      </c>
      <c r="F12" s="68" t="s">
        <v>88</v>
      </c>
      <c r="G12" s="70" t="s">
        <v>91</v>
      </c>
      <c r="H12" s="69"/>
      <c r="I12" s="68" t="s">
        <v>90</v>
      </c>
      <c r="J12" s="68" t="s">
        <v>89</v>
      </c>
      <c r="K12" s="67" t="s">
        <v>88</v>
      </c>
    </row>
    <row r="13" spans="1:13" ht="15" customHeight="1" thickBot="1" x14ac:dyDescent="0.25">
      <c r="B13" s="66" t="s">
        <v>87</v>
      </c>
      <c r="C13" s="65"/>
      <c r="D13" s="64" t="s">
        <v>86</v>
      </c>
      <c r="E13" s="64" t="s">
        <v>85</v>
      </c>
      <c r="F13" s="64" t="s">
        <v>84</v>
      </c>
      <c r="G13" s="66" t="s">
        <v>87</v>
      </c>
      <c r="H13" s="65"/>
      <c r="I13" s="64" t="s">
        <v>86</v>
      </c>
      <c r="J13" s="64" t="s">
        <v>85</v>
      </c>
      <c r="K13" s="63" t="s">
        <v>84</v>
      </c>
    </row>
    <row r="14" spans="1:13" ht="15" customHeight="1" thickTop="1" x14ac:dyDescent="0.2">
      <c r="A14" s="9" t="s">
        <v>83</v>
      </c>
      <c r="B14" s="30" t="s">
        <v>82</v>
      </c>
      <c r="C14" s="62"/>
      <c r="D14" s="62"/>
      <c r="E14" s="61"/>
      <c r="F14" s="31"/>
      <c r="G14" s="30" t="s">
        <v>81</v>
      </c>
      <c r="H14" s="60"/>
      <c r="I14" s="28"/>
      <c r="J14" s="28"/>
      <c r="K14" s="27"/>
      <c r="M14" s="2" t="e">
        <f>SUM(#REF!+#REF!)</f>
        <v>#REF!</v>
      </c>
    </row>
    <row r="15" spans="1:13" ht="15" customHeight="1" x14ac:dyDescent="0.2">
      <c r="A15" s="9" t="s">
        <v>80</v>
      </c>
      <c r="B15" s="25"/>
      <c r="C15" s="56" t="s">
        <v>79</v>
      </c>
      <c r="D15" s="55">
        <v>58771</v>
      </c>
      <c r="E15" s="55">
        <v>61071</v>
      </c>
      <c r="F15" s="22">
        <f>[1]Bevételek!E59</f>
        <v>55795</v>
      </c>
      <c r="G15" s="25"/>
      <c r="H15" s="56" t="s">
        <v>78</v>
      </c>
      <c r="I15" s="23">
        <v>31085</v>
      </c>
      <c r="J15" s="23">
        <v>33580</v>
      </c>
      <c r="K15" s="26">
        <f>[1]Kiadások!E52</f>
        <v>34443</v>
      </c>
      <c r="M15" s="2" t="e">
        <f>SUM(#REF!+#REF!)</f>
        <v>#REF!</v>
      </c>
    </row>
    <row r="16" spans="1:13" ht="15" customHeight="1" x14ac:dyDescent="0.2">
      <c r="A16" s="9" t="s">
        <v>77</v>
      </c>
      <c r="B16" s="25"/>
      <c r="C16" s="59" t="s">
        <v>76</v>
      </c>
      <c r="D16" s="58">
        <v>22770</v>
      </c>
      <c r="E16" s="58">
        <v>25555</v>
      </c>
      <c r="F16" s="57">
        <v>27519</v>
      </c>
      <c r="G16" s="25"/>
      <c r="H16" s="24" t="s">
        <v>75</v>
      </c>
      <c r="I16" s="23">
        <v>5255</v>
      </c>
      <c r="J16" s="23">
        <v>5686</v>
      </c>
      <c r="K16" s="26">
        <f>[1]Kiadások!F52</f>
        <v>5254</v>
      </c>
      <c r="M16" s="2"/>
    </row>
    <row r="17" spans="1:15" ht="15" customHeight="1" x14ac:dyDescent="0.2">
      <c r="A17" s="9" t="s">
        <v>74</v>
      </c>
      <c r="B17" s="25"/>
      <c r="C17" s="59" t="s">
        <v>73</v>
      </c>
      <c r="D17" s="58">
        <v>2000</v>
      </c>
      <c r="E17" s="58">
        <v>756</v>
      </c>
      <c r="F17" s="57">
        <v>0</v>
      </c>
      <c r="G17" s="25"/>
      <c r="H17" s="24" t="s">
        <v>72</v>
      </c>
      <c r="I17" s="23">
        <v>15278</v>
      </c>
      <c r="J17" s="23">
        <v>20112</v>
      </c>
      <c r="K17" s="26">
        <f>[1]Kiadások!G52</f>
        <v>17527</v>
      </c>
      <c r="M17" s="2"/>
    </row>
    <row r="18" spans="1:15" ht="15" customHeight="1" x14ac:dyDescent="0.2">
      <c r="A18" s="9" t="s">
        <v>71</v>
      </c>
      <c r="B18" s="25"/>
      <c r="C18" s="56" t="s">
        <v>70</v>
      </c>
      <c r="D18" s="55">
        <v>4675</v>
      </c>
      <c r="E18" s="55">
        <v>6529</v>
      </c>
      <c r="F18" s="22">
        <f>[1]Bevételek!G59</f>
        <v>5000</v>
      </c>
      <c r="G18" s="25"/>
      <c r="H18" s="24" t="s">
        <v>69</v>
      </c>
      <c r="I18" s="23">
        <v>2417</v>
      </c>
      <c r="J18" s="23">
        <v>1072</v>
      </c>
      <c r="K18" s="26">
        <f>[1]Kiadások!H52</f>
        <v>1400</v>
      </c>
      <c r="L18" s="2"/>
    </row>
    <row r="19" spans="1:15" ht="15" customHeight="1" x14ac:dyDescent="0.2">
      <c r="A19" s="9" t="s">
        <v>68</v>
      </c>
      <c r="B19" s="25"/>
      <c r="C19" s="59" t="s">
        <v>67</v>
      </c>
      <c r="D19" s="58">
        <v>3959</v>
      </c>
      <c r="E19" s="46"/>
      <c r="F19" s="57">
        <v>4650</v>
      </c>
      <c r="G19" s="25"/>
      <c r="H19" s="47" t="s">
        <v>66</v>
      </c>
      <c r="I19" s="46">
        <v>441</v>
      </c>
      <c r="J19" s="46"/>
      <c r="K19" s="45">
        <v>1400</v>
      </c>
      <c r="L19" s="2"/>
    </row>
    <row r="20" spans="1:15" ht="15" customHeight="1" x14ac:dyDescent="0.2">
      <c r="A20" s="9" t="s">
        <v>65</v>
      </c>
      <c r="B20" s="25"/>
      <c r="C20" s="59" t="s">
        <v>64</v>
      </c>
      <c r="D20" s="58">
        <v>280</v>
      </c>
      <c r="E20" s="46"/>
      <c r="F20" s="57">
        <v>0</v>
      </c>
      <c r="G20" s="25"/>
      <c r="H20" s="47"/>
      <c r="I20" s="46"/>
      <c r="J20" s="46"/>
      <c r="K20" s="45"/>
      <c r="N20" s="39"/>
    </row>
    <row r="21" spans="1:15" ht="15" customHeight="1" x14ac:dyDescent="0.2">
      <c r="A21" s="9" t="s">
        <v>63</v>
      </c>
      <c r="B21" s="25"/>
      <c r="C21" s="59" t="s">
        <v>62</v>
      </c>
      <c r="D21" s="58">
        <v>436</v>
      </c>
      <c r="E21" s="46"/>
      <c r="F21" s="57">
        <v>350</v>
      </c>
      <c r="G21" s="25"/>
      <c r="H21" s="47"/>
      <c r="I21" s="46"/>
      <c r="J21" s="46"/>
      <c r="K21" s="45"/>
      <c r="L21" s="2"/>
      <c r="N21" s="39"/>
    </row>
    <row r="22" spans="1:15" ht="15" customHeight="1" x14ac:dyDescent="0.2">
      <c r="A22" s="9" t="s">
        <v>61</v>
      </c>
      <c r="B22" s="25"/>
      <c r="C22" s="56" t="s">
        <v>60</v>
      </c>
      <c r="D22" s="55">
        <v>4036</v>
      </c>
      <c r="E22" s="23">
        <v>12125</v>
      </c>
      <c r="F22" s="22">
        <f>[1]Bevételek!H59</f>
        <v>2575</v>
      </c>
      <c r="G22" s="25"/>
      <c r="H22" s="47"/>
      <c r="I22" s="46"/>
      <c r="J22" s="46"/>
      <c r="K22" s="45"/>
      <c r="M22" s="2" t="e">
        <f>SUM(K19+K24+#REF!+#REF!)</f>
        <v>#REF!</v>
      </c>
      <c r="N22" s="39"/>
    </row>
    <row r="23" spans="1:15" s="52" customFormat="1" ht="15" customHeight="1" x14ac:dyDescent="0.2">
      <c r="A23" s="9" t="s">
        <v>59</v>
      </c>
      <c r="B23" s="25"/>
      <c r="C23" s="56" t="s">
        <v>58</v>
      </c>
      <c r="D23" s="55">
        <v>0</v>
      </c>
      <c r="E23" s="23">
        <v>0</v>
      </c>
      <c r="F23" s="22">
        <f>[1]Bevételek!J59</f>
        <v>0</v>
      </c>
      <c r="G23" s="25"/>
      <c r="H23" s="24" t="s">
        <v>57</v>
      </c>
      <c r="I23" s="23">
        <v>635</v>
      </c>
      <c r="J23" s="23">
        <v>1122</v>
      </c>
      <c r="K23" s="26">
        <f>[1]Kiadások!I52</f>
        <v>6791</v>
      </c>
      <c r="M23" s="54"/>
      <c r="N23" s="53"/>
    </row>
    <row r="24" spans="1:15" ht="15" customHeight="1" thickBot="1" x14ac:dyDescent="0.25">
      <c r="A24" s="9" t="s">
        <v>56</v>
      </c>
      <c r="B24" s="51"/>
      <c r="C24" s="50" t="s">
        <v>55</v>
      </c>
      <c r="D24" s="13">
        <v>7964</v>
      </c>
      <c r="E24" s="49">
        <v>8168</v>
      </c>
      <c r="F24" s="48">
        <f>[1]Bevételek!M59</f>
        <v>15983</v>
      </c>
      <c r="G24" s="25"/>
      <c r="H24" s="47" t="s">
        <v>54</v>
      </c>
      <c r="I24" s="46"/>
      <c r="J24" s="46">
        <v>366</v>
      </c>
      <c r="K24" s="45">
        <v>4481</v>
      </c>
      <c r="N24" s="39"/>
    </row>
    <row r="25" spans="1:15" ht="15" customHeight="1" thickTop="1" thickBot="1" x14ac:dyDescent="0.25">
      <c r="A25" s="9" t="s">
        <v>53</v>
      </c>
      <c r="B25" s="7" t="s">
        <v>52</v>
      </c>
      <c r="C25" s="6"/>
      <c r="D25" s="8">
        <f>SUM(D14:D24)-D16-D17-D19-D20-D21</f>
        <v>75446</v>
      </c>
      <c r="E25" s="8">
        <f>SUM(E14:E24)-E16-E17-E19-E20-E21</f>
        <v>87893</v>
      </c>
      <c r="F25" s="8">
        <f>SUM(F14:F24)-F16-F17-F19-F20-F21</f>
        <v>79353</v>
      </c>
      <c r="G25" s="7" t="s">
        <v>51</v>
      </c>
      <c r="H25" s="6"/>
      <c r="I25" s="4">
        <f>SUM(I15:I18)+I23</f>
        <v>54670</v>
      </c>
      <c r="J25" s="4">
        <f>SUM(J15:J18)+J23</f>
        <v>61572</v>
      </c>
      <c r="K25" s="4">
        <f>SUM(K15:K18)+K23</f>
        <v>65415</v>
      </c>
      <c r="N25" s="39"/>
    </row>
    <row r="26" spans="1:15" ht="15" customHeight="1" thickTop="1" x14ac:dyDescent="0.2">
      <c r="A26" s="9" t="s">
        <v>50</v>
      </c>
      <c r="B26" s="43" t="s">
        <v>49</v>
      </c>
      <c r="C26" s="42"/>
      <c r="D26" s="41"/>
      <c r="E26" s="41"/>
      <c r="F26" s="44"/>
      <c r="G26" s="43" t="s">
        <v>48</v>
      </c>
      <c r="H26" s="42"/>
      <c r="I26" s="41"/>
      <c r="J26" s="41"/>
      <c r="K26" s="40"/>
      <c r="N26" s="39"/>
    </row>
    <row r="27" spans="1:15" ht="15" customHeight="1" x14ac:dyDescent="0.2">
      <c r="A27" s="9" t="s">
        <v>47</v>
      </c>
      <c r="B27" s="25"/>
      <c r="C27" s="24" t="s">
        <v>46</v>
      </c>
      <c r="D27" s="23">
        <v>0</v>
      </c>
      <c r="E27" s="23">
        <v>21517</v>
      </c>
      <c r="F27" s="22">
        <f>[1]Bevételek!F59</f>
        <v>29391</v>
      </c>
      <c r="G27" s="25"/>
      <c r="H27" s="24" t="s">
        <v>45</v>
      </c>
      <c r="I27" s="23">
        <v>9728</v>
      </c>
      <c r="J27" s="23">
        <v>31152</v>
      </c>
      <c r="K27" s="26">
        <f>[1]Kiadások!J52</f>
        <v>41391</v>
      </c>
      <c r="N27" s="39"/>
    </row>
    <row r="28" spans="1:15" ht="15" customHeight="1" x14ac:dyDescent="0.2">
      <c r="A28" s="9" t="s">
        <v>44</v>
      </c>
      <c r="B28" s="25"/>
      <c r="C28" s="24" t="s">
        <v>43</v>
      </c>
      <c r="D28" s="23">
        <v>0</v>
      </c>
      <c r="E28" s="23">
        <v>450</v>
      </c>
      <c r="F28" s="22">
        <f>[1]Bevételek!I59</f>
        <v>0</v>
      </c>
      <c r="G28" s="25"/>
      <c r="H28" s="24" t="s">
        <v>42</v>
      </c>
      <c r="I28" s="23">
        <v>1769</v>
      </c>
      <c r="J28" s="23">
        <v>394</v>
      </c>
      <c r="K28" s="26">
        <f>[1]Kiadások!K52</f>
        <v>900</v>
      </c>
      <c r="N28" s="39"/>
    </row>
    <row r="29" spans="1:15" ht="15" customHeight="1" thickBot="1" x14ac:dyDescent="0.25">
      <c r="A29" s="9" t="s">
        <v>41</v>
      </c>
      <c r="B29" s="15"/>
      <c r="C29" s="14" t="s">
        <v>40</v>
      </c>
      <c r="D29" s="13">
        <v>0</v>
      </c>
      <c r="E29" s="13">
        <v>0</v>
      </c>
      <c r="F29" s="20">
        <f>[1]Bevételek!K59</f>
        <v>0</v>
      </c>
      <c r="G29" s="19"/>
      <c r="H29" s="24" t="s">
        <v>39</v>
      </c>
      <c r="I29" s="23">
        <v>40</v>
      </c>
      <c r="J29" s="23">
        <v>0</v>
      </c>
      <c r="K29" s="26">
        <f>[1]Kiadások!L52</f>
        <v>0</v>
      </c>
      <c r="N29" s="2"/>
    </row>
    <row r="30" spans="1:15" ht="15" customHeight="1" thickTop="1" thickBot="1" x14ac:dyDescent="0.25">
      <c r="A30" s="9" t="s">
        <v>38</v>
      </c>
      <c r="B30" s="7" t="s">
        <v>37</v>
      </c>
      <c r="C30" s="6"/>
      <c r="D30" s="5">
        <f>SUM(D27:D29)</f>
        <v>0</v>
      </c>
      <c r="E30" s="5">
        <f>SUM(E27:E29)</f>
        <v>21967</v>
      </c>
      <c r="F30" s="8">
        <f>SUM(F27:F29)</f>
        <v>29391</v>
      </c>
      <c r="G30" s="7" t="s">
        <v>36</v>
      </c>
      <c r="H30" s="6"/>
      <c r="I30" s="5">
        <f>SUM(I27:I29)</f>
        <v>11537</v>
      </c>
      <c r="J30" s="5">
        <f>SUM(J27:J29)</f>
        <v>31546</v>
      </c>
      <c r="K30" s="4">
        <f>SUM(K27:K29)</f>
        <v>42291</v>
      </c>
      <c r="L30" s="2"/>
      <c r="N30" s="2"/>
      <c r="O30" s="2"/>
    </row>
    <row r="31" spans="1:15" ht="15" customHeight="1" thickTop="1" thickBot="1" x14ac:dyDescent="0.25">
      <c r="A31" s="9" t="s">
        <v>35</v>
      </c>
      <c r="B31" s="7" t="s">
        <v>34</v>
      </c>
      <c r="C31" s="6"/>
      <c r="D31" s="5">
        <f>D30+D25</f>
        <v>75446</v>
      </c>
      <c r="E31" s="5">
        <f>E30+E25</f>
        <v>109860</v>
      </c>
      <c r="F31" s="8">
        <f>F30+F25</f>
        <v>108744</v>
      </c>
      <c r="G31" s="7" t="s">
        <v>33</v>
      </c>
      <c r="H31" s="6"/>
      <c r="I31" s="38">
        <f>I30+I25</f>
        <v>66207</v>
      </c>
      <c r="J31" s="5">
        <f>J30+J25</f>
        <v>93118</v>
      </c>
      <c r="K31" s="37">
        <f>K30+K25</f>
        <v>107706</v>
      </c>
      <c r="N31" s="2"/>
    </row>
    <row r="32" spans="1:15" ht="15" customHeight="1" thickTop="1" thickBot="1" x14ac:dyDescent="0.25">
      <c r="A32" s="9" t="s">
        <v>32</v>
      </c>
      <c r="B32" s="7" t="s">
        <v>31</v>
      </c>
      <c r="C32" s="6"/>
      <c r="D32" s="5"/>
      <c r="E32" s="5"/>
      <c r="F32" s="8">
        <v>0</v>
      </c>
      <c r="G32" s="7" t="s">
        <v>30</v>
      </c>
      <c r="H32" s="6"/>
      <c r="I32" s="5">
        <f>D31-I31</f>
        <v>9239</v>
      </c>
      <c r="J32" s="5">
        <f>E31-J31</f>
        <v>16742</v>
      </c>
      <c r="K32" s="4">
        <f>F31-K31</f>
        <v>1038</v>
      </c>
      <c r="M32" s="2" t="e">
        <f>SUM(#REF!)</f>
        <v>#REF!</v>
      </c>
      <c r="N32" s="2"/>
    </row>
    <row r="33" spans="1:14" ht="15" customHeight="1" thickTop="1" thickBot="1" x14ac:dyDescent="0.25">
      <c r="A33" s="9" t="s">
        <v>29</v>
      </c>
      <c r="B33" s="35" t="s">
        <v>28</v>
      </c>
      <c r="C33" s="34"/>
      <c r="D33" s="33"/>
      <c r="E33" s="33"/>
      <c r="F33" s="36">
        <v>0</v>
      </c>
      <c r="G33" s="35" t="s">
        <v>27</v>
      </c>
      <c r="H33" s="34"/>
      <c r="I33" s="33">
        <f>D25-I25</f>
        <v>20776</v>
      </c>
      <c r="J33" s="33">
        <f>E25-J25</f>
        <v>26321</v>
      </c>
      <c r="K33" s="32">
        <f>F25-K25</f>
        <v>13938</v>
      </c>
      <c r="M33" s="2" t="e">
        <f>SUM(#REF!)</f>
        <v>#REF!</v>
      </c>
      <c r="N33" s="2"/>
    </row>
    <row r="34" spans="1:14" ht="15" customHeight="1" thickTop="1" thickBot="1" x14ac:dyDescent="0.25">
      <c r="A34" s="9" t="s">
        <v>26</v>
      </c>
      <c r="B34" s="35" t="s">
        <v>25</v>
      </c>
      <c r="C34" s="34"/>
      <c r="D34" s="33">
        <f>I30-D30</f>
        <v>11537</v>
      </c>
      <c r="E34" s="33">
        <f>J30-E30</f>
        <v>9579</v>
      </c>
      <c r="F34" s="36">
        <f>K30-F30</f>
        <v>12900</v>
      </c>
      <c r="G34" s="35" t="s">
        <v>24</v>
      </c>
      <c r="H34" s="34"/>
      <c r="I34" s="33"/>
      <c r="J34" s="33"/>
      <c r="K34" s="32"/>
      <c r="N34" s="2"/>
    </row>
    <row r="35" spans="1:14" ht="15" customHeight="1" thickTop="1" x14ac:dyDescent="0.2">
      <c r="A35" s="9" t="s">
        <v>23</v>
      </c>
      <c r="B35" s="30" t="s">
        <v>22</v>
      </c>
      <c r="C35" s="29"/>
      <c r="D35" s="28"/>
      <c r="E35" s="28"/>
      <c r="F35" s="31"/>
      <c r="G35" s="30" t="s">
        <v>21</v>
      </c>
      <c r="H35" s="29"/>
      <c r="I35" s="28"/>
      <c r="J35" s="28"/>
      <c r="K35" s="27"/>
      <c r="N35" s="2"/>
    </row>
    <row r="36" spans="1:14" ht="15" customHeight="1" x14ac:dyDescent="0.2">
      <c r="A36" s="9" t="s">
        <v>20</v>
      </c>
      <c r="B36" s="25"/>
      <c r="C36" s="24" t="s">
        <v>19</v>
      </c>
      <c r="D36" s="23"/>
      <c r="E36" s="23"/>
      <c r="F36" s="22"/>
      <c r="G36" s="25"/>
      <c r="H36" s="24" t="s">
        <v>18</v>
      </c>
      <c r="I36" s="23">
        <v>1038</v>
      </c>
      <c r="J36" s="23">
        <v>1038</v>
      </c>
      <c r="K36" s="26">
        <f>[1]Kiadások!N25</f>
        <v>1038</v>
      </c>
      <c r="M36" s="2">
        <f>SUM(K27:K28)</f>
        <v>42291</v>
      </c>
      <c r="N36" s="2"/>
    </row>
    <row r="37" spans="1:14" ht="15" customHeight="1" x14ac:dyDescent="0.2">
      <c r="A37" s="9" t="s">
        <v>17</v>
      </c>
      <c r="B37" s="25"/>
      <c r="C37" s="24" t="s">
        <v>16</v>
      </c>
      <c r="D37" s="23"/>
      <c r="E37" s="23"/>
      <c r="F37" s="22"/>
      <c r="G37" s="25"/>
      <c r="H37" s="24" t="s">
        <v>15</v>
      </c>
      <c r="I37" s="23"/>
      <c r="J37" s="23"/>
      <c r="K37" s="26"/>
      <c r="N37" s="2"/>
    </row>
    <row r="38" spans="1:14" ht="15" customHeight="1" x14ac:dyDescent="0.2">
      <c r="A38" s="9" t="s">
        <v>14</v>
      </c>
      <c r="B38" s="25"/>
      <c r="C38" s="24" t="s">
        <v>13</v>
      </c>
      <c r="D38" s="23"/>
      <c r="E38" s="23"/>
      <c r="F38" s="22"/>
      <c r="G38" s="19"/>
      <c r="H38" s="18" t="s">
        <v>8</v>
      </c>
      <c r="I38" s="17"/>
      <c r="J38" s="17"/>
      <c r="K38" s="16"/>
    </row>
    <row r="39" spans="1:14" ht="15" customHeight="1" x14ac:dyDescent="0.2">
      <c r="A39" s="9" t="s">
        <v>12</v>
      </c>
      <c r="B39" s="19"/>
      <c r="C39" s="18" t="s">
        <v>11</v>
      </c>
      <c r="D39" s="17">
        <v>864</v>
      </c>
      <c r="E39" s="17">
        <v>1076</v>
      </c>
      <c r="F39" s="21"/>
      <c r="G39" s="19"/>
      <c r="H39" s="18" t="s">
        <v>10</v>
      </c>
      <c r="I39" s="17">
        <v>897</v>
      </c>
      <c r="J39" s="17">
        <v>864</v>
      </c>
      <c r="K39" s="16"/>
    </row>
    <row r="40" spans="1:14" ht="15" customHeight="1" thickBot="1" x14ac:dyDescent="0.25">
      <c r="A40" s="9" t="s">
        <v>9</v>
      </c>
      <c r="B40" s="15"/>
      <c r="C40" s="14" t="s">
        <v>8</v>
      </c>
      <c r="D40" s="13"/>
      <c r="E40" s="13"/>
      <c r="F40" s="20"/>
      <c r="G40" s="19"/>
      <c r="H40" s="18"/>
      <c r="I40" s="17"/>
      <c r="J40" s="17"/>
      <c r="K40" s="16"/>
    </row>
    <row r="41" spans="1:14" ht="15" customHeight="1" thickTop="1" thickBot="1" x14ac:dyDescent="0.25">
      <c r="A41" s="9" t="s">
        <v>7</v>
      </c>
      <c r="B41" s="7" t="s">
        <v>6</v>
      </c>
      <c r="C41" s="6"/>
      <c r="D41" s="5">
        <f>SUM(D35:D40)</f>
        <v>864</v>
      </c>
      <c r="E41" s="5">
        <f>SUM(E36+E37+E38+E39)</f>
        <v>1076</v>
      </c>
      <c r="F41" s="8">
        <f>SUM(F35:F39)</f>
        <v>0</v>
      </c>
      <c r="G41" s="15"/>
      <c r="H41" s="14"/>
      <c r="I41" s="13"/>
      <c r="J41" s="13"/>
      <c r="K41" s="12"/>
    </row>
    <row r="42" spans="1:14" ht="15" customHeight="1" thickTop="1" thickBot="1" x14ac:dyDescent="0.25">
      <c r="A42" s="9" t="s">
        <v>5</v>
      </c>
      <c r="B42" s="7" t="s">
        <v>4</v>
      </c>
      <c r="C42" s="6"/>
      <c r="D42" s="5">
        <f>D41-I42</f>
        <v>-1071</v>
      </c>
      <c r="E42" s="5">
        <f>E41-J42</f>
        <v>-826</v>
      </c>
      <c r="F42" s="8">
        <f>F41-K42</f>
        <v>-1038</v>
      </c>
      <c r="G42" s="11" t="s">
        <v>3</v>
      </c>
      <c r="H42" s="10"/>
      <c r="I42" s="5">
        <f>SUM(I35:I41)</f>
        <v>1935</v>
      </c>
      <c r="J42" s="5">
        <f>SUM(J35:J41)</f>
        <v>1902</v>
      </c>
      <c r="K42" s="4">
        <f>SUM(K35:K41)</f>
        <v>1038</v>
      </c>
    </row>
    <row r="43" spans="1:14" ht="15" customHeight="1" thickTop="1" thickBot="1" x14ac:dyDescent="0.25">
      <c r="A43" s="9" t="s">
        <v>2</v>
      </c>
      <c r="B43" s="7" t="s">
        <v>1</v>
      </c>
      <c r="C43" s="6"/>
      <c r="D43" s="5">
        <f>SUM(D41+D31)</f>
        <v>76310</v>
      </c>
      <c r="E43" s="5">
        <f>SUM(E41+E31)</f>
        <v>110936</v>
      </c>
      <c r="F43" s="8">
        <f>F41+F31</f>
        <v>108744</v>
      </c>
      <c r="G43" s="7" t="s">
        <v>0</v>
      </c>
      <c r="H43" s="6"/>
      <c r="I43" s="5">
        <f>SUM(I42+I31)</f>
        <v>68142</v>
      </c>
      <c r="J43" s="5">
        <f>SUM(J42+J31)</f>
        <v>95020</v>
      </c>
      <c r="K43" s="4">
        <f>K42+K31</f>
        <v>108744</v>
      </c>
    </row>
    <row r="44" spans="1:14" ht="15" customHeight="1" thickTop="1" x14ac:dyDescent="0.2"/>
    <row r="45" spans="1:14" ht="15" customHeight="1" x14ac:dyDescent="0.2"/>
    <row r="46" spans="1:14" ht="15" customHeight="1" x14ac:dyDescent="0.2"/>
    <row r="47" spans="1:14" ht="15" customHeight="1" x14ac:dyDescent="0.2"/>
    <row r="48" spans="1:14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</sheetData>
  <mergeCells count="11">
    <mergeCell ref="B10:C10"/>
    <mergeCell ref="G10:H10"/>
    <mergeCell ref="B13:C13"/>
    <mergeCell ref="G13:H13"/>
    <mergeCell ref="B12:C12"/>
    <mergeCell ref="G12:H12"/>
    <mergeCell ref="B5:K5"/>
    <mergeCell ref="B6:K6"/>
    <mergeCell ref="B7:K7"/>
    <mergeCell ref="B11:F11"/>
    <mergeCell ref="G11:K11"/>
  </mergeCells>
  <printOptions horizontalCentered="1" verticalCentered="1"/>
  <pageMargins left="0.19685039370078741" right="0.19685039370078741" top="0.15748031496062992" bottom="0.15748031496062992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</dc:creator>
  <cp:lastModifiedBy>Anett</cp:lastModifiedBy>
  <dcterms:created xsi:type="dcterms:W3CDTF">2017-03-07T06:42:07Z</dcterms:created>
  <dcterms:modified xsi:type="dcterms:W3CDTF">2017-03-07T06:42:32Z</dcterms:modified>
</cp:coreProperties>
</file>