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3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I37" i="1"/>
  <c r="C27"/>
  <c r="C26"/>
  <c r="C37" s="1"/>
  <c r="H23"/>
  <c r="I22"/>
  <c r="H22"/>
  <c r="I21"/>
  <c r="H21"/>
  <c r="I19"/>
  <c r="H19"/>
  <c r="H18"/>
  <c r="C18"/>
  <c r="I18" s="1"/>
  <c r="H17"/>
  <c r="I17" s="1"/>
  <c r="C17"/>
  <c r="H16"/>
  <c r="I16" s="1"/>
  <c r="H15"/>
  <c r="I15" s="1"/>
  <c r="I14" s="1"/>
  <c r="C15"/>
  <c r="F14"/>
  <c r="E14"/>
  <c r="H14" s="1"/>
  <c r="D14"/>
  <c r="C14"/>
  <c r="H13"/>
  <c r="I13" s="1"/>
  <c r="C13"/>
  <c r="H12"/>
  <c r="I12" s="1"/>
  <c r="H11"/>
  <c r="I11" s="1"/>
  <c r="H10"/>
  <c r="I10" s="1"/>
  <c r="H9"/>
  <c r="I9" s="1"/>
  <c r="H8"/>
  <c r="H36" s="1"/>
  <c r="H38" s="1"/>
  <c r="G8"/>
  <c r="G36" s="1"/>
  <c r="G38" s="1"/>
  <c r="F8"/>
  <c r="F36" s="1"/>
  <c r="F38" s="1"/>
  <c r="E8"/>
  <c r="E36" s="1"/>
  <c r="E38" s="1"/>
  <c r="D8"/>
  <c r="I8" s="1"/>
  <c r="I36" s="1"/>
  <c r="I38" s="1"/>
  <c r="C8"/>
  <c r="C36" s="1"/>
  <c r="C38" s="1"/>
  <c r="D36" l="1"/>
  <c r="D38" s="1"/>
</calcChain>
</file>

<file path=xl/sharedStrings.xml><?xml version="1.0" encoding="utf-8"?>
<sst xmlns="http://schemas.openxmlformats.org/spreadsheetml/2006/main" count="72" uniqueCount="58">
  <si>
    <t>3. melléklet a  2/2015. (II.10.) önkormányzati rendelethez</t>
  </si>
  <si>
    <t>Szabadbattyán Nagyközségi Önkormányzat 2015. évi költségvetési kiadásai</t>
  </si>
  <si>
    <t>adatok ezer forintban</t>
  </si>
  <si>
    <t>A</t>
  </si>
  <si>
    <t>B</t>
  </si>
  <si>
    <t>C</t>
  </si>
  <si>
    <t>D</t>
  </si>
  <si>
    <t>G</t>
  </si>
  <si>
    <t>H</t>
  </si>
  <si>
    <t>I</t>
  </si>
  <si>
    <t>Cím</t>
  </si>
  <si>
    <t>Kiemelt előirányzat</t>
  </si>
  <si>
    <t>Önkormányzat</t>
  </si>
  <si>
    <t>Polgármesteri Hiv.</t>
  </si>
  <si>
    <t>Önkorm.össz.</t>
  </si>
  <si>
    <t>Cifrakert Ó.</t>
  </si>
  <si>
    <t>Móricz Zs.M.H.</t>
  </si>
  <si>
    <t>G.B.L.Ált.Iskola</t>
  </si>
  <si>
    <t>ÁMK össz.</t>
  </si>
  <si>
    <t>MŰKÖDÉSI KÖLTSÉGVETÉSI KIADÁSOK</t>
  </si>
  <si>
    <t>I.</t>
  </si>
  <si>
    <t>Személyi juttatások</t>
  </si>
  <si>
    <t>II.</t>
  </si>
  <si>
    <t>Munkaadókat terhelő jár. és szoc.hj.adó</t>
  </si>
  <si>
    <t>III.</t>
  </si>
  <si>
    <t>Dologi kiadások</t>
  </si>
  <si>
    <t>IV.</t>
  </si>
  <si>
    <t>Ellátottak pénzbeli juttatásai</t>
  </si>
  <si>
    <t>V.</t>
  </si>
  <si>
    <r>
      <t xml:space="preserve">Egyéb működési célú kiadások </t>
    </r>
    <r>
      <rPr>
        <sz val="10"/>
        <rFont val="Arial CE"/>
        <charset val="238"/>
      </rPr>
      <t>(tartalékokkal)</t>
    </r>
  </si>
  <si>
    <t>FELHALMOZÁSI KÖLTSÉGVETÉSI KIADÁSOK</t>
  </si>
  <si>
    <t>VI.</t>
  </si>
  <si>
    <t>Beruházások</t>
  </si>
  <si>
    <t>VII.</t>
  </si>
  <si>
    <t>Felújítások</t>
  </si>
  <si>
    <t>VIII.</t>
  </si>
  <si>
    <t>Egyéb felhalmozási kiadások</t>
  </si>
  <si>
    <t>MŰKÖDÉSI FINANSZÍROZÁSI KIADÁSOK</t>
  </si>
  <si>
    <t>1.</t>
  </si>
  <si>
    <t xml:space="preserve">Befekt. v. forg.c. hitelvisz.megtest.értékpapir </t>
  </si>
  <si>
    <t>vásárlása a vételárban elismert kamat kivételével</t>
  </si>
  <si>
    <t>2.</t>
  </si>
  <si>
    <t>Hosszú lejáratú hitel tőkeösszegének törlesztése</t>
  </si>
  <si>
    <t>3.</t>
  </si>
  <si>
    <t>Rövid lejáratú hitel tőkeösszegének törleszt.</t>
  </si>
  <si>
    <t>4.</t>
  </si>
  <si>
    <t>Kölcsön összegének törlesztése</t>
  </si>
  <si>
    <t>5.</t>
  </si>
  <si>
    <t>Szabad pénzeszk.betétként való visszavonása</t>
  </si>
  <si>
    <t>6.</t>
  </si>
  <si>
    <t>Pü.lízing tőkerész törlesztésére telj.kiadások</t>
  </si>
  <si>
    <t>7.</t>
  </si>
  <si>
    <t>Irányító szervi támogatásként folyósított tám.kiutalása</t>
  </si>
  <si>
    <t>FELHALMOZÁSI FINANSZÍROZÁSI KIADÁSOK</t>
  </si>
  <si>
    <t>Pü. lízing tőkerész törlesztésére telj.kiadások</t>
  </si>
  <si>
    <t>KIADÁSOK ÖSSZESEN</t>
  </si>
  <si>
    <t>Irányító szervi támogatás miatti korrekció</t>
  </si>
  <si>
    <t>KIADÁSOK  MINDÖSSZESEN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</si>
</sst>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/>
    <xf numFmtId="49" fontId="0" fillId="0" borderId="9" xfId="0" applyNumberFormat="1" applyBorder="1"/>
    <xf numFmtId="0" fontId="4" fillId="0" borderId="10" xfId="0" applyFont="1" applyBorder="1"/>
    <xf numFmtId="164" fontId="4" fillId="0" borderId="10" xfId="1" applyNumberFormat="1" applyFont="1" applyBorder="1"/>
    <xf numFmtId="164" fontId="4" fillId="0" borderId="10" xfId="1" applyNumberFormat="1" applyFont="1" applyBorder="1" applyAlignment="1">
      <alignment horizontal="right"/>
    </xf>
    <xf numFmtId="164" fontId="4" fillId="0" borderId="11" xfId="1" applyNumberFormat="1" applyFont="1" applyBorder="1" applyAlignment="1">
      <alignment horizontal="right"/>
    </xf>
    <xf numFmtId="49" fontId="4" fillId="0" borderId="12" xfId="0" applyNumberFormat="1" applyFont="1" applyBorder="1" applyAlignment="1">
      <alignment horizontal="right"/>
    </xf>
    <xf numFmtId="0" fontId="4" fillId="0" borderId="13" xfId="0" applyFont="1" applyBorder="1"/>
    <xf numFmtId="164" fontId="0" fillId="0" borderId="13" xfId="1" applyNumberFormat="1" applyFont="1" applyBorder="1"/>
    <xf numFmtId="164" fontId="0" fillId="0" borderId="13" xfId="1" applyNumberFormat="1" applyFont="1" applyBorder="1" applyAlignment="1"/>
    <xf numFmtId="164" fontId="4" fillId="0" borderId="14" xfId="1" applyNumberFormat="1" applyFont="1" applyBorder="1" applyAlignment="1"/>
    <xf numFmtId="49" fontId="4" fillId="0" borderId="15" xfId="0" applyNumberFormat="1" applyFont="1" applyBorder="1" applyAlignment="1">
      <alignment horizontal="right"/>
    </xf>
    <xf numFmtId="0" fontId="4" fillId="0" borderId="16" xfId="0" applyFont="1" applyBorder="1"/>
    <xf numFmtId="164" fontId="0" fillId="0" borderId="16" xfId="1" applyNumberFormat="1" applyFont="1" applyBorder="1"/>
    <xf numFmtId="164" fontId="0" fillId="0" borderId="16" xfId="1" applyNumberFormat="1" applyFont="1" applyBorder="1" applyAlignment="1"/>
    <xf numFmtId="164" fontId="4" fillId="0" borderId="17" xfId="1" applyNumberFormat="1" applyFont="1" applyBorder="1" applyAlignment="1"/>
    <xf numFmtId="49" fontId="4" fillId="0" borderId="9" xfId="0" applyNumberFormat="1" applyFont="1" applyBorder="1" applyAlignment="1">
      <alignment horizontal="right"/>
    </xf>
    <xf numFmtId="164" fontId="4" fillId="0" borderId="13" xfId="1" applyNumberFormat="1" applyFont="1" applyBorder="1"/>
    <xf numFmtId="164" fontId="5" fillId="0" borderId="16" xfId="1" applyNumberFormat="1" applyFont="1" applyBorder="1"/>
    <xf numFmtId="164" fontId="5" fillId="0" borderId="16" xfId="1" applyNumberFormat="1" applyFont="1" applyBorder="1" applyAlignment="1"/>
    <xf numFmtId="0" fontId="5" fillId="0" borderId="0" xfId="0" applyFont="1"/>
    <xf numFmtId="0" fontId="4" fillId="0" borderId="18" xfId="0" applyFont="1" applyFill="1" applyBorder="1"/>
    <xf numFmtId="164" fontId="0" fillId="0" borderId="10" xfId="1" applyNumberFormat="1" applyFont="1" applyBorder="1"/>
    <xf numFmtId="164" fontId="0" fillId="0" borderId="10" xfId="1" applyNumberFormat="1" applyFont="1" applyBorder="1" applyAlignment="1"/>
    <xf numFmtId="164" fontId="4" fillId="0" borderId="11" xfId="1" applyNumberFormat="1" applyFont="1" applyBorder="1" applyAlignment="1"/>
    <xf numFmtId="49" fontId="0" fillId="0" borderId="19" xfId="0" applyNumberFormat="1" applyBorder="1" applyAlignment="1">
      <alignment horizontal="right"/>
    </xf>
    <xf numFmtId="0" fontId="1" fillId="0" borderId="20" xfId="0" applyFont="1" applyBorder="1"/>
    <xf numFmtId="164" fontId="5" fillId="0" borderId="20" xfId="1" applyNumberFormat="1" applyFont="1" applyBorder="1" applyAlignment="1">
      <alignment horizontal="center"/>
    </xf>
    <xf numFmtId="164" fontId="5" fillId="0" borderId="20" xfId="1" applyNumberFormat="1" applyFont="1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164" fontId="4" fillId="0" borderId="21" xfId="1" applyNumberFormat="1" applyFont="1" applyBorder="1" applyAlignment="1">
      <alignment horizontal="center"/>
    </xf>
    <xf numFmtId="0" fontId="0" fillId="0" borderId="22" xfId="0" applyBorder="1"/>
    <xf numFmtId="164" fontId="5" fillId="0" borderId="22" xfId="1" applyNumberFormat="1" applyFont="1" applyBorder="1" applyAlignment="1">
      <alignment horizontal="center"/>
    </xf>
    <xf numFmtId="164" fontId="5" fillId="0" borderId="22" xfId="1" applyNumberFormat="1" applyFont="1" applyBorder="1" applyAlignment="1">
      <alignment horizontal="center"/>
    </xf>
    <xf numFmtId="164" fontId="0" fillId="0" borderId="22" xfId="1" applyNumberFormat="1" applyFont="1" applyBorder="1" applyAlignment="1">
      <alignment horizontal="center"/>
    </xf>
    <xf numFmtId="164" fontId="4" fillId="0" borderId="23" xfId="1" applyNumberFormat="1" applyFont="1" applyBorder="1" applyAlignment="1">
      <alignment horizontal="center"/>
    </xf>
    <xf numFmtId="49" fontId="0" fillId="0" borderId="12" xfId="0" applyNumberFormat="1" applyBorder="1" applyAlignment="1">
      <alignment horizontal="right"/>
    </xf>
    <xf numFmtId="0" fontId="1" fillId="0" borderId="22" xfId="0" applyFont="1" applyFill="1" applyBorder="1"/>
    <xf numFmtId="164" fontId="5" fillId="0" borderId="13" xfId="1" applyNumberFormat="1" applyFont="1" applyBorder="1"/>
    <xf numFmtId="164" fontId="5" fillId="0" borderId="13" xfId="1" applyNumberFormat="1" applyFont="1" applyBorder="1" applyAlignment="1"/>
    <xf numFmtId="0" fontId="1" fillId="0" borderId="13" xfId="0" applyFont="1" applyBorder="1"/>
    <xf numFmtId="0" fontId="1" fillId="0" borderId="13" xfId="0" applyFont="1" applyFill="1" applyBorder="1"/>
    <xf numFmtId="164" fontId="0" fillId="0" borderId="14" xfId="1" applyNumberFormat="1" applyFont="1" applyBorder="1" applyAlignment="1"/>
    <xf numFmtId="0" fontId="0" fillId="0" borderId="13" xfId="0" applyFill="1" applyBorder="1"/>
    <xf numFmtId="49" fontId="0" fillId="0" borderId="15" xfId="0" applyNumberFormat="1" applyBorder="1" applyAlignment="1">
      <alignment horizontal="right"/>
    </xf>
    <xf numFmtId="0" fontId="1" fillId="0" borderId="16" xfId="0" applyFont="1" applyFill="1" applyBorder="1"/>
    <xf numFmtId="164" fontId="0" fillId="0" borderId="17" xfId="1" applyNumberFormat="1" applyFont="1" applyBorder="1" applyAlignment="1"/>
    <xf numFmtId="49" fontId="0" fillId="0" borderId="24" xfId="0" applyNumberFormat="1" applyBorder="1"/>
    <xf numFmtId="0" fontId="4" fillId="0" borderId="25" xfId="0" applyFont="1" applyFill="1" applyBorder="1"/>
    <xf numFmtId="164" fontId="0" fillId="0" borderId="25" xfId="1" applyNumberFormat="1" applyFont="1" applyBorder="1"/>
    <xf numFmtId="164" fontId="0" fillId="0" borderId="26" xfId="1" applyNumberFormat="1" applyFont="1" applyBorder="1"/>
    <xf numFmtId="49" fontId="0" fillId="0" borderId="9" xfId="0" applyNumberFormat="1" applyBorder="1" applyAlignment="1">
      <alignment horizontal="right"/>
    </xf>
    <xf numFmtId="0" fontId="1" fillId="0" borderId="10" xfId="0" applyFont="1" applyBorder="1"/>
    <xf numFmtId="164" fontId="0" fillId="0" borderId="11" xfId="1" applyNumberFormat="1" applyFont="1" applyBorder="1"/>
    <xf numFmtId="49" fontId="0" fillId="0" borderId="12" xfId="0" applyNumberFormat="1" applyBorder="1" applyAlignment="1">
      <alignment horizontal="right"/>
    </xf>
    <xf numFmtId="0" fontId="0" fillId="0" borderId="13" xfId="0" applyBorder="1"/>
    <xf numFmtId="164" fontId="0" fillId="0" borderId="14" xfId="1" applyNumberFormat="1" applyFont="1" applyBorder="1"/>
    <xf numFmtId="164" fontId="0" fillId="0" borderId="17" xfId="1" applyNumberFormat="1" applyFont="1" applyBorder="1"/>
    <xf numFmtId="49" fontId="0" fillId="0" borderId="4" xfId="0" applyNumberFormat="1" applyBorder="1"/>
    <xf numFmtId="0" fontId="4" fillId="0" borderId="4" xfId="0" applyFont="1" applyBorder="1" applyAlignment="1">
      <alignment horizontal="center"/>
    </xf>
    <xf numFmtId="164" fontId="4" fillId="0" borderId="4" xfId="1" applyNumberFormat="1" applyFont="1" applyBorder="1"/>
    <xf numFmtId="0" fontId="1" fillId="0" borderId="25" xfId="0" applyFont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st&#252;leti%20&#252;l&#233;sek%202015.%20&#233;vi/M&#225;solat%20eredetijeM&#225;solat%20eredetije2015ktgvmelltervv&#233;gleg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-5"/>
      <sheetName val="6."/>
      <sheetName val="7."/>
      <sheetName val="8."/>
      <sheetName val="9."/>
      <sheetName val="10"/>
      <sheetName val="11."/>
      <sheetName val="12-13"/>
    </sheetNames>
    <sheetDataSet>
      <sheetData sheetId="0"/>
      <sheetData sheetId="1">
        <row r="68">
          <cell r="D68">
            <v>90164</v>
          </cell>
          <cell r="E68">
            <v>157172</v>
          </cell>
        </row>
      </sheetData>
      <sheetData sheetId="2"/>
      <sheetData sheetId="3"/>
      <sheetData sheetId="4">
        <row r="25">
          <cell r="C25">
            <v>42300</v>
          </cell>
        </row>
        <row r="34">
          <cell r="C34">
            <v>4000</v>
          </cell>
        </row>
        <row r="38">
          <cell r="C38">
            <v>2066</v>
          </cell>
        </row>
        <row r="39">
          <cell r="C39">
            <v>10000</v>
          </cell>
        </row>
        <row r="40">
          <cell r="C40">
            <v>34920</v>
          </cell>
        </row>
      </sheetData>
      <sheetData sheetId="5"/>
      <sheetData sheetId="6"/>
      <sheetData sheetId="7"/>
      <sheetData sheetId="8"/>
      <sheetData sheetId="9"/>
      <sheetData sheetId="10">
        <row r="18">
          <cell r="C18">
            <v>14452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view="pageBreakPreview" zoomScaleNormal="100" zoomScaleSheetLayoutView="100" workbookViewId="0"/>
  </sheetViews>
  <sheetFormatPr defaultRowHeight="12.75"/>
  <cols>
    <col min="1" max="1" width="5.140625" style="4" bestFit="1" customWidth="1"/>
    <col min="2" max="2" width="46.7109375" bestFit="1" customWidth="1"/>
    <col min="3" max="3" width="13.7109375" bestFit="1" customWidth="1"/>
    <col min="4" max="4" width="16.7109375" bestFit="1" customWidth="1"/>
    <col min="5" max="5" width="14.85546875" bestFit="1" customWidth="1"/>
    <col min="6" max="7" width="14.42578125" customWidth="1"/>
    <col min="8" max="8" width="14.85546875" bestFit="1" customWidth="1"/>
    <col min="9" max="9" width="13.85546875" bestFit="1" customWidth="1"/>
  </cols>
  <sheetData>
    <row r="1" spans="1:9" ht="15.75">
      <c r="A1" s="1" t="s">
        <v>0</v>
      </c>
      <c r="B1" s="2"/>
      <c r="C1" s="2"/>
      <c r="D1" s="2"/>
    </row>
    <row r="2" spans="1:9" ht="15.75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H3" s="5" t="s">
        <v>2</v>
      </c>
      <c r="I3" s="5"/>
    </row>
    <row r="4" spans="1:9" s="9" customFormat="1">
      <c r="A4" s="6"/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/>
      <c r="H4" s="8" t="s">
        <v>8</v>
      </c>
      <c r="I4" s="8" t="s">
        <v>9</v>
      </c>
    </row>
    <row r="5" spans="1:9">
      <c r="A5" s="10"/>
      <c r="B5" s="11"/>
      <c r="C5" s="11"/>
      <c r="D5" s="12" t="s">
        <v>10</v>
      </c>
      <c r="E5" s="12"/>
      <c r="F5" s="12"/>
      <c r="G5" s="12"/>
      <c r="H5" s="12"/>
      <c r="I5" s="12"/>
    </row>
    <row r="6" spans="1:9">
      <c r="A6" s="10"/>
      <c r="B6" s="13" t="s">
        <v>11</v>
      </c>
      <c r="C6" s="14" t="s">
        <v>12</v>
      </c>
      <c r="D6" s="13" t="s">
        <v>13</v>
      </c>
      <c r="E6" s="12"/>
      <c r="F6" s="12"/>
      <c r="G6" s="12"/>
      <c r="H6" s="12"/>
      <c r="I6" s="14" t="s">
        <v>14</v>
      </c>
    </row>
    <row r="7" spans="1:9">
      <c r="A7" s="15"/>
      <c r="B7" s="16"/>
      <c r="C7" s="17"/>
      <c r="D7" s="16"/>
      <c r="E7" s="18" t="s">
        <v>15</v>
      </c>
      <c r="F7" s="18" t="s">
        <v>16</v>
      </c>
      <c r="G7" s="18" t="s">
        <v>17</v>
      </c>
      <c r="H7" s="18" t="s">
        <v>18</v>
      </c>
      <c r="I7" s="17"/>
    </row>
    <row r="8" spans="1:9">
      <c r="A8" s="19"/>
      <c r="B8" s="20" t="s">
        <v>19</v>
      </c>
      <c r="C8" s="21">
        <f t="shared" ref="C8:H8" si="0">C9+C10+C11+C12+C13</f>
        <v>173831</v>
      </c>
      <c r="D8" s="22">
        <f t="shared" si="0"/>
        <v>90264</v>
      </c>
      <c r="E8" s="22">
        <f t="shared" si="0"/>
        <v>151725</v>
      </c>
      <c r="F8" s="22">
        <f t="shared" si="0"/>
        <v>18039</v>
      </c>
      <c r="G8" s="22">
        <f t="shared" si="0"/>
        <v>9800</v>
      </c>
      <c r="H8" s="22">
        <f t="shared" si="0"/>
        <v>179564</v>
      </c>
      <c r="I8" s="23">
        <f t="shared" ref="I8:I13" si="1">D8+H8+C8</f>
        <v>443659</v>
      </c>
    </row>
    <row r="9" spans="1:9">
      <c r="A9" s="24" t="s">
        <v>20</v>
      </c>
      <c r="B9" s="25" t="s">
        <v>21</v>
      </c>
      <c r="C9" s="26">
        <v>47327</v>
      </c>
      <c r="D9" s="27">
        <v>58580</v>
      </c>
      <c r="E9" s="27">
        <v>83515</v>
      </c>
      <c r="F9" s="27">
        <v>6747</v>
      </c>
      <c r="G9" s="27">
        <v>2703</v>
      </c>
      <c r="H9" s="27">
        <f>SUM(E9:G9)</f>
        <v>92965</v>
      </c>
      <c r="I9" s="28">
        <f t="shared" si="1"/>
        <v>198872</v>
      </c>
    </row>
    <row r="10" spans="1:9">
      <c r="A10" s="24" t="s">
        <v>22</v>
      </c>
      <c r="B10" s="25" t="s">
        <v>23</v>
      </c>
      <c r="C10" s="26">
        <v>10608</v>
      </c>
      <c r="D10" s="27">
        <v>15928</v>
      </c>
      <c r="E10" s="27">
        <v>24047</v>
      </c>
      <c r="F10" s="27">
        <v>1902</v>
      </c>
      <c r="G10" s="27">
        <v>856</v>
      </c>
      <c r="H10" s="27">
        <f t="shared" ref="H10:H15" si="2">SUM(E10:G10)</f>
        <v>26805</v>
      </c>
      <c r="I10" s="28">
        <f t="shared" si="1"/>
        <v>53341</v>
      </c>
    </row>
    <row r="11" spans="1:9">
      <c r="A11" s="24" t="s">
        <v>24</v>
      </c>
      <c r="B11" s="25" t="s">
        <v>25</v>
      </c>
      <c r="C11" s="26">
        <v>57786</v>
      </c>
      <c r="D11" s="27">
        <v>11815</v>
      </c>
      <c r="E11" s="27">
        <v>44163</v>
      </c>
      <c r="F11" s="27">
        <v>9390</v>
      </c>
      <c r="G11" s="27">
        <v>6241</v>
      </c>
      <c r="H11" s="27">
        <f t="shared" si="2"/>
        <v>59794</v>
      </c>
      <c r="I11" s="28">
        <f t="shared" si="1"/>
        <v>129395</v>
      </c>
    </row>
    <row r="12" spans="1:9">
      <c r="A12" s="24" t="s">
        <v>26</v>
      </c>
      <c r="B12" s="25" t="s">
        <v>27</v>
      </c>
      <c r="C12" s="26">
        <v>16000</v>
      </c>
      <c r="D12" s="27">
        <v>3941</v>
      </c>
      <c r="E12" s="27"/>
      <c r="F12" s="27"/>
      <c r="G12" s="27"/>
      <c r="H12" s="27">
        <f t="shared" si="2"/>
        <v>0</v>
      </c>
      <c r="I12" s="28">
        <f t="shared" si="1"/>
        <v>19941</v>
      </c>
    </row>
    <row r="13" spans="1:9">
      <c r="A13" s="29" t="s">
        <v>28</v>
      </c>
      <c r="B13" s="30" t="s">
        <v>29</v>
      </c>
      <c r="C13" s="31">
        <f>'[1]6.'!C38+(8*3199)+'[1]12-13'!C18</f>
        <v>42110</v>
      </c>
      <c r="D13" s="32"/>
      <c r="E13" s="32"/>
      <c r="F13" s="32"/>
      <c r="G13" s="32"/>
      <c r="H13" s="27">
        <f t="shared" si="2"/>
        <v>0</v>
      </c>
      <c r="I13" s="33">
        <f t="shared" si="1"/>
        <v>42110</v>
      </c>
    </row>
    <row r="14" spans="1:9">
      <c r="A14" s="34"/>
      <c r="B14" s="20" t="s">
        <v>30</v>
      </c>
      <c r="C14" s="21">
        <f t="shared" ref="C14:I14" si="3">C15+C16+C17</f>
        <v>103020</v>
      </c>
      <c r="D14" s="21">
        <f t="shared" si="3"/>
        <v>0</v>
      </c>
      <c r="E14" s="21">
        <f t="shared" si="3"/>
        <v>1000</v>
      </c>
      <c r="F14" s="21">
        <f t="shared" si="3"/>
        <v>0</v>
      </c>
      <c r="G14" s="21"/>
      <c r="H14" s="27">
        <f t="shared" si="2"/>
        <v>1000</v>
      </c>
      <c r="I14" s="21">
        <f t="shared" si="3"/>
        <v>104020</v>
      </c>
    </row>
    <row r="15" spans="1:9">
      <c r="A15" s="24" t="s">
        <v>31</v>
      </c>
      <c r="B15" s="25" t="s">
        <v>32</v>
      </c>
      <c r="C15" s="35">
        <f>'[1]6.'!C25</f>
        <v>42300</v>
      </c>
      <c r="D15" s="27"/>
      <c r="E15" s="27">
        <v>1000</v>
      </c>
      <c r="F15" s="27"/>
      <c r="G15" s="27"/>
      <c r="H15" s="27">
        <f t="shared" si="2"/>
        <v>1000</v>
      </c>
      <c r="I15" s="28">
        <f>D15+H15+C15</f>
        <v>43300</v>
      </c>
    </row>
    <row r="16" spans="1:9">
      <c r="A16" s="24" t="s">
        <v>33</v>
      </c>
      <c r="B16" s="25" t="s">
        <v>34</v>
      </c>
      <c r="C16" s="35">
        <v>11800</v>
      </c>
      <c r="D16" s="27"/>
      <c r="E16" s="27"/>
      <c r="F16" s="27"/>
      <c r="G16" s="27"/>
      <c r="H16" s="27">
        <f t="shared" ref="H16:H23" si="4">SUM(E16:F16)</f>
        <v>0</v>
      </c>
      <c r="I16" s="28">
        <f>D16+H16+C16</f>
        <v>11800</v>
      </c>
    </row>
    <row r="17" spans="1:9" s="38" customFormat="1">
      <c r="A17" s="29" t="s">
        <v>35</v>
      </c>
      <c r="B17" s="30" t="s">
        <v>36</v>
      </c>
      <c r="C17" s="36">
        <f>'[1]6.'!C34+'[1]6.'!C39+'[1]6.'!C40</f>
        <v>48920</v>
      </c>
      <c r="D17" s="37"/>
      <c r="E17" s="37"/>
      <c r="F17" s="37"/>
      <c r="G17" s="37"/>
      <c r="H17" s="32">
        <f t="shared" si="4"/>
        <v>0</v>
      </c>
      <c r="I17" s="28">
        <f>D17+H17+C17</f>
        <v>48920</v>
      </c>
    </row>
    <row r="18" spans="1:9">
      <c r="A18" s="19"/>
      <c r="B18" s="39" t="s">
        <v>37</v>
      </c>
      <c r="C18" s="40">
        <f>C19+C20+C21+C22+C23+C24+C25+C26</f>
        <v>247336</v>
      </c>
      <c r="D18" s="41"/>
      <c r="E18" s="41"/>
      <c r="F18" s="41"/>
      <c r="G18" s="41"/>
      <c r="H18" s="41">
        <f t="shared" si="4"/>
        <v>0</v>
      </c>
      <c r="I18" s="42">
        <f>D18+H18+C18</f>
        <v>247336</v>
      </c>
    </row>
    <row r="19" spans="1:9">
      <c r="A19" s="43" t="s">
        <v>38</v>
      </c>
      <c r="B19" s="44" t="s">
        <v>39</v>
      </c>
      <c r="C19" s="45"/>
      <c r="D19" s="45"/>
      <c r="E19" s="45"/>
      <c r="F19" s="45"/>
      <c r="G19" s="46"/>
      <c r="H19" s="47">
        <f t="shared" si="4"/>
        <v>0</v>
      </c>
      <c r="I19" s="48">
        <f>D19+H19+C19</f>
        <v>0</v>
      </c>
    </row>
    <row r="20" spans="1:9">
      <c r="A20" s="43"/>
      <c r="B20" s="49" t="s">
        <v>40</v>
      </c>
      <c r="C20" s="50"/>
      <c r="D20" s="50"/>
      <c r="E20" s="50"/>
      <c r="F20" s="50"/>
      <c r="G20" s="51"/>
      <c r="H20" s="52"/>
      <c r="I20" s="53"/>
    </row>
    <row r="21" spans="1:9">
      <c r="A21" s="54" t="s">
        <v>41</v>
      </c>
      <c r="B21" s="55" t="s">
        <v>42</v>
      </c>
      <c r="C21" s="56"/>
      <c r="D21" s="57"/>
      <c r="E21" s="57"/>
      <c r="F21" s="57"/>
      <c r="G21" s="57"/>
      <c r="H21" s="27">
        <f t="shared" si="4"/>
        <v>0</v>
      </c>
      <c r="I21" s="28">
        <f>D21+H21+C21</f>
        <v>0</v>
      </c>
    </row>
    <row r="22" spans="1:9" s="38" customFormat="1">
      <c r="A22" s="54" t="s">
        <v>43</v>
      </c>
      <c r="B22" s="58" t="s">
        <v>44</v>
      </c>
      <c r="C22" s="56"/>
      <c r="D22" s="57"/>
      <c r="E22" s="57"/>
      <c r="F22" s="57"/>
      <c r="G22" s="57"/>
      <c r="H22" s="27">
        <f t="shared" si="4"/>
        <v>0</v>
      </c>
      <c r="I22" s="28">
        <f>D22+H22+C22</f>
        <v>0</v>
      </c>
    </row>
    <row r="23" spans="1:9">
      <c r="A23" s="54" t="s">
        <v>45</v>
      </c>
      <c r="B23" s="58" t="s">
        <v>46</v>
      </c>
      <c r="C23" s="56"/>
      <c r="D23" s="57"/>
      <c r="E23" s="57"/>
      <c r="F23" s="57"/>
      <c r="G23" s="57"/>
      <c r="H23" s="27">
        <f t="shared" si="4"/>
        <v>0</v>
      </c>
      <c r="I23" s="28"/>
    </row>
    <row r="24" spans="1:9">
      <c r="A24" s="54" t="s">
        <v>47</v>
      </c>
      <c r="B24" s="59" t="s">
        <v>48</v>
      </c>
      <c r="C24" s="26"/>
      <c r="D24" s="27"/>
      <c r="E24" s="27"/>
      <c r="F24" s="27"/>
      <c r="G24" s="27"/>
      <c r="H24" s="27"/>
      <c r="I24" s="60"/>
    </row>
    <row r="25" spans="1:9">
      <c r="A25" s="54" t="s">
        <v>49</v>
      </c>
      <c r="B25" s="61" t="s">
        <v>50</v>
      </c>
      <c r="C25" s="26"/>
      <c r="D25" s="27"/>
      <c r="E25" s="27"/>
      <c r="F25" s="27"/>
      <c r="G25" s="27"/>
      <c r="H25" s="27"/>
      <c r="I25" s="60"/>
    </row>
    <row r="26" spans="1:9">
      <c r="A26" s="62" t="s">
        <v>51</v>
      </c>
      <c r="B26" s="63" t="s">
        <v>52</v>
      </c>
      <c r="C26" s="31">
        <f>'[1]2'!D68+'[1]2'!E68</f>
        <v>247336</v>
      </c>
      <c r="D26" s="32"/>
      <c r="E26" s="32"/>
      <c r="F26" s="32"/>
      <c r="G26" s="32"/>
      <c r="H26" s="32"/>
      <c r="I26" s="64"/>
    </row>
    <row r="27" spans="1:9">
      <c r="A27" s="65"/>
      <c r="B27" s="66" t="s">
        <v>53</v>
      </c>
      <c r="C27" s="67">
        <f>C28+C29+C30+C31+C32+C33+C34+C35</f>
        <v>0</v>
      </c>
      <c r="D27" s="67"/>
      <c r="E27" s="67"/>
      <c r="F27" s="67"/>
      <c r="G27" s="67"/>
      <c r="H27" s="67"/>
      <c r="I27" s="68"/>
    </row>
    <row r="28" spans="1:9">
      <c r="A28" s="69" t="s">
        <v>38</v>
      </c>
      <c r="B28" s="70" t="s">
        <v>39</v>
      </c>
      <c r="C28" s="40"/>
      <c r="D28" s="40"/>
      <c r="E28" s="40"/>
      <c r="F28" s="40"/>
      <c r="G28" s="40"/>
      <c r="H28" s="40"/>
      <c r="I28" s="71"/>
    </row>
    <row r="29" spans="1:9">
      <c r="A29" s="72"/>
      <c r="B29" s="73" t="s">
        <v>40</v>
      </c>
      <c r="C29" s="26"/>
      <c r="D29" s="26"/>
      <c r="E29" s="26"/>
      <c r="F29" s="26"/>
      <c r="G29" s="26"/>
      <c r="H29" s="26"/>
      <c r="I29" s="74"/>
    </row>
    <row r="30" spans="1:9">
      <c r="A30" s="54" t="s">
        <v>41</v>
      </c>
      <c r="B30" s="59" t="s">
        <v>42</v>
      </c>
      <c r="C30" s="26"/>
      <c r="D30" s="26"/>
      <c r="E30" s="26"/>
      <c r="F30" s="26"/>
      <c r="G30" s="26"/>
      <c r="H30" s="26"/>
      <c r="I30" s="74"/>
    </row>
    <row r="31" spans="1:9">
      <c r="A31" s="54" t="s">
        <v>43</v>
      </c>
      <c r="B31" s="58" t="s">
        <v>44</v>
      </c>
      <c r="C31" s="26"/>
      <c r="D31" s="26"/>
      <c r="E31" s="26"/>
      <c r="F31" s="26"/>
      <c r="G31" s="26"/>
      <c r="H31" s="26"/>
      <c r="I31" s="74"/>
    </row>
    <row r="32" spans="1:9">
      <c r="A32" s="54" t="s">
        <v>45</v>
      </c>
      <c r="B32" s="58" t="s">
        <v>46</v>
      </c>
      <c r="C32" s="26"/>
      <c r="D32" s="26"/>
      <c r="E32" s="26"/>
      <c r="F32" s="26"/>
      <c r="G32" s="26"/>
      <c r="H32" s="26"/>
      <c r="I32" s="74"/>
    </row>
    <row r="33" spans="1:9">
      <c r="A33" s="54" t="s">
        <v>47</v>
      </c>
      <c r="B33" s="59" t="s">
        <v>48</v>
      </c>
      <c r="C33" s="26"/>
      <c r="D33" s="26"/>
      <c r="E33" s="26"/>
      <c r="F33" s="26"/>
      <c r="G33" s="26"/>
      <c r="H33" s="26"/>
      <c r="I33" s="74"/>
    </row>
    <row r="34" spans="1:9">
      <c r="A34" s="54" t="s">
        <v>49</v>
      </c>
      <c r="B34" s="61" t="s">
        <v>54</v>
      </c>
      <c r="C34" s="26"/>
      <c r="D34" s="26"/>
      <c r="E34" s="26"/>
      <c r="F34" s="26"/>
      <c r="G34" s="26"/>
      <c r="H34" s="26"/>
      <c r="I34" s="74"/>
    </row>
    <row r="35" spans="1:9">
      <c r="A35" s="62" t="s">
        <v>51</v>
      </c>
      <c r="B35" s="63" t="s">
        <v>52</v>
      </c>
      <c r="C35" s="31"/>
      <c r="D35" s="31"/>
      <c r="E35" s="31"/>
      <c r="F35" s="31"/>
      <c r="G35" s="31"/>
      <c r="H35" s="31"/>
      <c r="I35" s="75"/>
    </row>
    <row r="36" spans="1:9">
      <c r="A36" s="76"/>
      <c r="B36" s="77" t="s">
        <v>55</v>
      </c>
      <c r="C36" s="78">
        <f>C8+C14+C18+C27+C26</f>
        <v>771523</v>
      </c>
      <c r="D36" s="78">
        <f t="shared" ref="D36:I36" si="5">D8+D14+D18+D27</f>
        <v>90264</v>
      </c>
      <c r="E36" s="78">
        <f t="shared" si="5"/>
        <v>152725</v>
      </c>
      <c r="F36" s="78">
        <f t="shared" si="5"/>
        <v>18039</v>
      </c>
      <c r="G36" s="78">
        <f t="shared" si="5"/>
        <v>9800</v>
      </c>
      <c r="H36" s="78">
        <f t="shared" si="5"/>
        <v>180564</v>
      </c>
      <c r="I36" s="78">
        <f t="shared" si="5"/>
        <v>795015</v>
      </c>
    </row>
    <row r="37" spans="1:9">
      <c r="A37" s="65"/>
      <c r="B37" s="79" t="s">
        <v>56</v>
      </c>
      <c r="C37" s="67">
        <f>C26</f>
        <v>247336</v>
      </c>
      <c r="D37" s="67"/>
      <c r="E37" s="67"/>
      <c r="F37" s="67"/>
      <c r="G37" s="67"/>
      <c r="H37" s="67"/>
      <c r="I37" s="68">
        <f>'[1]2'!D68+'[1]2'!E68</f>
        <v>247336</v>
      </c>
    </row>
    <row r="38" spans="1:9">
      <c r="A38" s="76"/>
      <c r="B38" s="77" t="s">
        <v>57</v>
      </c>
      <c r="C38" s="78">
        <f t="shared" ref="C38:H38" si="6">C36-C37</f>
        <v>524187</v>
      </c>
      <c r="D38" s="78">
        <f t="shared" si="6"/>
        <v>90264</v>
      </c>
      <c r="E38" s="78">
        <f t="shared" si="6"/>
        <v>152725</v>
      </c>
      <c r="F38" s="78">
        <f t="shared" si="6"/>
        <v>18039</v>
      </c>
      <c r="G38" s="78">
        <f t="shared" si="6"/>
        <v>9800</v>
      </c>
      <c r="H38" s="78">
        <f t="shared" si="6"/>
        <v>180564</v>
      </c>
      <c r="I38" s="78">
        <f>I36-I37</f>
        <v>547679</v>
      </c>
    </row>
  </sheetData>
  <mergeCells count="17">
    <mergeCell ref="I19:I20"/>
    <mergeCell ref="A28:A29"/>
    <mergeCell ref="A19:A20"/>
    <mergeCell ref="C19:C20"/>
    <mergeCell ref="D19:D20"/>
    <mergeCell ref="E19:E20"/>
    <mergeCell ref="F19:F20"/>
    <mergeCell ref="H19:H20"/>
    <mergeCell ref="A2:I2"/>
    <mergeCell ref="H3:I3"/>
    <mergeCell ref="A4:A7"/>
    <mergeCell ref="D5:I5"/>
    <mergeCell ref="B6:B7"/>
    <mergeCell ref="C6:C7"/>
    <mergeCell ref="D6:D7"/>
    <mergeCell ref="E6:H6"/>
    <mergeCell ref="I6:I7"/>
  </mergeCells>
  <pageMargins left="0.59055118110236227" right="0.59055118110236227" top="0.98425196850393704" bottom="0.98425196850393704" header="0.51181102362204722" footer="0.51181102362204722"/>
  <pageSetup paperSize="9" scale="88" orientation="landscape" r:id="rId1"/>
  <headerFooter alignWithMargins="0">
    <oddHeader xml:space="preserve">&amp;C
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Adminisztrator</dc:creator>
  <cp:lastModifiedBy>Adminisztrator</cp:lastModifiedBy>
  <dcterms:created xsi:type="dcterms:W3CDTF">2015-02-13T08:26:02Z</dcterms:created>
  <dcterms:modified xsi:type="dcterms:W3CDTF">2015-02-13T08:26:21Z</dcterms:modified>
</cp:coreProperties>
</file>