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E24" i="1"/>
  <c r="F24" i="1" s="1"/>
  <c r="E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F10" i="1" s="1"/>
  <c r="E9" i="1"/>
  <c r="F9" i="1" s="1"/>
  <c r="E8" i="1"/>
  <c r="C58" i="1" l="1"/>
  <c r="F58" i="1" s="1"/>
  <c r="F46" i="1"/>
  <c r="C8" i="1"/>
  <c r="F47" i="1"/>
  <c r="F53" i="1"/>
  <c r="C37" i="1" l="1"/>
  <c r="F8" i="1"/>
  <c r="F37" i="1" l="1"/>
  <c r="C42" i="1"/>
  <c r="F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<sst xmlns="http://schemas.openxmlformats.org/spreadsheetml/2006/main" count="113" uniqueCount="99">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</sst>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1319815</v>
          </cell>
        </row>
        <row r="13">
          <cell r="C13">
            <v>1225424</v>
          </cell>
        </row>
        <row r="14">
          <cell r="C14">
            <v>0</v>
          </cell>
        </row>
        <row r="19">
          <cell r="C19">
            <v>94391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2950990</v>
          </cell>
        </row>
        <row r="38">
          <cell r="C38">
            <v>91741189</v>
          </cell>
        </row>
        <row r="39">
          <cell r="C39">
            <v>372804</v>
          </cell>
        </row>
        <row r="41">
          <cell r="C41">
            <v>91368385</v>
          </cell>
        </row>
        <row r="42">
          <cell r="C42">
            <v>94692179</v>
          </cell>
        </row>
        <row r="46">
          <cell r="C46">
            <v>92717129</v>
          </cell>
        </row>
        <row r="47">
          <cell r="C47">
            <v>65726204</v>
          </cell>
        </row>
        <row r="48">
          <cell r="C48">
            <v>12613404</v>
          </cell>
        </row>
        <row r="49">
          <cell r="C49">
            <v>14377521</v>
          </cell>
        </row>
        <row r="52">
          <cell r="C52">
            <v>1975050</v>
          </cell>
        </row>
        <row r="53">
          <cell r="C53">
            <v>1975050</v>
          </cell>
        </row>
        <row r="58">
          <cell r="C58">
            <v>94692179</v>
          </cell>
        </row>
        <row r="60">
          <cell r="C60">
            <v>21</v>
          </cell>
        </row>
      </sheetData>
      <sheetData sheetId="24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0</v>
          </cell>
        </row>
        <row r="37">
          <cell r="C37">
            <v>0</v>
          </cell>
        </row>
        <row r="41">
          <cell r="C41">
            <v>0</v>
          </cell>
        </row>
        <row r="45">
          <cell r="C45">
            <v>0</v>
          </cell>
        </row>
        <row r="51">
          <cell r="C51">
            <v>0</v>
          </cell>
        </row>
        <row r="57">
          <cell r="C57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>
    <tabColor rgb="FF92D050"/>
  </sheetPr>
  <dimension ref="A1:F63"/>
  <sheetViews>
    <sheetView tabSelected="1" view="pageLayout" zoomScaleNormal="130" workbookViewId="0">
      <selection activeCell="H25" sqref="H25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3" customWidth="1"/>
    <col min="4" max="4" width="0" style="20" hidden="1" customWidth="1"/>
    <col min="5" max="5" width="11.83203125" style="5" hidden="1" customWidth="1"/>
    <col min="6" max="6" width="12.5" style="5" hidden="1" customWidth="1"/>
    <col min="7" max="7" width="0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1319815</v>
      </c>
      <c r="E8" s="32">
        <f>'[1]9.7.1. sz. mell TIB  '!C8+'[1]9.7.2. sz. mell TIB'!C8</f>
        <v>1319815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'[1]9.7.1. sz. mell TIB  '!C9+'[1]9.7.2. sz. mell TIB'!C9</f>
        <v>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>
        <f>'[1]9.7.1. sz. mell TIB  '!C10+'[1]9.7.2. sz. mell TIB'!C10</f>
        <v>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>
        <f>'[1]9.7.1. sz. mell TIB  '!C11+'[1]9.7.2. sz. mell TIB'!C11</f>
        <v>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'[1]9.7.1. sz. mell TIB  '!C12+'[1]9.7.2. sz. mell TIB'!C12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9">
        <f>708995+191429+325000</f>
        <v>1225424</v>
      </c>
      <c r="E13" s="32">
        <f>'[1]9.7.1. sz. mell TIB  '!C13+'[1]9.7.2. sz. mell TIB'!C13</f>
        <v>1225424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40">
        <f>191429-191429</f>
        <v>0</v>
      </c>
      <c r="E14" s="32">
        <f>'[1]9.7.1. sz. mell TIB  '!C14+'[1]9.7.2. sz. mell TIB'!C14</f>
        <v>0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41" t="s">
        <v>29</v>
      </c>
      <c r="C15" s="38"/>
      <c r="E15" s="32">
        <f>'[1]9.7.1. sz. mell TIB  '!C15+'[1]9.7.2. sz. mell TIB'!C15</f>
        <v>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2"/>
      <c r="E16" s="32">
        <f>'[1]9.7.1. sz. mell TIB  '!C16+'[1]9.7.2. sz. mell TIB'!C16</f>
        <v>0</v>
      </c>
      <c r="F16" s="32">
        <f t="shared" si="0"/>
        <v>0</v>
      </c>
    </row>
    <row r="17" spans="1:6" s="43" customFormat="1" ht="12" customHeight="1" x14ac:dyDescent="0.2">
      <c r="A17" s="36" t="s">
        <v>32</v>
      </c>
      <c r="B17" s="37" t="s">
        <v>33</v>
      </c>
      <c r="C17" s="38"/>
      <c r="E17" s="32">
        <f>'[1]9.7.1. sz. mell TIB  '!C17+'[1]9.7.2. sz. mell TIB'!C17</f>
        <v>0</v>
      </c>
      <c r="F17" s="32">
        <f t="shared" si="0"/>
        <v>0</v>
      </c>
    </row>
    <row r="18" spans="1:6" s="43" customFormat="1" ht="12" customHeight="1" x14ac:dyDescent="0.2">
      <c r="A18" s="36" t="s">
        <v>34</v>
      </c>
      <c r="B18" s="37" t="s">
        <v>35</v>
      </c>
      <c r="C18" s="44"/>
      <c r="E18" s="32">
        <f>'[1]9.7.1. sz. mell TIB  '!C18+'[1]9.7.2. sz. mell TIB'!C18</f>
        <v>0</v>
      </c>
      <c r="F18" s="32">
        <f t="shared" si="0"/>
        <v>0</v>
      </c>
    </row>
    <row r="19" spans="1:6" s="43" customFormat="1" ht="12" customHeight="1" thickBot="1" x14ac:dyDescent="0.25">
      <c r="A19" s="36" t="s">
        <v>36</v>
      </c>
      <c r="B19" s="41" t="s">
        <v>37</v>
      </c>
      <c r="C19" s="45">
        <f>27424+26967+40000</f>
        <v>94391</v>
      </c>
      <c r="E19" s="32">
        <f>'[1]9.7.1. sz. mell TIB  '!C19+'[1]9.7.2. sz. mell TIB'!C19</f>
        <v>94391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6">
        <f>SUM(C21:C23)</f>
        <v>1631175</v>
      </c>
      <c r="E20" s="32">
        <f>'[1]9.7.1. sz. mell TIB  '!C20+'[1]9.7.2. sz. mell TIB'!C20</f>
        <v>1631175</v>
      </c>
      <c r="F20" s="32">
        <f t="shared" si="0"/>
        <v>0</v>
      </c>
    </row>
    <row r="21" spans="1:6" s="43" customFormat="1" ht="12" customHeight="1" x14ac:dyDescent="0.2">
      <c r="A21" s="36" t="s">
        <v>40</v>
      </c>
      <c r="B21" s="47" t="s">
        <v>41</v>
      </c>
      <c r="C21" s="48"/>
      <c r="E21" s="32">
        <f>'[1]9.7.1. sz. mell TIB  '!C21+'[1]9.7.2. sz. mell TIB'!C21</f>
        <v>0</v>
      </c>
      <c r="F21" s="32">
        <f t="shared" si="0"/>
        <v>0</v>
      </c>
    </row>
    <row r="22" spans="1:6" s="43" customFormat="1" ht="12" customHeight="1" x14ac:dyDescent="0.2">
      <c r="A22" s="36" t="s">
        <v>42</v>
      </c>
      <c r="B22" s="37" t="s">
        <v>43</v>
      </c>
      <c r="C22" s="38"/>
      <c r="E22" s="32">
        <f>'[1]9.7.1. sz. mell TIB  '!C22+'[1]9.7.2. sz. mell TIB'!C22</f>
        <v>0</v>
      </c>
      <c r="F22" s="32">
        <f t="shared" si="0"/>
        <v>0</v>
      </c>
    </row>
    <row r="23" spans="1:6" s="43" customFormat="1" ht="12" customHeight="1" x14ac:dyDescent="0.2">
      <c r="A23" s="36" t="s">
        <v>44</v>
      </c>
      <c r="B23" s="37" t="s">
        <v>45</v>
      </c>
      <c r="C23" s="38">
        <v>1631175</v>
      </c>
      <c r="E23" s="32">
        <f>'[1]9.7.1. sz. mell TIB  '!C23+'[1]9.7.2. sz. mell TIB'!C23</f>
        <v>1631175</v>
      </c>
      <c r="F23" s="32">
        <f t="shared" si="0"/>
        <v>0</v>
      </c>
    </row>
    <row r="24" spans="1:6" s="43" customFormat="1" ht="12" customHeight="1" thickBot="1" x14ac:dyDescent="0.25">
      <c r="A24" s="36" t="s">
        <v>46</v>
      </c>
      <c r="B24" s="37" t="s">
        <v>47</v>
      </c>
      <c r="C24" s="38">
        <v>1631175</v>
      </c>
      <c r="E24" s="32">
        <f>'[1]9.7.1. sz. mell TIB  '!C24+'[1]9.7.2. sz. mell TIB'!C24</f>
        <v>1631175</v>
      </c>
      <c r="F24" s="32">
        <f t="shared" si="0"/>
        <v>0</v>
      </c>
    </row>
    <row r="25" spans="1:6" s="43" customFormat="1" ht="12" customHeight="1" thickBot="1" x14ac:dyDescent="0.25">
      <c r="A25" s="49" t="s">
        <v>48</v>
      </c>
      <c r="B25" s="50" t="s">
        <v>49</v>
      </c>
      <c r="C25" s="51"/>
      <c r="E25" s="32">
        <f>'[1]9.7.1. sz. mell TIB  '!C25+'[1]9.7.2. sz. mell TIB'!C25</f>
        <v>0</v>
      </c>
      <c r="F25" s="32">
        <f t="shared" si="0"/>
        <v>0</v>
      </c>
    </row>
    <row r="26" spans="1:6" s="43" customFormat="1" ht="12" customHeight="1" thickBot="1" x14ac:dyDescent="0.25">
      <c r="A26" s="49" t="s">
        <v>50</v>
      </c>
      <c r="B26" s="50" t="s">
        <v>51</v>
      </c>
      <c r="C26" s="46">
        <f>+C27+C28+C29</f>
        <v>0</v>
      </c>
      <c r="E26" s="32">
        <f>'[1]9.7.1. sz. mell TIB  '!C26+'[1]9.7.2. sz. mell TIB'!C26</f>
        <v>0</v>
      </c>
      <c r="F26" s="32">
        <f t="shared" si="0"/>
        <v>0</v>
      </c>
    </row>
    <row r="27" spans="1:6" s="43" customFormat="1" ht="12" customHeight="1" x14ac:dyDescent="0.2">
      <c r="A27" s="52" t="s">
        <v>52</v>
      </c>
      <c r="B27" s="53" t="s">
        <v>53</v>
      </c>
      <c r="C27" s="54"/>
      <c r="E27" s="32">
        <f>'[1]9.7.1. sz. mell TIB  '!C27+'[1]9.7.2. sz. mell TIB'!C27</f>
        <v>0</v>
      </c>
      <c r="F27" s="32">
        <f t="shared" si="0"/>
        <v>0</v>
      </c>
    </row>
    <row r="28" spans="1:6" s="43" customFormat="1" ht="12" customHeight="1" x14ac:dyDescent="0.2">
      <c r="A28" s="52" t="s">
        <v>54</v>
      </c>
      <c r="B28" s="53" t="s">
        <v>43</v>
      </c>
      <c r="C28" s="48"/>
      <c r="E28" s="32">
        <f>'[1]9.7.1. sz. mell TIB  '!C28+'[1]9.7.2. sz. mell TIB'!C28</f>
        <v>0</v>
      </c>
      <c r="F28" s="32">
        <f t="shared" si="0"/>
        <v>0</v>
      </c>
    </row>
    <row r="29" spans="1:6" s="43" customFormat="1" ht="12" customHeight="1" x14ac:dyDescent="0.2">
      <c r="A29" s="52" t="s">
        <v>55</v>
      </c>
      <c r="B29" s="55" t="s">
        <v>56</v>
      </c>
      <c r="C29" s="48"/>
      <c r="E29" s="32">
        <f>'[1]9.7.1. sz. mell TIB  '!C29+'[1]9.7.2. sz. mell TIB'!C29</f>
        <v>0</v>
      </c>
      <c r="F29" s="32">
        <f t="shared" si="0"/>
        <v>0</v>
      </c>
    </row>
    <row r="30" spans="1:6" s="43" customFormat="1" ht="12" customHeight="1" thickBot="1" x14ac:dyDescent="0.25">
      <c r="A30" s="36" t="s">
        <v>57</v>
      </c>
      <c r="B30" s="56" t="s">
        <v>58</v>
      </c>
      <c r="C30" s="57"/>
      <c r="E30" s="32">
        <f>'[1]9.7.1. sz. mell TIB  '!C30+'[1]9.7.2. sz. mell TIB'!C30</f>
        <v>0</v>
      </c>
      <c r="F30" s="32">
        <f t="shared" si="0"/>
        <v>0</v>
      </c>
    </row>
    <row r="31" spans="1:6" s="43" customFormat="1" ht="12" customHeight="1" thickBot="1" x14ac:dyDescent="0.25">
      <c r="A31" s="49" t="s">
        <v>59</v>
      </c>
      <c r="B31" s="50" t="s">
        <v>60</v>
      </c>
      <c r="C31" s="46">
        <f>+C32+C33+C34</f>
        <v>0</v>
      </c>
      <c r="E31" s="32">
        <f>'[1]9.7.1. sz. mell TIB  '!C31+'[1]9.7.2. sz. mell TIB'!C31</f>
        <v>0</v>
      </c>
      <c r="F31" s="32">
        <f t="shared" si="0"/>
        <v>0</v>
      </c>
    </row>
    <row r="32" spans="1:6" s="43" customFormat="1" ht="12" customHeight="1" x14ac:dyDescent="0.2">
      <c r="A32" s="52" t="s">
        <v>61</v>
      </c>
      <c r="B32" s="53" t="s">
        <v>62</v>
      </c>
      <c r="C32" s="54"/>
      <c r="E32" s="32">
        <f>'[1]9.7.1. sz. mell TIB  '!C32+'[1]9.7.2. sz. mell TIB'!C32</f>
        <v>0</v>
      </c>
      <c r="F32" s="32">
        <f t="shared" si="0"/>
        <v>0</v>
      </c>
    </row>
    <row r="33" spans="1:6" s="43" customFormat="1" ht="12" customHeight="1" x14ac:dyDescent="0.2">
      <c r="A33" s="52" t="s">
        <v>63</v>
      </c>
      <c r="B33" s="55" t="s">
        <v>64</v>
      </c>
      <c r="C33" s="42"/>
      <c r="E33" s="32">
        <f>'[1]9.7.1. sz. mell TIB  '!C33+'[1]9.7.2. sz. mell TIB'!C33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6" t="s">
        <v>66</v>
      </c>
      <c r="C34" s="57"/>
      <c r="E34" s="32">
        <f>'[1]9.7.1. sz. mell TIB  '!C34+'[1]9.7.2. sz. mell TIB'!C34</f>
        <v>0</v>
      </c>
      <c r="F34" s="32">
        <f t="shared" si="0"/>
        <v>0</v>
      </c>
    </row>
    <row r="35" spans="1:6" s="31" customFormat="1" ht="12" customHeight="1" thickBot="1" x14ac:dyDescent="0.25">
      <c r="A35" s="49" t="s">
        <v>67</v>
      </c>
      <c r="B35" s="50" t="s">
        <v>68</v>
      </c>
      <c r="C35" s="51"/>
      <c r="E35" s="32">
        <f>'[1]9.7.1. sz. mell TIB  '!C35+'[1]9.7.2. sz. mell TIB'!C35</f>
        <v>0</v>
      </c>
      <c r="F35" s="32">
        <f t="shared" si="0"/>
        <v>0</v>
      </c>
    </row>
    <row r="36" spans="1:6" s="31" customFormat="1" ht="12" customHeight="1" thickBot="1" x14ac:dyDescent="0.25">
      <c r="A36" s="49" t="s">
        <v>69</v>
      </c>
      <c r="B36" s="50" t="s">
        <v>70</v>
      </c>
      <c r="C36" s="58"/>
      <c r="E36" s="32">
        <f>'[1]9.7.1. sz. mell TIB  '!C36+'[1]9.7.2. sz. mell TIB'!C36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50" t="s">
        <v>72</v>
      </c>
      <c r="C37" s="59">
        <f>+C8+C20+C25+C26+C31+C35+C36</f>
        <v>2950990</v>
      </c>
      <c r="E37" s="32">
        <f>'[1]9.7.1. sz. mell TIB  '!C37+'[1]9.7.2. sz. mell TIB'!C37</f>
        <v>2950990</v>
      </c>
      <c r="F37" s="32">
        <f t="shared" si="0"/>
        <v>0</v>
      </c>
    </row>
    <row r="38" spans="1:6" s="31" customFormat="1" ht="12" customHeight="1" thickBot="1" x14ac:dyDescent="0.25">
      <c r="A38" s="60" t="s">
        <v>73</v>
      </c>
      <c r="B38" s="50" t="s">
        <v>74</v>
      </c>
      <c r="C38" s="59">
        <f>+C39+C40+C41</f>
        <v>91741189</v>
      </c>
      <c r="E38" s="32">
        <f>'[1]9.7.1. sz. mell TIB  '!C38+'[1]9.7.2. sz. mell TIB'!C38</f>
        <v>91741189</v>
      </c>
      <c r="F38" s="32">
        <f t="shared" si="0"/>
        <v>0</v>
      </c>
    </row>
    <row r="39" spans="1:6" s="31" customFormat="1" ht="12" customHeight="1" x14ac:dyDescent="0.2">
      <c r="A39" s="52" t="s">
        <v>75</v>
      </c>
      <c r="B39" s="53" t="s">
        <v>76</v>
      </c>
      <c r="C39" s="54">
        <v>372804</v>
      </c>
      <c r="E39" s="32">
        <f>'[1]9.7.1. sz. mell TIB  '!C39+'[1]9.7.2. sz. mell TIB'!C39</f>
        <v>372804</v>
      </c>
      <c r="F39" s="32">
        <f t="shared" si="0"/>
        <v>0</v>
      </c>
    </row>
    <row r="40" spans="1:6" s="43" customFormat="1" ht="12" customHeight="1" x14ac:dyDescent="0.2">
      <c r="A40" s="52" t="s">
        <v>77</v>
      </c>
      <c r="B40" s="55" t="s">
        <v>78</v>
      </c>
      <c r="C40" s="42"/>
      <c r="E40" s="32">
        <f>'[1]9.7.1. sz. mell TIB  '!C40+'[1]9.7.2. sz. mell TIB'!C40</f>
        <v>0</v>
      </c>
      <c r="F40" s="32">
        <f t="shared" si="0"/>
        <v>0</v>
      </c>
    </row>
    <row r="41" spans="1:6" s="43" customFormat="1" ht="15" customHeight="1" thickBot="1" x14ac:dyDescent="0.25">
      <c r="A41" s="36" t="s">
        <v>79</v>
      </c>
      <c r="B41" s="56" t="s">
        <v>80</v>
      </c>
      <c r="C41" s="61">
        <f>91991548-534450+80000+1977287-2146000</f>
        <v>91368385</v>
      </c>
      <c r="E41" s="32">
        <f>'[1]9.7.1. sz. mell TIB  '!C41+'[1]9.7.2. sz. mell TIB'!C41</f>
        <v>91368385</v>
      </c>
      <c r="F41" s="32">
        <f t="shared" si="0"/>
        <v>0</v>
      </c>
    </row>
    <row r="42" spans="1:6" s="43" customFormat="1" ht="15" customHeight="1" thickBot="1" x14ac:dyDescent="0.25">
      <c r="A42" s="60" t="s">
        <v>81</v>
      </c>
      <c r="B42" s="62" t="s">
        <v>82</v>
      </c>
      <c r="C42" s="59">
        <f>+C37+C38</f>
        <v>94692179</v>
      </c>
      <c r="E42" s="32">
        <f>'[1]9.7.1. sz. mell TIB  '!C42+'[1]9.7.2. sz. mell TIB'!C42</f>
        <v>94692179</v>
      </c>
      <c r="F42" s="32">
        <f t="shared" si="0"/>
        <v>0</v>
      </c>
    </row>
    <row r="43" spans="1:6" x14ac:dyDescent="0.2">
      <c r="A43" s="63"/>
      <c r="B43" s="64"/>
      <c r="C43" s="65"/>
      <c r="E43" s="32">
        <f>'[1]9.7.1. sz. mell TIB  '!C43+'[1]9.7.2. sz. mell TIB'!C43</f>
        <v>0</v>
      </c>
      <c r="F43" s="32">
        <f t="shared" si="0"/>
        <v>0</v>
      </c>
    </row>
    <row r="44" spans="1:6" s="24" customFormat="1" ht="16.5" customHeight="1" thickBot="1" x14ac:dyDescent="0.25">
      <c r="A44" s="66"/>
      <c r="B44" s="67"/>
      <c r="C44" s="68"/>
      <c r="E44" s="32">
        <f>'[1]9.7.1. sz. mell TIB  '!C44+'[1]9.7.2. sz. mell TIB'!C44</f>
        <v>0</v>
      </c>
      <c r="F44" s="32">
        <f t="shared" si="0"/>
        <v>0</v>
      </c>
    </row>
    <row r="45" spans="1:6" s="72" customFormat="1" ht="12" customHeight="1" thickBot="1" x14ac:dyDescent="0.25">
      <c r="A45" s="69"/>
      <c r="B45" s="70" t="s">
        <v>83</v>
      </c>
      <c r="C45" s="71"/>
      <c r="E45" s="32">
        <f>'[1]9.7.1. sz. mell TIB  '!C45+'[1]9.7.2. sz. mell TIB'!C45</f>
        <v>0</v>
      </c>
      <c r="F45" s="32">
        <f t="shared" si="0"/>
        <v>0</v>
      </c>
    </row>
    <row r="46" spans="1:6" ht="12" customHeight="1" thickBot="1" x14ac:dyDescent="0.25">
      <c r="A46" s="49" t="s">
        <v>14</v>
      </c>
      <c r="B46" s="50" t="s">
        <v>84</v>
      </c>
      <c r="C46" s="30">
        <f>SUM(C47:C51)</f>
        <v>92717129</v>
      </c>
      <c r="E46" s="32">
        <f>'[1]9.7.1. sz. mell TIB  '!C46+'[1]9.7.2. sz. mell TIB'!C46</f>
        <v>92717129</v>
      </c>
      <c r="F46" s="32">
        <f t="shared" si="0"/>
        <v>0</v>
      </c>
    </row>
    <row r="47" spans="1:6" ht="12" customHeight="1" x14ac:dyDescent="0.2">
      <c r="A47" s="36" t="s">
        <v>16</v>
      </c>
      <c r="B47" s="47" t="s">
        <v>85</v>
      </c>
      <c r="C47" s="54">
        <f>64039486+1365000+22949+22950-40000+315819</f>
        <v>65726204</v>
      </c>
      <c r="E47" s="32">
        <f>'[1]9.7.1. sz. mell TIB  '!C47+'[1]9.7.2. sz. mell TIB'!C47</f>
        <v>65726204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f>12834203+266175+4475-534450+4017-16284+55268</f>
        <v>12613404</v>
      </c>
      <c r="E48" s="32">
        <f>'[1]9.7.1. sz. mell TIB  '!C48+'[1]9.7.2. sz. mell TIB'!C48</f>
        <v>12613404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9">
        <f>15749737-4000-63500+80000+56284+340000-600000-181000-1000000</f>
        <v>14377521</v>
      </c>
      <c r="E49" s="32">
        <f>'[1]9.7.1. sz. mell TIB  '!C49+'[1]9.7.2. sz. mell TIB'!C49</f>
        <v>14377521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40"/>
      <c r="E50" s="32">
        <f>'[1]9.7.1. sz. mell TIB  '!C50+'[1]9.7.2. sz. mell TIB'!C50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40"/>
      <c r="E51" s="32">
        <f>'[1]9.7.1. sz. mell TIB  '!C51+'[1]9.7.2. sz. mell TIB'!C51</f>
        <v>0</v>
      </c>
      <c r="F51" s="32">
        <f t="shared" si="0"/>
        <v>0</v>
      </c>
    </row>
    <row r="52" spans="1:6" s="72" customFormat="1" ht="12" customHeight="1" thickBot="1" x14ac:dyDescent="0.25">
      <c r="A52" s="49" t="s">
        <v>38</v>
      </c>
      <c r="B52" s="50" t="s">
        <v>90</v>
      </c>
      <c r="C52" s="46">
        <f>SUM(C53:C55)</f>
        <v>1975050</v>
      </c>
      <c r="E52" s="32">
        <f>'[1]9.7.1. sz. mell TIB  '!C52+'[1]9.7.2. sz. mell TIB'!C52</f>
        <v>1975050</v>
      </c>
      <c r="F52" s="32">
        <f t="shared" si="0"/>
        <v>0</v>
      </c>
    </row>
    <row r="53" spans="1:6" ht="12" customHeight="1" x14ac:dyDescent="0.2">
      <c r="A53" s="36" t="s">
        <v>40</v>
      </c>
      <c r="B53" s="47" t="s">
        <v>91</v>
      </c>
      <c r="C53" s="54">
        <f>641350+4000+63500+1266200</f>
        <v>1975050</v>
      </c>
      <c r="E53" s="32">
        <f>'[1]9.7.1. sz. mell TIB  '!C53+'[1]9.7.2. sz. mell TIB'!C53</f>
        <v>1975050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8"/>
      <c r="E54" s="32">
        <f>'[1]9.7.1. sz. mell TIB  '!C54+'[1]9.7.2. sz. mell TIB'!C54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8"/>
      <c r="E55" s="32">
        <f>'[1]9.7.1. sz. mell TIB  '!C55+'[1]9.7.2. sz. mell TIB'!C55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>
        <f>'[1]9.7.1. sz. mell TIB  '!C56+'[1]9.7.2. sz. mell TIB'!C56</f>
        <v>0</v>
      </c>
      <c r="F56" s="32">
        <f t="shared" si="0"/>
        <v>0</v>
      </c>
    </row>
    <row r="57" spans="1:6" ht="13.5" thickBot="1" x14ac:dyDescent="0.25">
      <c r="A57" s="49" t="s">
        <v>48</v>
      </c>
      <c r="B57" s="50" t="s">
        <v>95</v>
      </c>
      <c r="C57" s="51"/>
      <c r="E57" s="32">
        <f>'[1]9.7.1. sz. mell TIB  '!C57+'[1]9.7.2. sz. mell TIB'!C57</f>
        <v>0</v>
      </c>
      <c r="F57" s="32">
        <f t="shared" si="0"/>
        <v>0</v>
      </c>
    </row>
    <row r="58" spans="1:6" ht="15" customHeight="1" thickBot="1" x14ac:dyDescent="0.25">
      <c r="A58" s="49" t="s">
        <v>50</v>
      </c>
      <c r="B58" s="73" t="s">
        <v>96</v>
      </c>
      <c r="C58" s="74">
        <f>+C46+C52+C57</f>
        <v>94692179</v>
      </c>
      <c r="E58" s="32">
        <f>'[1]9.7.1. sz. mell TIB  '!C58+'[1]9.7.2. sz. mell TIB'!C58</f>
        <v>94692179</v>
      </c>
      <c r="F58" s="32">
        <f t="shared" si="0"/>
        <v>0</v>
      </c>
    </row>
    <row r="59" spans="1:6" ht="14.25" customHeight="1" thickBot="1" x14ac:dyDescent="0.25">
      <c r="C59" s="76"/>
      <c r="E59" s="32">
        <f>'[1]9.7.1. sz. mell TIB  '!C59+'[1]9.7.2. sz. mell TIB'!C59</f>
        <v>0</v>
      </c>
      <c r="F59" s="32">
        <f t="shared" si="0"/>
        <v>0</v>
      </c>
    </row>
    <row r="60" spans="1:6" x14ac:dyDescent="0.2">
      <c r="A60" s="77" t="s">
        <v>97</v>
      </c>
      <c r="B60" s="78"/>
      <c r="C60" s="79">
        <v>21</v>
      </c>
      <c r="E60" s="32" t="e">
        <f>'[1]9.7.1. sz. mell TIB  '!C60+'[1]9.7.2. sz. mell TIB'!#REF!</f>
        <v>#REF!</v>
      </c>
      <c r="F60" s="32" t="e">
        <f t="shared" si="0"/>
        <v>#REF!</v>
      </c>
    </row>
    <row r="61" spans="1:6" ht="13.5" thickBot="1" x14ac:dyDescent="0.25">
      <c r="A61" s="80" t="s">
        <v>98</v>
      </c>
      <c r="B61" s="81"/>
      <c r="C61" s="82">
        <v>0.67</v>
      </c>
      <c r="E61" s="32"/>
      <c r="F61" s="32"/>
    </row>
    <row r="62" spans="1:6" x14ac:dyDescent="0.2">
      <c r="E62" s="32"/>
      <c r="F62" s="32"/>
    </row>
    <row r="63" spans="1:6" x14ac:dyDescent="0.2">
      <c r="B63" s="20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2020-03-02T10:51:11Z</dcterms:created>
  <dcterms:modified xsi:type="dcterms:W3CDTF">2020-03-02T10:51:12Z</dcterms:modified>
</cp:coreProperties>
</file>