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3"/>
  </bookViews>
  <sheets>
    <sheet name="1.kiemelt ei" sheetId="1" r:id="rId1"/>
    <sheet name="2.kiadások működés,felh.Önk." sheetId="2" r:id="rId2"/>
    <sheet name="3.kiadások működ,felh.Közös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KözösHiv" sheetId="7" r:id="rId7"/>
    <sheet name="8.bevételek működés,felh.Óvoda" sheetId="8" r:id="rId8"/>
    <sheet name="9.bevételek működés,felh.Összes" sheetId="9" r:id="rId9"/>
    <sheet name="10.beruházások felújítások" sheetId="10" r:id="rId10"/>
    <sheet name="11.tartalékok" sheetId="11" r:id="rId11"/>
    <sheet name="12.átadott" sheetId="12" r:id="rId12"/>
    <sheet name="13.átvett" sheetId="13" r:id="rId13"/>
    <sheet name="14.mérleg" sheetId="14" r:id="rId14"/>
  </sheets>
  <definedNames>
    <definedName name="_xlnm.Print_Area" localSheetId="0">'1.kiemelt ei'!$A$1:$B$28</definedName>
    <definedName name="_xlnm.Print_Area" localSheetId="1">'2.kiadások működés,felh.Önk.'!$A$1:$AF$129</definedName>
    <definedName name="Excel_BuiltIn_Print_Area" localSheetId="1">'2.kiadások működés,felh.Önk.'!$A$1:$Y$129</definedName>
    <definedName name="Excel_BuiltIn_Print_Area" localSheetId="1">'2.kiadások működés,felh.Önk.'!$A$1:$F$129</definedName>
    <definedName name="Excel_BuiltIn_Print_Area" localSheetId="3">'4.kiadások működés,felh.Óvoda'!$A$1:$D$123</definedName>
  </definedNames>
  <calcPr fullCalcOnLoad="1"/>
</workbook>
</file>

<file path=xl/sharedStrings.xml><?xml version="1.0" encoding="utf-8"?>
<sst xmlns="http://schemas.openxmlformats.org/spreadsheetml/2006/main" count="2266" uniqueCount="627">
  <si>
    <t>Lábod Község Önkormányzata 2019. évi költségvetése</t>
  </si>
  <si>
    <t>Az egységes rovatrend szerint a kiemelt kiadási és bevételi jogcímek</t>
  </si>
  <si>
    <t>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</si>
  <si>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</si>
  <si>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</si>
  <si>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</si>
  <si>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</si>
  <si>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</si>
  <si>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</si>
  <si>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</si>
  <si>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</si>
  <si>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</si>
  <si>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</si>
  <si>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</si>
  <si>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</si>
  <si>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</si>
  <si>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</si>
  <si>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</si>
  <si>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</si>
  <si>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</si>
  <si>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</si>
  <si>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</si>
  <si>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</si>
  <si>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</si>
  <si>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</si>
  <si>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(Ft)</t>
  </si>
  <si>
    <t>ÖNKORMÁNYZATI ELŐIRÁNYZATOK</t>
  </si>
  <si>
    <t>Rovat megnevezése</t>
  </si>
  <si>
    <t>Rovat-szám</t>
  </si>
  <si>
    <t>052020</t>
  </si>
  <si>
    <t>018010</t>
  </si>
  <si>
    <t>045160</t>
  </si>
  <si>
    <t>013350</t>
  </si>
  <si>
    <t>066010</t>
  </si>
  <si>
    <t>011130</t>
  </si>
  <si>
    <t>064010</t>
  </si>
  <si>
    <t>066020-1</t>
  </si>
  <si>
    <t>066020-2</t>
  </si>
  <si>
    <t>066020-3</t>
  </si>
  <si>
    <t>066020 TOP rend.</t>
  </si>
  <si>
    <t>066020-4</t>
  </si>
  <si>
    <t>066020-5</t>
  </si>
  <si>
    <t>066020-7</t>
  </si>
  <si>
    <t>066020-13</t>
  </si>
  <si>
    <t>066020-9</t>
  </si>
  <si>
    <t>082092</t>
  </si>
  <si>
    <t>072111</t>
  </si>
  <si>
    <t>074031</t>
  </si>
  <si>
    <t>084031</t>
  </si>
  <si>
    <t>082091</t>
  </si>
  <si>
    <t>082094</t>
  </si>
  <si>
    <t>013320</t>
  </si>
  <si>
    <t>104037</t>
  </si>
  <si>
    <t>104051</t>
  </si>
  <si>
    <t>041233</t>
  </si>
  <si>
    <t>018030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</si>
  <si>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</si>
  <si>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</si>
  <si>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</si>
  <si>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</si>
  <si>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</si>
  <si>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</si>
  <si>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</si>
  <si>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</si>
  <si>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</si>
  <si>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</si>
  <si>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</si>
  <si>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</si>
  <si>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</si>
  <si>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</si>
  <si>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</si>
  <si>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</si>
  <si>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</si>
  <si>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</si>
  <si>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</si>
  <si>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</si>
  <si>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</si>
  <si>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</si>
  <si>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</si>
  <si>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</si>
  <si>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</si>
  <si>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</si>
  <si>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</si>
  <si>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</si>
  <si>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</si>
  <si>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</si>
  <si>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</si>
  <si>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</si>
  <si>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</si>
  <si>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</si>
  <si>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</si>
  <si>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</si>
  <si>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</si>
  <si>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</si>
  <si>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</si>
  <si>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</si>
  <si>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</si>
  <si>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</si>
  <si>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</si>
  <si>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</si>
  <si>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</si>
  <si>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</si>
  <si>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</si>
  <si>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</si>
  <si>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</si>
  <si>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</si>
  <si>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</si>
  <si>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</si>
  <si>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</si>
  <si>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</si>
  <si>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</si>
  <si>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</si>
  <si>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</si>
  <si>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</si>
  <si>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</si>
  <si>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</si>
  <si>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</si>
  <si>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</si>
  <si>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</si>
  <si>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</si>
  <si>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</si>
  <si>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</si>
  <si>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</si>
  <si>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</si>
  <si>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</si>
  <si>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</si>
  <si>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</si>
  <si>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</si>
  <si>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</si>
  <si>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</si>
  <si>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</si>
  <si>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</si>
  <si>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</si>
  <si>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</si>
  <si>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</si>
  <si>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</si>
  <si>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</si>
  <si>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</si>
  <si>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</si>
  <si>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</si>
  <si>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</si>
  <si>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</si>
  <si>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</si>
  <si>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</si>
  <si>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</si>
  <si>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</si>
  <si>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</si>
  <si>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</si>
  <si>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</si>
  <si>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</si>
  <si>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</si>
  <si>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</si>
  <si>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</si>
  <si>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</si>
  <si>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</si>
  <si>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</si>
  <si>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</si>
  <si>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</si>
  <si>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</si>
  <si>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</si>
  <si>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</si>
  <si>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</si>
  <si>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</si>
  <si>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</si>
  <si>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</si>
  <si>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</si>
  <si>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</si>
  <si>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</si>
  <si>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</si>
  <si>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</si>
  <si>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</si>
  <si>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</si>
  <si>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</si>
  <si>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</si>
  <si>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</si>
  <si>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</si>
  <si>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</si>
  <si>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</si>
  <si>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</si>
  <si>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</si>
  <si>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</si>
  <si>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</si>
  <si>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</si>
  <si>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</si>
  <si>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</si>
  <si>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</si>
  <si>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</si>
  <si>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</si>
  <si>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</si>
  <si>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</si>
  <si>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</si>
  <si>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</si>
  <si>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</si>
  <si>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</si>
  <si>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</si>
  <si>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</si>
  <si>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</si>
  <si>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</si>
  <si>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</si>
  <si>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</si>
  <si>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</si>
  <si>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</si>
  <si>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</si>
  <si>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</si>
  <si>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</si>
  <si>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</si>
  <si>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</si>
  <si>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</si>
  <si>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</si>
  <si>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</si>
  <si>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</si>
  <si>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</si>
  <si>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</si>
  <si>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</si>
  <si>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</si>
  <si>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</si>
  <si>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</si>
  <si>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</si>
  <si>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</si>
  <si>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</si>
  <si>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</si>
  <si>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</si>
  <si>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</si>
  <si>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</si>
  <si>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</si>
  <si>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</si>
  <si>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</si>
  <si>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</si>
  <si>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</si>
  <si>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</si>
  <si>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</si>
  <si>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</si>
  <si>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</si>
  <si>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</si>
  <si>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</si>
  <si>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</si>
  <si>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</si>
  <si>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</si>
  <si>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</si>
  <si>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</si>
  <si>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</si>
  <si>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</si>
  <si>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</si>
  <si>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</si>
  <si>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</si>
  <si>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</si>
  <si>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</si>
  <si>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</si>
  <si>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</si>
  <si>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</si>
  <si>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</si>
  <si>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</si>
  <si>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</si>
  <si>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</si>
  <si>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</si>
  <si>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</si>
  <si>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</si>
  <si>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</si>
  <si>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</si>
  <si>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</si>
  <si>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</si>
  <si>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</si>
  <si>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</si>
  <si>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</si>
  <si>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</si>
  <si>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</si>
  <si>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</si>
  <si>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</si>
  <si>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</si>
  <si>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</si>
  <si>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</si>
  <si>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</si>
  <si>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</si>
  <si>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</si>
  <si>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</si>
  <si>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</si>
  <si>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</si>
  <si>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</si>
  <si>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</si>
  <si>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</si>
  <si>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</si>
  <si>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</si>
  <si>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</si>
  <si>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</si>
  <si>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</si>
  <si>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</si>
  <si>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</si>
  <si>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</si>
  <si>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</si>
  <si>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</si>
  <si>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</si>
  <si>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</si>
  <si>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</si>
  <si>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</si>
  <si>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</si>
  <si>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</si>
  <si>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</si>
  <si>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</si>
  <si>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</si>
  <si>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LÁBOD KÖZÖS ÖNKORMÁNYZATI HIVATAL ELŐIRÁNYZATAI</t>
  </si>
  <si>
    <t>eredeti ei.</t>
  </si>
  <si>
    <t>módosított ei.</t>
  </si>
  <si>
    <t>Egyéb működési célú támogatások államháztartáson kivülről</t>
  </si>
  <si>
    <t>CSICSERGŐ ÓVODA ELŐIRÁNYZATAI</t>
  </si>
  <si>
    <t>ÖNKORMÁNYZAT ÉS KÖLTSÉGVETÉSI SZERVEI ELŐIRÁNYZATA MINDÖSSZESEN</t>
  </si>
  <si>
    <t>Önkormányzat</t>
  </si>
  <si>
    <t>Közös Hivatal</t>
  </si>
  <si>
    <t>Óvoda</t>
  </si>
  <si>
    <t>ÖSSZESEN</t>
  </si>
  <si>
    <t>Bevételek (Ft)</t>
  </si>
  <si>
    <t>Rovat-
szám</t>
  </si>
  <si>
    <t>összes bev. Önkormányzat</t>
  </si>
  <si>
    <t>adó bevételek</t>
  </si>
  <si>
    <t>pm</t>
  </si>
  <si>
    <t>közös hiv.</t>
  </si>
  <si>
    <t>közfoglalkoztatás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</si>
  <si>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</si>
  <si>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</si>
  <si>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</si>
  <si>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</si>
  <si>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</si>
  <si>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</si>
  <si>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</si>
  <si>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</si>
  <si>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</si>
  <si>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</si>
  <si>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</si>
  <si>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</si>
  <si>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</si>
  <si>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</si>
  <si>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</si>
  <si>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</si>
  <si>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</si>
  <si>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</si>
  <si>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</si>
  <si>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</si>
  <si>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</si>
  <si>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</si>
  <si>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</si>
  <si>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</si>
  <si>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</si>
  <si>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</si>
  <si>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</si>
  <si>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</si>
  <si>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</si>
  <si>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</si>
  <si>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</si>
  <si>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</si>
  <si>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</si>
  <si>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</si>
  <si>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</si>
  <si>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</si>
  <si>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</si>
  <si>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</si>
  <si>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</si>
  <si>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</si>
  <si>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</si>
  <si>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</si>
  <si>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</si>
  <si>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</si>
  <si>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</si>
  <si>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</si>
  <si>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</si>
  <si>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</si>
  <si>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</si>
  <si>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</si>
  <si>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</si>
  <si>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</si>
  <si>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</si>
  <si>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</si>
  <si>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</si>
  <si>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</si>
  <si>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</si>
  <si>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</si>
  <si>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</si>
  <si>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</si>
  <si>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</si>
  <si>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</si>
  <si>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</si>
  <si>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</si>
  <si>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</si>
  <si>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</si>
  <si>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</si>
  <si>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</si>
  <si>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</si>
  <si>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</si>
  <si>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</si>
  <si>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</si>
  <si>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</si>
  <si>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</si>
  <si>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</si>
  <si>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</si>
  <si>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</si>
  <si>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</si>
  <si>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</si>
  <si>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</si>
  <si>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</si>
  <si>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</si>
  <si>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</si>
  <si>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</si>
  <si>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</si>
  <si>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</si>
  <si>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</si>
  <si>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</si>
  <si>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</si>
  <si>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</si>
  <si>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</si>
  <si>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</si>
  <si>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</si>
  <si>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</si>
  <si>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</si>
  <si>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</si>
  <si>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</si>
  <si>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</si>
  <si>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</si>
  <si>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</si>
  <si>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</si>
  <si>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</si>
  <si>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</si>
  <si>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</si>
  <si>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</si>
  <si>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</si>
  <si>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</si>
  <si>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</si>
  <si>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</si>
  <si>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</si>
  <si>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</si>
  <si>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</si>
  <si>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</si>
  <si>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</si>
  <si>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</si>
  <si>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</si>
  <si>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</si>
  <si>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</si>
  <si>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</si>
  <si>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</si>
  <si>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</si>
  <si>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</si>
  <si>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</si>
  <si>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</si>
  <si>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</si>
  <si>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</si>
  <si>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</si>
  <si>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</si>
  <si>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</si>
  <si>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</si>
  <si>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</si>
  <si>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</si>
  <si>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</si>
  <si>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</si>
  <si>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</si>
  <si>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</si>
  <si>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</si>
  <si>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</si>
  <si>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</si>
  <si>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</si>
  <si>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</si>
  <si>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</si>
  <si>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</si>
  <si>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</si>
  <si>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</si>
  <si>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</si>
  <si>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</si>
  <si>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</si>
  <si>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</si>
  <si>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</si>
  <si>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</si>
  <si>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</si>
  <si>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</si>
  <si>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</si>
  <si>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</si>
  <si>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</si>
  <si>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</si>
  <si>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</si>
  <si>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</si>
  <si>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</si>
  <si>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</si>
  <si>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</si>
  <si>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</si>
  <si>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</si>
  <si>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</si>
  <si>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</si>
  <si>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</si>
  <si>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</si>
  <si>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</si>
  <si>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</si>
  <si>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</si>
  <si>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</si>
  <si>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</si>
  <si>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</si>
  <si>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</si>
  <si>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</si>
  <si>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</si>
  <si>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</si>
  <si>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</si>
  <si>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</si>
  <si>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</si>
  <si>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</si>
  <si>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</si>
  <si>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</si>
  <si>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</si>
  <si>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</si>
  <si>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</si>
  <si>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</si>
  <si>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LÁBODI KÖZÖS ÖNKORMÁNYZATI HIVATAL ELŐIRÁNYZATAI</t>
  </si>
  <si>
    <t>Települési önkormányzatok szociális és gyermekjóléti  feladatainak támogatása</t>
  </si>
  <si>
    <t>Egyéb működési célú támogatások bevételei államháztartáson belülről</t>
  </si>
  <si>
    <t>Csicsergő ÓVODA ELŐIRÁNYZATAI</t>
  </si>
  <si>
    <t>Beruházások és felújítások (Ft)</t>
  </si>
  <si>
    <t>KÖZÖS HIVATAL</t>
  </si>
  <si>
    <t>CSICSERGŐ ÓVODA</t>
  </si>
  <si>
    <t>MINDÖSSZESEN</t>
  </si>
  <si>
    <t xml:space="preserve">Ingatlanok beszerzése, létesítése </t>
  </si>
  <si>
    <t>Általános- és céltartalékok (Ft)</t>
  </si>
  <si>
    <t>Csicsergő Óvoda</t>
  </si>
  <si>
    <t>Általános tartalékok</t>
  </si>
  <si>
    <t>Lábod Község Önkormányzata 2018. évi költségvetéseú</t>
  </si>
  <si>
    <t>Támogatások, kölcsönök nyújtása és törlesztése (Ft)</t>
  </si>
  <si>
    <t>Megnevezés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</si>
  <si>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</si>
  <si>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</si>
  <si>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</si>
  <si>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</si>
  <si>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</si>
  <si>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</si>
  <si>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</si>
  <si>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</si>
  <si>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</si>
  <si>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</si>
  <si>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</si>
  <si>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</si>
  <si>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</si>
  <si>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</si>
  <si>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</si>
  <si>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</si>
  <si>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</si>
  <si>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</si>
  <si>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</si>
  <si>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</si>
  <si>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</si>
  <si>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</si>
  <si>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</si>
  <si>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nonprofit gazdasági társaságok részére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</si>
  <si>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</si>
  <si>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</si>
  <si>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</si>
  <si>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</si>
  <si>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</si>
  <si>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</si>
  <si>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Lábod Község Önkormányzata 2018. évi költségvetése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</si>
  <si>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</si>
  <si>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</si>
  <si>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</si>
  <si>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</si>
  <si>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</si>
  <si>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</si>
  <si>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</si>
  <si>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</si>
  <si>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</si>
  <si>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</si>
  <si>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</si>
  <si>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</si>
  <si>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>központi kezelésű előirányzatoktó -közfoglalkoztatásra</t>
  </si>
  <si>
    <t>központi kezelésű előirányzatoktó - gyvt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</si>
  <si>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</si>
  <si>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</si>
  <si>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</si>
  <si>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</si>
  <si>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</si>
  <si>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</si>
  <si>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</si>
  <si>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</si>
  <si>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r>
      <t>Lábod Község Önkormányzatának összevont költségvetési 2019 évi mérlege</t>
    </r>
    <r>
      <rPr>
        <i/>
        <sz val="10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</si>
  <si>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</si>
  <si>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</si>
  <si>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</si>
  <si>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</si>
  <si>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</si>
  <si>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</si>
  <si>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</si>
  <si>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</si>
  <si>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</si>
  <si>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</si>
  <si>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</si>
  <si>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</si>
  <si>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</si>
  <si>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</si>
  <si>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</si>
  <si>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</si>
  <si>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</si>
  <si>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</si>
  <si>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</si>
  <si>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</si>
  <si>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</si>
  <si>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</si>
  <si>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</si>
  <si>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</si>
  <si>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</si>
  <si>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</si>
  <si>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</si>
  <si>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</si>
  <si>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</si>
  <si>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</si>
  <si>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</si>
  <si>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</si>
  <si>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</si>
  <si>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</si>
  <si>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</si>
  <si>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megelőlegezés 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</si>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</sst>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0"/>
      <name val="Bookman Old Style"/>
      <family val="1"/>
    </font>
    <font>
      <sz val="10"/>
      <name val="Calibri"/>
      <family val="2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b/>
      <sz val="10"/>
      <name val="Arial"/>
      <family val="2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name val="Bookman Old Style"/>
      <family val="1"/>
    </font>
    <font>
      <sz val="12"/>
      <color indexed="8"/>
      <name val="Calibri"/>
      <family val="2"/>
    </font>
    <font>
      <b/>
      <sz val="11"/>
      <color indexed="10"/>
      <name val="Bookman Old Style"/>
      <family val="1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17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11" borderId="12" xfId="0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9" fillId="0" borderId="0" xfId="0" applyFont="1" applyAlignment="1">
      <alignment/>
    </xf>
    <xf numFmtId="164" fontId="25" fillId="0" borderId="0" xfId="0" applyFont="1" applyBorder="1" applyAlignment="1">
      <alignment horizontal="center" wrapText="1"/>
    </xf>
    <xf numFmtId="164" fontId="26" fillId="0" borderId="0" xfId="0" applyFont="1" applyBorder="1" applyAlignment="1">
      <alignment horizontal="center" wrapText="1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 wrapText="1"/>
    </xf>
    <xf numFmtId="166" fontId="28" fillId="0" borderId="14" xfId="0" applyNumberFormat="1" applyFont="1" applyBorder="1" applyAlignment="1">
      <alignment horizontal="center" wrapText="1"/>
    </xf>
    <xf numFmtId="166" fontId="28" fillId="0" borderId="14" xfId="0" applyNumberFormat="1" applyFont="1" applyFill="1" applyBorder="1" applyAlignment="1">
      <alignment horizontal="center" wrapText="1"/>
    </xf>
    <xf numFmtId="166" fontId="29" fillId="0" borderId="14" xfId="0" applyNumberFormat="1" applyFont="1" applyBorder="1" applyAlignment="1">
      <alignment/>
    </xf>
    <xf numFmtId="164" fontId="29" fillId="0" borderId="14" xfId="0" applyFont="1" applyBorder="1" applyAlignment="1">
      <alignment/>
    </xf>
    <xf numFmtId="164" fontId="30" fillId="0" borderId="0" xfId="0" applyFont="1" applyAlignment="1">
      <alignment/>
    </xf>
    <xf numFmtId="164" fontId="31" fillId="0" borderId="14" xfId="0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165" fontId="31" fillId="0" borderId="14" xfId="0" applyNumberFormat="1" applyFont="1" applyBorder="1" applyAlignment="1">
      <alignment/>
    </xf>
    <xf numFmtId="165" fontId="32" fillId="0" borderId="14" xfId="0" applyNumberFormat="1" applyFont="1" applyBorder="1" applyAlignment="1">
      <alignment/>
    </xf>
    <xf numFmtId="164" fontId="32" fillId="0" borderId="14" xfId="0" applyFont="1" applyBorder="1" applyAlignment="1">
      <alignment/>
    </xf>
    <xf numFmtId="167" fontId="31" fillId="0" borderId="14" xfId="0" applyNumberFormat="1" applyFont="1" applyFill="1" applyBorder="1" applyAlignment="1">
      <alignment vertical="center"/>
    </xf>
    <xf numFmtId="164" fontId="31" fillId="0" borderId="14" xfId="0" applyFont="1" applyFill="1" applyBorder="1" applyAlignment="1">
      <alignment vertical="center" wrapText="1"/>
    </xf>
    <xf numFmtId="164" fontId="31" fillId="0" borderId="14" xfId="0" applyFont="1" applyFill="1" applyBorder="1" applyAlignment="1">
      <alignment horizontal="left" vertical="center" wrapText="1"/>
    </xf>
    <xf numFmtId="164" fontId="28" fillId="0" borderId="14" xfId="0" applyFont="1" applyFill="1" applyBorder="1" applyAlignment="1">
      <alignment vertical="center" wrapText="1"/>
    </xf>
    <xf numFmtId="167" fontId="28" fillId="0" borderId="14" xfId="0" applyNumberFormat="1" applyFont="1" applyFill="1" applyBorder="1" applyAlignment="1">
      <alignment vertical="center"/>
    </xf>
    <xf numFmtId="165" fontId="28" fillId="0" borderId="14" xfId="0" applyNumberFormat="1" applyFont="1" applyBorder="1" applyAlignment="1">
      <alignment/>
    </xf>
    <xf numFmtId="164" fontId="31" fillId="0" borderId="14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left" vertical="center" wrapText="1"/>
    </xf>
    <xf numFmtId="164" fontId="27" fillId="0" borderId="14" xfId="0" applyFont="1" applyFill="1" applyBorder="1" applyAlignment="1">
      <alignment vertical="center" wrapText="1"/>
    </xf>
    <xf numFmtId="167" fontId="27" fillId="0" borderId="14" xfId="0" applyNumberFormat="1" applyFont="1" applyFill="1" applyBorder="1" applyAlignment="1">
      <alignment vertical="center"/>
    </xf>
    <xf numFmtId="164" fontId="27" fillId="0" borderId="14" xfId="0" applyFont="1" applyFill="1" applyBorder="1" applyAlignment="1">
      <alignment horizontal="left" vertical="center" wrapText="1"/>
    </xf>
    <xf numFmtId="165" fontId="29" fillId="0" borderId="14" xfId="0" applyNumberFormat="1" applyFont="1" applyBorder="1" applyAlignment="1">
      <alignment/>
    </xf>
    <xf numFmtId="164" fontId="31" fillId="24" borderId="14" xfId="0" applyFont="1" applyFill="1" applyBorder="1" applyAlignment="1">
      <alignment horizontal="left" vertical="center" wrapText="1"/>
    </xf>
    <xf numFmtId="164" fontId="33" fillId="25" borderId="14" xfId="0" applyFont="1" applyFill="1" applyBorder="1" applyAlignment="1">
      <alignment/>
    </xf>
    <xf numFmtId="168" fontId="31" fillId="0" borderId="14" xfId="0" applyNumberFormat="1" applyFont="1" applyFill="1" applyBorder="1" applyAlignment="1">
      <alignment horizontal="left" vertical="center"/>
    </xf>
    <xf numFmtId="164" fontId="27" fillId="0" borderId="14" xfId="0" applyFont="1" applyFill="1" applyBorder="1" applyAlignment="1">
      <alignment horizontal="left" vertical="center"/>
    </xf>
    <xf numFmtId="164" fontId="34" fillId="10" borderId="14" xfId="0" applyFont="1" applyFill="1" applyBorder="1" applyAlignment="1">
      <alignment horizontal="left" vertical="center"/>
    </xf>
    <xf numFmtId="167" fontId="34" fillId="10" borderId="14" xfId="0" applyNumberFormat="1" applyFont="1" applyFill="1" applyBorder="1" applyAlignment="1">
      <alignment vertical="center"/>
    </xf>
    <xf numFmtId="165" fontId="31" fillId="0" borderId="14" xfId="0" applyNumberFormat="1" applyFont="1" applyFill="1" applyBorder="1" applyAlignment="1">
      <alignment horizontal="right" vertical="center" wrapText="1"/>
    </xf>
    <xf numFmtId="164" fontId="1" fillId="0" borderId="14" xfId="0" applyFont="1" applyFill="1" applyBorder="1" applyAlignment="1">
      <alignment horizontal="left" vertical="center" wrapText="1"/>
    </xf>
    <xf numFmtId="164" fontId="35" fillId="0" borderId="14" xfId="0" applyFont="1" applyFill="1" applyBorder="1" applyAlignment="1">
      <alignment horizontal="left" vertical="center" wrapText="1"/>
    </xf>
    <xf numFmtId="165" fontId="28" fillId="0" borderId="14" xfId="0" applyNumberFormat="1" applyFont="1" applyFill="1" applyBorder="1" applyAlignment="1">
      <alignment horizontal="right" vertical="center" wrapText="1"/>
    </xf>
    <xf numFmtId="165" fontId="31" fillId="0" borderId="14" xfId="0" applyNumberFormat="1" applyFont="1" applyFill="1" applyBorder="1" applyAlignment="1">
      <alignment horizontal="right" vertical="center"/>
    </xf>
    <xf numFmtId="164" fontId="1" fillId="0" borderId="14" xfId="0" applyFont="1" applyFill="1" applyBorder="1" applyAlignment="1">
      <alignment horizontal="left" vertical="center"/>
    </xf>
    <xf numFmtId="164" fontId="35" fillId="0" borderId="14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left" vertical="center"/>
    </xf>
    <xf numFmtId="165" fontId="28" fillId="0" borderId="14" xfId="0" applyNumberFormat="1" applyFont="1" applyFill="1" applyBorder="1" applyAlignment="1">
      <alignment horizontal="right" vertical="center"/>
    </xf>
    <xf numFmtId="164" fontId="34" fillId="10" borderId="14" xfId="0" applyFont="1" applyFill="1" applyBorder="1" applyAlignment="1">
      <alignment horizontal="left" vertical="center" wrapText="1"/>
    </xf>
    <xf numFmtId="164" fontId="34" fillId="11" borderId="14" xfId="0" applyFont="1" applyFill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 horizontal="right"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38" fillId="0" borderId="10" xfId="0" applyFont="1" applyFill="1" applyBorder="1" applyAlignment="1">
      <alignment horizontal="center" vertical="center"/>
    </xf>
    <xf numFmtId="164" fontId="38" fillId="0" borderId="10" xfId="0" applyFont="1" applyFill="1" applyBorder="1" applyAlignment="1">
      <alignment horizontal="center" vertical="center" wrapText="1"/>
    </xf>
    <xf numFmtId="166" fontId="39" fillId="0" borderId="10" xfId="0" applyNumberFormat="1" applyFont="1" applyBorder="1" applyAlignment="1">
      <alignment horizontal="center" wrapText="1"/>
    </xf>
    <xf numFmtId="164" fontId="39" fillId="0" borderId="10" xfId="0" applyFont="1" applyBorder="1" applyAlignment="1">
      <alignment horizontal="center" wrapText="1"/>
    </xf>
    <xf numFmtId="164" fontId="39" fillId="0" borderId="0" xfId="0" applyFont="1" applyBorder="1" applyAlignment="1">
      <alignment horizontal="center" wrapText="1"/>
    </xf>
    <xf numFmtId="164" fontId="39" fillId="0" borderId="0" xfId="0" applyFont="1" applyFill="1" applyBorder="1" applyAlignment="1">
      <alignment horizontal="center" wrapText="1"/>
    </xf>
    <xf numFmtId="164" fontId="39" fillId="0" borderId="10" xfId="0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 vertical="center"/>
    </xf>
    <xf numFmtId="165" fontId="39" fillId="0" borderId="1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167" fontId="39" fillId="0" borderId="10" xfId="0" applyNumberFormat="1" applyFont="1" applyFill="1" applyBorder="1" applyAlignment="1">
      <alignment vertical="center"/>
    </xf>
    <xf numFmtId="164" fontId="39" fillId="0" borderId="10" xfId="0" applyFont="1" applyFill="1" applyBorder="1" applyAlignment="1">
      <alignment vertical="center" wrapText="1"/>
    </xf>
    <xf numFmtId="164" fontId="39" fillId="0" borderId="10" xfId="0" applyFont="1" applyFill="1" applyBorder="1" applyAlignment="1">
      <alignment horizontal="left" vertical="center" wrapText="1"/>
    </xf>
    <xf numFmtId="164" fontId="38" fillId="0" borderId="10" xfId="0" applyFont="1" applyFill="1" applyBorder="1" applyAlignment="1">
      <alignment vertical="center" wrapText="1"/>
    </xf>
    <xf numFmtId="167" fontId="38" fillId="0" borderId="10" xfId="0" applyNumberFormat="1" applyFont="1" applyFill="1" applyBorder="1" applyAlignment="1">
      <alignment vertical="center"/>
    </xf>
    <xf numFmtId="165" fontId="38" fillId="0" borderId="1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4" fontId="39" fillId="0" borderId="10" xfId="0" applyFont="1" applyFill="1" applyBorder="1" applyAlignment="1">
      <alignment horizontal="left" vertical="center"/>
    </xf>
    <xf numFmtId="164" fontId="38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39" fillId="24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left" vertical="center" wrapText="1"/>
    </xf>
    <xf numFmtId="164" fontId="31" fillId="24" borderId="10" xfId="0" applyFont="1" applyFill="1" applyBorder="1" applyAlignment="1">
      <alignment horizontal="left" vertical="center" wrapText="1"/>
    </xf>
    <xf numFmtId="164" fontId="27" fillId="0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vertical="center" wrapText="1"/>
    </xf>
    <xf numFmtId="164" fontId="31" fillId="0" borderId="10" xfId="0" applyFont="1" applyFill="1" applyBorder="1" applyAlignment="1">
      <alignment vertical="center"/>
    </xf>
    <xf numFmtId="164" fontId="40" fillId="25" borderId="10" xfId="0" applyFont="1" applyFill="1" applyBorder="1" applyAlignment="1">
      <alignment/>
    </xf>
    <xf numFmtId="168" fontId="39" fillId="0" borderId="10" xfId="0" applyNumberFormat="1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/>
    </xf>
    <xf numFmtId="167" fontId="37" fillId="10" borderId="10" xfId="0" applyNumberFormat="1" applyFont="1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 wrapText="1"/>
    </xf>
    <xf numFmtId="165" fontId="28" fillId="0" borderId="10" xfId="0" applyNumberFormat="1" applyFont="1" applyFill="1" applyBorder="1" applyAlignment="1">
      <alignment horizontal="right" vertical="center" wrapText="1"/>
    </xf>
    <xf numFmtId="165" fontId="28" fillId="0" borderId="0" xfId="0" applyNumberFormat="1" applyFont="1" applyFill="1" applyBorder="1" applyAlignment="1">
      <alignment horizontal="right" vertical="center" wrapText="1"/>
    </xf>
    <xf numFmtId="164" fontId="28" fillId="0" borderId="10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left" vertical="center"/>
    </xf>
    <xf numFmtId="164" fontId="31" fillId="0" borderId="10" xfId="0" applyFont="1" applyFill="1" applyBorder="1" applyAlignment="1">
      <alignment horizontal="left" vertical="center"/>
    </xf>
    <xf numFmtId="165" fontId="28" fillId="0" borderId="1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right" vertical="center"/>
    </xf>
    <xf numFmtId="164" fontId="28" fillId="0" borderId="10" xfId="0" applyFont="1" applyFill="1" applyBorder="1" applyAlignment="1">
      <alignment horizontal="lef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27" fillId="0" borderId="10" xfId="0" applyFont="1" applyFill="1" applyBorder="1" applyAlignment="1">
      <alignment horizontal="left" vertical="center"/>
    </xf>
    <xf numFmtId="165" fontId="37" fillId="0" borderId="1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0" fillId="0" borderId="10" xfId="0" applyBorder="1" applyAlignment="1">
      <alignment/>
    </xf>
    <xf numFmtId="164" fontId="34" fillId="1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 wrapText="1"/>
    </xf>
    <xf numFmtId="164" fontId="37" fillId="11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6" fontId="38" fillId="0" borderId="10" xfId="0" applyNumberFormat="1" applyFont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35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/>
    </xf>
    <xf numFmtId="164" fontId="35" fillId="0" borderId="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38" fillId="0" borderId="10" xfId="0" applyFont="1" applyBorder="1" applyAlignment="1">
      <alignment horizontal="center" wrapText="1"/>
    </xf>
    <xf numFmtId="164" fontId="28" fillId="0" borderId="10" xfId="0" applyFont="1" applyBorder="1" applyAlignment="1">
      <alignment horizontal="center" wrapText="1"/>
    </xf>
    <xf numFmtId="164" fontId="38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5" fontId="41" fillId="0" borderId="10" xfId="0" applyNumberFormat="1" applyFont="1" applyBorder="1" applyAlignment="1">
      <alignment/>
    </xf>
    <xf numFmtId="164" fontId="0" fillId="0" borderId="15" xfId="0" applyBorder="1" applyAlignment="1">
      <alignment/>
    </xf>
    <xf numFmtId="165" fontId="27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39" fillId="0" borderId="16" xfId="0" applyFont="1" applyBorder="1" applyAlignment="1">
      <alignment horizontal="center" wrapText="1"/>
    </xf>
    <xf numFmtId="164" fontId="31" fillId="0" borderId="10" xfId="0" applyFont="1" applyBorder="1" applyAlignment="1">
      <alignment horizontal="center" wrapText="1"/>
    </xf>
    <xf numFmtId="166" fontId="23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18" fillId="0" borderId="16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2" fillId="0" borderId="0" xfId="0" applyFont="1" applyAlignment="1">
      <alignment/>
    </xf>
    <xf numFmtId="165" fontId="30" fillId="0" borderId="16" xfId="0" applyNumberFormat="1" applyFont="1" applyBorder="1" applyAlignment="1">
      <alignment/>
    </xf>
    <xf numFmtId="164" fontId="38" fillId="0" borderId="10" xfId="0" applyFont="1" applyFill="1" applyBorder="1" applyAlignment="1">
      <alignment horizontal="left" vertical="center"/>
    </xf>
    <xf numFmtId="165" fontId="24" fillId="0" borderId="16" xfId="0" applyNumberFormat="1" applyFont="1" applyBorder="1" applyAlignment="1">
      <alignment/>
    </xf>
    <xf numFmtId="164" fontId="22" fillId="25" borderId="10" xfId="0" applyFont="1" applyFill="1" applyBorder="1" applyAlignment="1">
      <alignment horizontal="left" vertical="center"/>
    </xf>
    <xf numFmtId="164" fontId="40" fillId="25" borderId="11" xfId="0" applyFont="1" applyFill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5" fontId="18" fillId="0" borderId="17" xfId="0" applyNumberFormat="1" applyFont="1" applyBorder="1" applyAlignment="1">
      <alignment/>
    </xf>
    <xf numFmtId="164" fontId="34" fillId="10" borderId="12" xfId="0" applyFont="1" applyFill="1" applyBorder="1" applyAlignment="1">
      <alignment horizontal="left" vertical="center" wrapText="1"/>
    </xf>
    <xf numFmtId="164" fontId="37" fillId="10" borderId="12" xfId="0" applyFont="1" applyFill="1" applyBorder="1" applyAlignment="1">
      <alignment horizontal="left" vertical="center"/>
    </xf>
    <xf numFmtId="165" fontId="18" fillId="0" borderId="18" xfId="0" applyNumberFormat="1" applyFont="1" applyBorder="1" applyAlignment="1">
      <alignment/>
    </xf>
    <xf numFmtId="165" fontId="24" fillId="0" borderId="18" xfId="0" applyNumberFormat="1" applyFont="1" applyBorder="1" applyAlignment="1">
      <alignment/>
    </xf>
    <xf numFmtId="164" fontId="37" fillId="5" borderId="13" xfId="0" applyFont="1" applyFill="1" applyBorder="1" applyAlignment="1">
      <alignment/>
    </xf>
    <xf numFmtId="164" fontId="37" fillId="5" borderId="13" xfId="0" applyFont="1" applyFill="1" applyBorder="1" applyAlignment="1">
      <alignment horizontal="left" vertical="center"/>
    </xf>
    <xf numFmtId="165" fontId="18" fillId="0" borderId="19" xfId="0" applyNumberFormat="1" applyFont="1" applyBorder="1" applyAlignment="1">
      <alignment/>
    </xf>
    <xf numFmtId="164" fontId="37" fillId="5" borderId="10" xfId="0" applyFont="1" applyFill="1" applyBorder="1" applyAlignment="1">
      <alignment/>
    </xf>
    <xf numFmtId="164" fontId="37" fillId="5" borderId="10" xfId="0" applyFont="1" applyFill="1" applyBorder="1" applyAlignment="1">
      <alignment horizontal="left" vertical="center"/>
    </xf>
    <xf numFmtId="164" fontId="28" fillId="0" borderId="11" xfId="0" applyFont="1" applyFill="1" applyBorder="1" applyAlignment="1">
      <alignment horizontal="left" vertical="center" wrapText="1"/>
    </xf>
    <xf numFmtId="164" fontId="38" fillId="0" borderId="11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left" vertical="center" wrapText="1"/>
    </xf>
    <xf numFmtId="164" fontId="38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Border="1" applyAlignment="1">
      <alignment/>
    </xf>
    <xf numFmtId="164" fontId="34" fillId="10" borderId="12" xfId="0" applyFont="1" applyFill="1" applyBorder="1" applyAlignment="1">
      <alignment horizontal="left" vertical="center"/>
    </xf>
    <xf numFmtId="164" fontId="37" fillId="10" borderId="12" xfId="0" applyFont="1" applyFill="1" applyBorder="1" applyAlignment="1">
      <alignment horizontal="left" vertical="center" wrapText="1"/>
    </xf>
    <xf numFmtId="164" fontId="37" fillId="11" borderId="12" xfId="0" applyFont="1" applyFill="1" applyBorder="1" applyAlignment="1">
      <alignment/>
    </xf>
    <xf numFmtId="164" fontId="36" fillId="11" borderId="12" xfId="0" applyFont="1" applyFill="1" applyBorder="1" applyAlignment="1">
      <alignment/>
    </xf>
    <xf numFmtId="164" fontId="34" fillId="10" borderId="10" xfId="0" applyFont="1" applyFill="1" applyBorder="1" applyAlignment="1">
      <alignment horizontal="left" vertical="center" wrapText="1"/>
    </xf>
    <xf numFmtId="164" fontId="36" fillId="11" borderId="10" xfId="0" applyFont="1" applyFill="1" applyBorder="1" applyAlignment="1">
      <alignment/>
    </xf>
    <xf numFmtId="164" fontId="43" fillId="0" borderId="0" xfId="0" applyFont="1" applyAlignment="1">
      <alignment/>
    </xf>
    <xf numFmtId="164" fontId="39" fillId="0" borderId="10" xfId="0" applyFont="1" applyFill="1" applyBorder="1" applyAlignment="1">
      <alignment horizontal="center" wrapText="1"/>
    </xf>
    <xf numFmtId="165" fontId="31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1" xfId="0" applyNumberFormat="1" applyFont="1" applyBorder="1" applyAlignment="1">
      <alignment/>
    </xf>
    <xf numFmtId="164" fontId="39" fillId="0" borderId="16" xfId="0" applyFont="1" applyBorder="1" applyAlignment="1">
      <alignment wrapText="1"/>
    </xf>
    <xf numFmtId="164" fontId="39" fillId="0" borderId="10" xfId="0" applyFont="1" applyBorder="1" applyAlignment="1">
      <alignment wrapText="1"/>
    </xf>
    <xf numFmtId="164" fontId="38" fillId="0" borderId="20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164" fontId="38" fillId="0" borderId="11" xfId="0" applyFont="1" applyFill="1" applyBorder="1" applyAlignment="1">
      <alignment horizontal="left" vertical="center"/>
    </xf>
    <xf numFmtId="164" fontId="34" fillId="26" borderId="12" xfId="0" applyFont="1" applyFill="1" applyBorder="1" applyAlignment="1">
      <alignment horizontal="left" vertical="center" wrapText="1"/>
    </xf>
    <xf numFmtId="164" fontId="38" fillId="26" borderId="12" xfId="0" applyFont="1" applyFill="1" applyBorder="1" applyAlignment="1">
      <alignment horizontal="left" vertical="center"/>
    </xf>
    <xf numFmtId="164" fontId="31" fillId="0" borderId="11" xfId="0" applyFont="1" applyFill="1" applyBorder="1" applyAlignment="1">
      <alignment horizontal="left" vertical="center" wrapText="1"/>
    </xf>
    <xf numFmtId="164" fontId="39" fillId="0" borderId="11" xfId="0" applyFont="1" applyFill="1" applyBorder="1" applyAlignment="1">
      <alignment horizontal="left" vertical="center"/>
    </xf>
    <xf numFmtId="164" fontId="34" fillId="26" borderId="14" xfId="0" applyFont="1" applyFill="1" applyBorder="1" applyAlignment="1">
      <alignment horizontal="left" vertical="center" wrapText="1"/>
    </xf>
    <xf numFmtId="164" fontId="38" fillId="26" borderId="14" xfId="0" applyFont="1" applyFill="1" applyBorder="1" applyAlignment="1">
      <alignment horizontal="left" vertical="center"/>
    </xf>
    <xf numFmtId="165" fontId="18" fillId="0" borderId="14" xfId="0" applyNumberFormat="1" applyFont="1" applyBorder="1" applyAlignment="1">
      <alignment/>
    </xf>
    <xf numFmtId="164" fontId="38" fillId="0" borderId="10" xfId="0" applyFont="1" applyBorder="1" applyAlignment="1">
      <alignment wrapText="1"/>
    </xf>
    <xf numFmtId="164" fontId="0" fillId="0" borderId="0" xfId="0" applyAlignment="1">
      <alignment horizontal="center" wrapText="1"/>
    </xf>
    <xf numFmtId="164" fontId="22" fillId="0" borderId="10" xfId="0" applyFont="1" applyBorder="1" applyAlignment="1">
      <alignment horizontal="center"/>
    </xf>
    <xf numFmtId="164" fontId="28" fillId="0" borderId="10" xfId="0" applyFont="1" applyFill="1" applyBorder="1" applyAlignment="1">
      <alignment vertical="center" wrapText="1"/>
    </xf>
    <xf numFmtId="164" fontId="28" fillId="0" borderId="12" xfId="0" applyFont="1" applyFill="1" applyBorder="1" applyAlignment="1">
      <alignment vertical="center" wrapText="1"/>
    </xf>
    <xf numFmtId="164" fontId="38" fillId="0" borderId="12" xfId="0" applyFont="1" applyFill="1" applyBorder="1" applyAlignment="1">
      <alignment horizontal="left" vertical="center"/>
    </xf>
    <xf numFmtId="164" fontId="31" fillId="0" borderId="13" xfId="0" applyFont="1" applyFill="1" applyBorder="1" applyAlignment="1">
      <alignment horizontal="left" vertical="center" wrapText="1"/>
    </xf>
    <xf numFmtId="164" fontId="39" fillId="0" borderId="13" xfId="0" applyFont="1" applyFill="1" applyBorder="1" applyAlignment="1">
      <alignment horizontal="left" vertical="center" wrapText="1"/>
    </xf>
    <xf numFmtId="164" fontId="28" fillId="0" borderId="21" xfId="0" applyFont="1" applyFill="1" applyBorder="1" applyAlignment="1">
      <alignment horizontal="left" vertical="center" wrapText="1"/>
    </xf>
    <xf numFmtId="164" fontId="38" fillId="0" borderId="21" xfId="0" applyFont="1" applyFill="1" applyBorder="1" applyAlignment="1">
      <alignment horizontal="left" vertical="center"/>
    </xf>
    <xf numFmtId="165" fontId="18" fillId="0" borderId="21" xfId="0" applyNumberFormat="1" applyFont="1" applyBorder="1" applyAlignment="1">
      <alignment/>
    </xf>
    <xf numFmtId="164" fontId="28" fillId="0" borderId="13" xfId="0" applyFont="1" applyFill="1" applyBorder="1" applyAlignment="1">
      <alignment vertical="center" wrapText="1"/>
    </xf>
    <xf numFmtId="164" fontId="38" fillId="0" borderId="13" xfId="0" applyFont="1" applyFill="1" applyBorder="1" applyAlignment="1">
      <alignment horizontal="left" vertical="center"/>
    </xf>
    <xf numFmtId="164" fontId="38" fillId="0" borderId="12" xfId="0" applyFont="1" applyFill="1" applyBorder="1" applyAlignment="1">
      <alignment horizontal="left" vertical="center" wrapText="1"/>
    </xf>
    <xf numFmtId="165" fontId="24" fillId="0" borderId="12" xfId="0" applyNumberFormat="1" applyFont="1" applyBorder="1" applyAlignment="1">
      <alignment/>
    </xf>
    <xf numFmtId="164" fontId="39" fillId="0" borderId="13" xfId="0" applyFont="1" applyFill="1" applyBorder="1" applyAlignment="1">
      <alignment horizontal="left" vertical="center"/>
    </xf>
    <xf numFmtId="165" fontId="9" fillId="0" borderId="10" xfId="0" applyNumberFormat="1" applyFont="1" applyBorder="1" applyAlignment="1">
      <alignment/>
    </xf>
    <xf numFmtId="164" fontId="44" fillId="0" borderId="0" xfId="0" applyFont="1" applyAlignment="1">
      <alignment/>
    </xf>
    <xf numFmtId="164" fontId="35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46" fillId="0" borderId="22" xfId="58" applyFont="1" applyBorder="1" applyAlignment="1">
      <alignment horizontal="center"/>
      <protection/>
    </xf>
    <xf numFmtId="164" fontId="47" fillId="0" borderId="23" xfId="58" applyFont="1" applyFill="1" applyBorder="1" applyAlignment="1">
      <alignment horizontal="center" vertical="center"/>
      <protection/>
    </xf>
    <xf numFmtId="164" fontId="48" fillId="0" borderId="24" xfId="58" applyFont="1" applyFill="1" applyBorder="1" applyAlignment="1">
      <alignment horizontal="center" vertical="center"/>
      <protection/>
    </xf>
    <xf numFmtId="164" fontId="46" fillId="0" borderId="21" xfId="58" applyFont="1" applyFill="1" applyBorder="1" applyAlignment="1">
      <alignment horizontal="center" vertical="center" wrapText="1"/>
      <protection/>
    </xf>
    <xf numFmtId="164" fontId="47" fillId="0" borderId="25" xfId="58" applyFont="1" applyFill="1" applyBorder="1" applyAlignment="1">
      <alignment horizontal="center" vertical="center"/>
      <protection/>
    </xf>
    <xf numFmtId="164" fontId="48" fillId="0" borderId="26" xfId="58" applyFont="1" applyFill="1" applyBorder="1" applyAlignment="1">
      <alignment horizontal="center" vertical="center"/>
      <protection/>
    </xf>
    <xf numFmtId="164" fontId="49" fillId="0" borderId="27" xfId="0" applyFont="1" applyBorder="1" applyAlignment="1">
      <alignment horizontal="center"/>
    </xf>
    <xf numFmtId="164" fontId="35" fillId="0" borderId="28" xfId="58" applyFont="1" applyFill="1" applyBorder="1" applyAlignment="1">
      <alignment horizontal="center"/>
      <protection/>
    </xf>
    <xf numFmtId="164" fontId="50" fillId="0" borderId="29" xfId="58" applyFont="1" applyFill="1" applyBorder="1" applyAlignment="1">
      <alignment horizontal="center"/>
      <protection/>
    </xf>
    <xf numFmtId="165" fontId="49" fillId="0" borderId="30" xfId="58" applyNumberFormat="1" applyFont="1" applyFill="1" applyBorder="1" applyAlignment="1">
      <alignment horizontal="center"/>
      <protection/>
    </xf>
    <xf numFmtId="164" fontId="35" fillId="0" borderId="31" xfId="58" applyFont="1" applyFill="1" applyBorder="1" applyAlignment="1">
      <alignment horizontal="center"/>
      <protection/>
    </xf>
    <xf numFmtId="164" fontId="50" fillId="0" borderId="30" xfId="58" applyFont="1" applyFill="1" applyBorder="1" applyAlignment="1">
      <alignment horizontal="center"/>
      <protection/>
    </xf>
    <xf numFmtId="164" fontId="49" fillId="0" borderId="32" xfId="0" applyFont="1" applyBorder="1" applyAlignment="1">
      <alignment horizontal="center"/>
    </xf>
    <xf numFmtId="164" fontId="51" fillId="0" borderId="10" xfId="58" applyFont="1" applyBorder="1">
      <alignment/>
      <protection/>
    </xf>
    <xf numFmtId="165" fontId="35" fillId="0" borderId="28" xfId="58" applyNumberFormat="1" applyFont="1" applyFill="1" applyBorder="1">
      <alignment/>
      <protection/>
    </xf>
    <xf numFmtId="165" fontId="35" fillId="0" borderId="29" xfId="58" applyNumberFormat="1" applyFont="1" applyFill="1" applyBorder="1">
      <alignment/>
      <protection/>
    </xf>
    <xf numFmtId="165" fontId="49" fillId="0" borderId="29" xfId="58" applyNumberFormat="1" applyFont="1" applyFill="1" applyBorder="1">
      <alignment/>
      <protection/>
    </xf>
    <xf numFmtId="164" fontId="47" fillId="0" borderId="31" xfId="58" applyFont="1" applyBorder="1" applyAlignment="1">
      <alignment horizontal="left"/>
      <protection/>
    </xf>
    <xf numFmtId="165" fontId="35" fillId="0" borderId="30" xfId="0" applyNumberFormat="1" applyFont="1" applyBorder="1" applyAlignment="1">
      <alignment/>
    </xf>
    <xf numFmtId="165" fontId="49" fillId="0" borderId="32" xfId="0" applyNumberFormat="1" applyFont="1" applyBorder="1" applyAlignment="1">
      <alignment/>
    </xf>
    <xf numFmtId="164" fontId="47" fillId="4" borderId="28" xfId="58" applyFont="1" applyFill="1" applyBorder="1" applyAlignment="1">
      <alignment horizontal="left"/>
      <protection/>
    </xf>
    <xf numFmtId="165" fontId="35" fillId="4" borderId="29" xfId="58" applyNumberFormat="1" applyFont="1" applyFill="1" applyBorder="1">
      <alignment/>
      <protection/>
    </xf>
    <xf numFmtId="165" fontId="49" fillId="4" borderId="29" xfId="58" applyNumberFormat="1" applyFont="1" applyFill="1" applyBorder="1">
      <alignment/>
      <protection/>
    </xf>
    <xf numFmtId="164" fontId="47" fillId="4" borderId="31" xfId="58" applyFont="1" applyFill="1" applyBorder="1" applyAlignment="1">
      <alignment horizontal="left"/>
      <protection/>
    </xf>
    <xf numFmtId="165" fontId="35" fillId="4" borderId="30" xfId="0" applyNumberFormat="1" applyFont="1" applyFill="1" applyBorder="1" applyAlignment="1">
      <alignment/>
    </xf>
    <xf numFmtId="165" fontId="49" fillId="4" borderId="32" xfId="0" applyNumberFormat="1" applyFont="1" applyFill="1" applyBorder="1" applyAlignment="1">
      <alignment/>
    </xf>
    <xf numFmtId="164" fontId="35" fillId="0" borderId="28" xfId="59" applyFont="1" applyFill="1" applyBorder="1" applyAlignment="1">
      <alignment horizontal="left"/>
      <protection/>
    </xf>
    <xf numFmtId="164" fontId="1" fillId="0" borderId="31" xfId="59" applyFont="1" applyFill="1" applyBorder="1" applyAlignment="1">
      <alignment horizontal="left"/>
      <protection/>
    </xf>
    <xf numFmtId="165" fontId="0" fillId="0" borderId="30" xfId="0" applyNumberFormat="1" applyBorder="1" applyAlignment="1">
      <alignment/>
    </xf>
    <xf numFmtId="165" fontId="44" fillId="0" borderId="32" xfId="0" applyNumberFormat="1" applyFont="1" applyBorder="1" applyAlignment="1">
      <alignment/>
    </xf>
    <xf numFmtId="164" fontId="52" fillId="0" borderId="28" xfId="59" applyFont="1" applyFill="1" applyBorder="1" applyAlignment="1">
      <alignment horizontal="left"/>
      <protection/>
    </xf>
    <xf numFmtId="165" fontId="1" fillId="0" borderId="29" xfId="58" applyNumberFormat="1" applyFont="1" applyFill="1" applyBorder="1">
      <alignment/>
      <protection/>
    </xf>
    <xf numFmtId="165" fontId="44" fillId="0" borderId="29" xfId="58" applyNumberFormat="1" applyFont="1" applyFill="1" applyBorder="1">
      <alignment/>
      <protection/>
    </xf>
    <xf numFmtId="164" fontId="1" fillId="0" borderId="28" xfId="59" applyFont="1" applyFill="1" applyBorder="1" applyAlignment="1">
      <alignment horizontal="left"/>
      <protection/>
    </xf>
    <xf numFmtId="164" fontId="53" fillId="0" borderId="28" xfId="59" applyFont="1" applyFill="1" applyBorder="1" applyAlignment="1">
      <alignment horizontal="left"/>
      <protection/>
    </xf>
    <xf numFmtId="165" fontId="54" fillId="0" borderId="29" xfId="58" applyNumberFormat="1" applyFont="1" applyFill="1" applyBorder="1">
      <alignment/>
      <protection/>
    </xf>
    <xf numFmtId="164" fontId="0" fillId="0" borderId="28" xfId="0" applyBorder="1" applyAlignment="1">
      <alignment horizontal="center"/>
    </xf>
    <xf numFmtId="164" fontId="0" fillId="0" borderId="33" xfId="0" applyBorder="1" applyAlignment="1">
      <alignment/>
    </xf>
    <xf numFmtId="164" fontId="44" fillId="0" borderId="33" xfId="0" applyFont="1" applyBorder="1" applyAlignment="1">
      <alignment/>
    </xf>
    <xf numFmtId="164" fontId="35" fillId="0" borderId="31" xfId="59" applyFont="1" applyFill="1" applyBorder="1" applyAlignment="1">
      <alignment horizontal="left"/>
      <protection/>
    </xf>
    <xf numFmtId="164" fontId="47" fillId="23" borderId="28" xfId="58" applyFont="1" applyFill="1" applyBorder="1" applyAlignment="1">
      <alignment horizontal="left"/>
      <protection/>
    </xf>
    <xf numFmtId="165" fontId="35" fillId="23" borderId="29" xfId="58" applyNumberFormat="1" applyFont="1" applyFill="1" applyBorder="1">
      <alignment/>
      <protection/>
    </xf>
    <xf numFmtId="165" fontId="49" fillId="23" borderId="29" xfId="58" applyNumberFormat="1" applyFont="1" applyFill="1" applyBorder="1">
      <alignment/>
      <protection/>
    </xf>
    <xf numFmtId="164" fontId="47" fillId="23" borderId="31" xfId="58" applyFont="1" applyFill="1" applyBorder="1" applyAlignment="1">
      <alignment horizontal="left"/>
      <protection/>
    </xf>
    <xf numFmtId="164" fontId="35" fillId="23" borderId="30" xfId="0" applyFont="1" applyFill="1" applyBorder="1" applyAlignment="1">
      <alignment/>
    </xf>
    <xf numFmtId="164" fontId="49" fillId="23" borderId="32" xfId="0" applyFont="1" applyFill="1" applyBorder="1" applyAlignment="1">
      <alignment/>
    </xf>
    <xf numFmtId="164" fontId="0" fillId="0" borderId="30" xfId="0" applyBorder="1" applyAlignment="1">
      <alignment/>
    </xf>
    <xf numFmtId="164" fontId="45" fillId="0" borderId="28" xfId="59" applyFont="1" applyFill="1" applyBorder="1" applyAlignment="1">
      <alignment horizontal="left"/>
      <protection/>
    </xf>
    <xf numFmtId="164" fontId="44" fillId="0" borderId="32" xfId="0" applyFont="1" applyBorder="1" applyAlignment="1">
      <alignment/>
    </xf>
    <xf numFmtId="165" fontId="1" fillId="0" borderId="30" xfId="58" applyNumberFormat="1" applyFont="1" applyFill="1" applyBorder="1" applyAlignment="1">
      <alignment horizontal="left"/>
      <protection/>
    </xf>
    <xf numFmtId="164" fontId="55" fillId="0" borderId="28" xfId="58" applyFont="1" applyBorder="1" applyAlignment="1">
      <alignment horizontal="left"/>
      <protection/>
    </xf>
    <xf numFmtId="164" fontId="56" fillId="0" borderId="34" xfId="58" applyFont="1" applyBorder="1" applyAlignment="1">
      <alignment/>
      <protection/>
    </xf>
    <xf numFmtId="164" fontId="56" fillId="0" borderId="33" xfId="58" applyFont="1" applyBorder="1" applyAlignment="1">
      <alignment/>
      <protection/>
    </xf>
    <xf numFmtId="164" fontId="57" fillId="0" borderId="34" xfId="58" applyFont="1" applyFill="1" applyBorder="1" applyAlignment="1">
      <alignment horizontal="center"/>
      <protection/>
    </xf>
    <xf numFmtId="164" fontId="57" fillId="0" borderId="33" xfId="58" applyFont="1" applyFill="1" applyBorder="1" applyAlignment="1">
      <alignment horizontal="center"/>
      <protection/>
    </xf>
    <xf numFmtId="164" fontId="35" fillId="0" borderId="31" xfId="58" applyFont="1" applyFill="1" applyBorder="1" applyAlignment="1">
      <alignment horizontal="left"/>
      <protection/>
    </xf>
    <xf numFmtId="164" fontId="58" fillId="0" borderId="0" xfId="0" applyFont="1" applyAlignment="1">
      <alignment/>
    </xf>
    <xf numFmtId="164" fontId="59" fillId="0" borderId="31" xfId="59" applyFont="1" applyFill="1" applyBorder="1" applyAlignment="1">
      <alignment horizontal="left"/>
      <protection/>
    </xf>
    <xf numFmtId="164" fontId="60" fillId="0" borderId="0" xfId="0" applyFont="1" applyAlignment="1">
      <alignment/>
    </xf>
    <xf numFmtId="165" fontId="1" fillId="0" borderId="35" xfId="58" applyNumberFormat="1" applyFont="1" applyFill="1" applyBorder="1">
      <alignment/>
      <protection/>
    </xf>
    <xf numFmtId="165" fontId="44" fillId="0" borderId="35" xfId="58" applyNumberFormat="1" applyFont="1" applyFill="1" applyBorder="1">
      <alignment/>
      <protection/>
    </xf>
    <xf numFmtId="164" fontId="1" fillId="0" borderId="36" xfId="59" applyFont="1" applyFill="1" applyBorder="1" applyAlignment="1">
      <alignment horizontal="left"/>
      <protection/>
    </xf>
    <xf numFmtId="165" fontId="0" fillId="0" borderId="37" xfId="0" applyNumberFormat="1" applyBorder="1" applyAlignment="1">
      <alignment/>
    </xf>
    <xf numFmtId="165" fontId="44" fillId="0" borderId="38" xfId="0" applyNumberFormat="1" applyFont="1" applyBorder="1" applyAlignment="1">
      <alignment/>
    </xf>
    <xf numFmtId="164" fontId="35" fillId="0" borderId="39" xfId="58" applyFont="1" applyFill="1" applyBorder="1" applyAlignment="1">
      <alignment horizontal="center" wrapText="1"/>
      <protection/>
    </xf>
    <xf numFmtId="165" fontId="35" fillId="0" borderId="12" xfId="58" applyNumberFormat="1" applyFont="1" applyFill="1" applyBorder="1">
      <alignment/>
      <protection/>
    </xf>
    <xf numFmtId="165" fontId="49" fillId="0" borderId="12" xfId="58" applyNumberFormat="1" applyFont="1" applyFill="1" applyBorder="1">
      <alignment/>
      <protection/>
    </xf>
    <xf numFmtId="164" fontId="35" fillId="0" borderId="18" xfId="58" applyFont="1" applyFill="1" applyBorder="1" applyAlignment="1">
      <alignment horizontal="left"/>
      <protection/>
    </xf>
    <xf numFmtId="165" fontId="35" fillId="0" borderId="12" xfId="0" applyNumberFormat="1" applyFont="1" applyBorder="1" applyAlignment="1">
      <alignment/>
    </xf>
    <xf numFmtId="165" fontId="49" fillId="0" borderId="40" xfId="0" applyNumberFormat="1" applyFont="1" applyBorder="1" applyAlignment="1">
      <alignment/>
    </xf>
    <xf numFmtId="164" fontId="49" fillId="0" borderId="41" xfId="58" applyFont="1" applyFill="1" applyBorder="1" applyAlignment="1">
      <alignment horizontal="center"/>
      <protection/>
    </xf>
    <xf numFmtId="165" fontId="1" fillId="0" borderId="42" xfId="58" applyNumberFormat="1" applyFont="1" applyFill="1" applyBorder="1">
      <alignment/>
      <protection/>
    </xf>
    <xf numFmtId="165" fontId="44" fillId="0" borderId="42" xfId="58" applyNumberFormat="1" applyFont="1" applyFill="1" applyBorder="1">
      <alignment/>
      <protection/>
    </xf>
    <xf numFmtId="164" fontId="35" fillId="0" borderId="43" xfId="58" applyFont="1" applyFill="1" applyBorder="1">
      <alignment/>
      <protection/>
    </xf>
    <xf numFmtId="165" fontId="35" fillId="0" borderId="13" xfId="58" applyNumberFormat="1" applyFont="1" applyFill="1" applyBorder="1">
      <alignment/>
      <protection/>
    </xf>
    <xf numFmtId="164" fontId="1" fillId="0" borderId="13" xfId="0" applyFont="1" applyBorder="1" applyAlignment="1">
      <alignment/>
    </xf>
    <xf numFmtId="164" fontId="1" fillId="0" borderId="19" xfId="0" applyFont="1" applyBorder="1" applyAlignment="1">
      <alignment/>
    </xf>
    <xf numFmtId="165" fontId="35" fillId="0" borderId="44" xfId="0" applyNumberFormat="1" applyFont="1" applyBorder="1" applyAlignment="1">
      <alignment/>
    </xf>
    <xf numFmtId="165" fontId="49" fillId="0" borderId="45" xfId="0" applyNumberFormat="1" applyFont="1" applyBorder="1" applyAlignment="1">
      <alignment/>
    </xf>
    <xf numFmtId="164" fontId="35" fillId="0" borderId="28" xfId="58" applyFont="1" applyFill="1" applyBorder="1" applyAlignment="1">
      <alignment horizontal="left"/>
      <protection/>
    </xf>
    <xf numFmtId="164" fontId="57" fillId="0" borderId="31" xfId="58" applyFont="1" applyFill="1" applyBorder="1" applyAlignment="1">
      <alignment horizontal="center"/>
      <protection/>
    </xf>
    <xf numFmtId="164" fontId="47" fillId="0" borderId="28" xfId="58" applyFont="1" applyBorder="1" applyAlignment="1">
      <alignment horizontal="left"/>
      <protection/>
    </xf>
    <xf numFmtId="164" fontId="55" fillId="0" borderId="10" xfId="58" applyFont="1" applyBorder="1">
      <alignment/>
      <protection/>
    </xf>
    <xf numFmtId="165" fontId="1" fillId="0" borderId="28" xfId="58" applyNumberFormat="1" applyFont="1" applyFill="1" applyBorder="1">
      <alignment/>
      <protection/>
    </xf>
    <xf numFmtId="164" fontId="62" fillId="22" borderId="10" xfId="58" applyFont="1" applyFill="1" applyBorder="1">
      <alignment/>
      <protection/>
    </xf>
    <xf numFmtId="165" fontId="35" fillId="22" borderId="28" xfId="58" applyNumberFormat="1" applyFont="1" applyFill="1" applyBorder="1">
      <alignment/>
      <protection/>
    </xf>
    <xf numFmtId="165" fontId="35" fillId="22" borderId="29" xfId="58" applyNumberFormat="1" applyFont="1" applyFill="1" applyBorder="1">
      <alignment/>
      <protection/>
    </xf>
    <xf numFmtId="165" fontId="49" fillId="22" borderId="29" xfId="58" applyNumberFormat="1" applyFont="1" applyFill="1" applyBorder="1">
      <alignment/>
      <protection/>
    </xf>
    <xf numFmtId="164" fontId="35" fillId="22" borderId="31" xfId="58" applyFont="1" applyFill="1" applyBorder="1" applyAlignment="1">
      <alignment horizontal="left"/>
      <protection/>
    </xf>
    <xf numFmtId="165" fontId="35" fillId="22" borderId="30" xfId="0" applyNumberFormat="1" applyFont="1" applyFill="1" applyBorder="1" applyAlignment="1">
      <alignment/>
    </xf>
    <xf numFmtId="165" fontId="49" fillId="22" borderId="32" xfId="0" applyNumberFormat="1" applyFont="1" applyFill="1" applyBorder="1" applyAlignment="1">
      <alignment/>
    </xf>
    <xf numFmtId="164" fontId="0" fillId="0" borderId="36" xfId="0" applyFont="1" applyBorder="1" applyAlignment="1">
      <alignment horizontal="left"/>
    </xf>
    <xf numFmtId="165" fontId="42" fillId="0" borderId="0" xfId="0" applyNumberFormat="1" applyFont="1" applyAlignment="1">
      <alignment/>
    </xf>
    <xf numFmtId="164" fontId="0" fillId="0" borderId="36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KTRSZJ" xfId="57"/>
    <cellStyle name="Normál 11" xfId="58"/>
    <cellStyle name="Normál 2 2" xfId="59"/>
    <cellStyle name="Rossz" xfId="60"/>
    <cellStyle name="Semleges" xfId="61"/>
    <cellStyle name="Számítás" xfId="62"/>
    <cellStyle name="Összes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7.421875" style="0" customWidth="1"/>
    <col min="2" max="2" width="15.71093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f>'5.kiadások működés,felh Összese'!F24</f>
        <v>223421719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f>'5.kiadások működés,felh Összese'!F25</f>
        <v>38716608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f>'5.kiadások működés,felh Összese'!F50</f>
        <v>128429348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f>'5.kiadások működés,felh Összese'!F59</f>
        <v>27058500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f>'5.kiadások működés,felh Összese'!F73</f>
        <v>7328832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f>'5.kiadások működés,felh Összese'!F82</f>
        <v>26512849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f>'5.kiadások működés,felh Összese'!F87</f>
        <v>44861716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/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496329572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f>'5.kiadások működés,felh Összese'!C118</f>
        <v>7826647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504156219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f>'9.bevételek működés,felh.Összes'!F18</f>
        <v>304847122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f>'9.bevételek működés,felh.Összes'!F57</f>
        <v>0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f>'9.bevételek működés,felh.Összes'!F32</f>
        <v>40300000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f>'9.bevételek működés,felh.Összes'!F44</f>
        <v>32766950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>
        <f>'9.bevételek működés,felh.Összes'!F63</f>
        <v>0</v>
      </c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f>'9.bevételek működés,felh.Összes'!F50</f>
        <v>1000000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f>'9.bevételek működés,felh.Összes'!F69</f>
        <v>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378914072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f>'9.bevételek működés,felh.Összes'!F87</f>
        <v>125242147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504156219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9/2019. (IX. 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SheetLayoutView="100" workbookViewId="0" topLeftCell="A1">
      <selection activeCell="D15" sqref="D1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68" t="s">
        <v>0</v>
      </c>
      <c r="B1" s="68"/>
      <c r="C1" s="68"/>
      <c r="D1" s="68"/>
      <c r="E1" s="68"/>
      <c r="F1" s="68"/>
    </row>
    <row r="2" spans="1:6" ht="26.25" customHeight="1">
      <c r="A2" s="69" t="s">
        <v>508</v>
      </c>
      <c r="B2" s="69"/>
      <c r="C2" s="69"/>
      <c r="D2" s="69"/>
      <c r="E2" s="69"/>
      <c r="F2" s="69"/>
    </row>
    <row r="4" spans="1:6" ht="12.75">
      <c r="A4" s="72" t="s">
        <v>27</v>
      </c>
      <c r="B4" s="73" t="s">
        <v>28</v>
      </c>
      <c r="C4" s="188" t="s">
        <v>26</v>
      </c>
      <c r="D4" s="189" t="s">
        <v>509</v>
      </c>
      <c r="E4" s="189" t="s">
        <v>510</v>
      </c>
      <c r="F4" s="190" t="s">
        <v>511</v>
      </c>
    </row>
    <row r="5" spans="1:6" ht="12.75">
      <c r="A5" s="121"/>
      <c r="B5" s="121"/>
      <c r="C5" s="191"/>
      <c r="D5" s="121"/>
      <c r="E5" s="121"/>
      <c r="F5" s="192"/>
    </row>
    <row r="6" spans="1:6" ht="12.75">
      <c r="A6" s="121"/>
      <c r="B6" s="121"/>
      <c r="C6" s="191"/>
      <c r="D6" s="121"/>
      <c r="E6" s="121"/>
      <c r="F6" s="192"/>
    </row>
    <row r="7" spans="1:6" ht="12.75">
      <c r="A7" s="121"/>
      <c r="B7" s="121"/>
      <c r="C7" s="191"/>
      <c r="D7" s="121"/>
      <c r="E7" s="121"/>
      <c r="F7" s="192"/>
    </row>
    <row r="8" spans="1:6" ht="12.75">
      <c r="A8" s="121"/>
      <c r="B8" s="121"/>
      <c r="C8" s="191"/>
      <c r="D8" s="121"/>
      <c r="E8" s="121"/>
      <c r="F8" s="192"/>
    </row>
    <row r="9" spans="1:6" s="4" customFormat="1" ht="12.75">
      <c r="A9" s="110" t="s">
        <v>195</v>
      </c>
      <c r="B9" s="155" t="s">
        <v>196</v>
      </c>
      <c r="C9" s="151">
        <f>'2.kiadások működés,felh.Önk.'!AF75</f>
        <v>0</v>
      </c>
      <c r="D9" s="144">
        <f>'3.kiadások működ,felh.KözösHiv'!C76</f>
        <v>0</v>
      </c>
      <c r="E9" s="144"/>
      <c r="F9" s="193">
        <f>C9+D9+E9</f>
        <v>0</v>
      </c>
    </row>
    <row r="10" spans="1:6" s="4" customFormat="1" ht="12.75">
      <c r="A10" s="110" t="s">
        <v>512</v>
      </c>
      <c r="B10" s="155" t="s">
        <v>198</v>
      </c>
      <c r="C10" s="151">
        <f>'2.kiadások működés,felh.Önk.'!AF76</f>
        <v>16931840</v>
      </c>
      <c r="D10" s="144">
        <f>'3.kiadások működ,felh.KözösHiv'!C77</f>
        <v>0</v>
      </c>
      <c r="E10" s="144"/>
      <c r="F10" s="193">
        <f aca="true" t="shared" si="0" ref="F10:F21">C10+D10+E10</f>
        <v>16931840</v>
      </c>
    </row>
    <row r="11" spans="1:6" s="4" customFormat="1" ht="12.75">
      <c r="A11" s="90" t="s">
        <v>199</v>
      </c>
      <c r="B11" s="155" t="s">
        <v>200</v>
      </c>
      <c r="C11" s="151">
        <f>'2.kiadások működés,felh.Önk.'!AF77</f>
        <v>0</v>
      </c>
      <c r="D11" s="144">
        <f>'3.kiadások működ,felh.KözösHiv'!C78</f>
        <v>70000</v>
      </c>
      <c r="E11" s="144"/>
      <c r="F11" s="193">
        <f t="shared" si="0"/>
        <v>70000</v>
      </c>
    </row>
    <row r="12" spans="1:6" s="4" customFormat="1" ht="12.75">
      <c r="A12" s="110" t="s">
        <v>201</v>
      </c>
      <c r="B12" s="155" t="s">
        <v>202</v>
      </c>
      <c r="C12" s="151">
        <f>'2.kiadások működés,felh.Önk.'!AF78</f>
        <v>5736254</v>
      </c>
      <c r="D12" s="144">
        <f>'3.kiadások működ,felh.KözösHiv'!C79</f>
        <v>1733597</v>
      </c>
      <c r="E12" s="144"/>
      <c r="F12" s="193">
        <f t="shared" si="0"/>
        <v>7469851</v>
      </c>
    </row>
    <row r="13" spans="1:6" s="4" customFormat="1" ht="12.75">
      <c r="A13" s="110" t="s">
        <v>203</v>
      </c>
      <c r="B13" s="155" t="s">
        <v>204</v>
      </c>
      <c r="C13" s="151">
        <f>'2.kiadások működés,felh.Önk.'!AF79</f>
        <v>0</v>
      </c>
      <c r="D13" s="144">
        <f>'3.kiadások működ,felh.KözösHiv'!C80</f>
        <v>0</v>
      </c>
      <c r="E13" s="144"/>
      <c r="F13" s="193">
        <f t="shared" si="0"/>
        <v>0</v>
      </c>
    </row>
    <row r="14" spans="1:6" s="4" customFormat="1" ht="12.75">
      <c r="A14" s="90" t="s">
        <v>205</v>
      </c>
      <c r="B14" s="155" t="s">
        <v>206</v>
      </c>
      <c r="C14" s="151">
        <f>'2.kiadások működés,felh.Önk.'!AF80</f>
        <v>0</v>
      </c>
      <c r="D14" s="144">
        <f>'3.kiadások működ,felh.KözösHiv'!C81</f>
        <v>0</v>
      </c>
      <c r="E14" s="144"/>
      <c r="F14" s="193">
        <f t="shared" si="0"/>
        <v>0</v>
      </c>
    </row>
    <row r="15" spans="1:6" s="4" customFormat="1" ht="12.75">
      <c r="A15" s="171" t="s">
        <v>207</v>
      </c>
      <c r="B15" s="194" t="s">
        <v>208</v>
      </c>
      <c r="C15" s="151">
        <f>'2.kiadások működés,felh.Önk.'!AF81</f>
        <v>1548788</v>
      </c>
      <c r="D15" s="144">
        <f>'3.kiadások működ,felh.KözösHiv'!C82</f>
        <v>492370</v>
      </c>
      <c r="E15" s="187"/>
      <c r="F15" s="193">
        <f t="shared" si="0"/>
        <v>2041158</v>
      </c>
    </row>
    <row r="16" spans="1:6" ht="12.75">
      <c r="A16" s="195" t="s">
        <v>209</v>
      </c>
      <c r="B16" s="196" t="s">
        <v>210</v>
      </c>
      <c r="C16" s="163">
        <f>SUM(C9:C15)</f>
        <v>24216882</v>
      </c>
      <c r="D16" s="144">
        <f>'3.kiadások működ,felh.KözösHiv'!C83</f>
        <v>2295967</v>
      </c>
      <c r="E16" s="163"/>
      <c r="F16" s="193">
        <f t="shared" si="0"/>
        <v>26512849</v>
      </c>
    </row>
    <row r="17" spans="1:6" s="4" customFormat="1" ht="12.75">
      <c r="A17" s="110" t="s">
        <v>211</v>
      </c>
      <c r="B17" s="155" t="s">
        <v>212</v>
      </c>
      <c r="C17" s="151">
        <f>'2.kiadások működés,felh.Önk.'!AF83</f>
        <v>33582342</v>
      </c>
      <c r="D17" s="144">
        <f>'3.kiadások működ,felh.KözösHiv'!C84</f>
        <v>0</v>
      </c>
      <c r="E17" s="144"/>
      <c r="F17" s="193">
        <f t="shared" si="0"/>
        <v>33582342</v>
      </c>
    </row>
    <row r="18" spans="1:6" ht="12.75">
      <c r="A18" s="96" t="s">
        <v>213</v>
      </c>
      <c r="B18" s="89" t="s">
        <v>214</v>
      </c>
      <c r="C18" s="151">
        <f>'2.kiadások működés,felh.Önk.'!AF84</f>
        <v>0</v>
      </c>
      <c r="D18" s="144">
        <f>'3.kiadások működ,felh.KözösHiv'!C85</f>
        <v>0</v>
      </c>
      <c r="E18" s="125"/>
      <c r="F18" s="193">
        <f t="shared" si="0"/>
        <v>0</v>
      </c>
    </row>
    <row r="19" spans="1:6" ht="12.75">
      <c r="A19" s="96" t="s">
        <v>215</v>
      </c>
      <c r="B19" s="89" t="s">
        <v>216</v>
      </c>
      <c r="C19" s="151">
        <f>'2.kiadások működés,felh.Önk.'!AF85</f>
        <v>0</v>
      </c>
      <c r="D19" s="144">
        <f>'3.kiadások működ,felh.KözösHiv'!C86</f>
        <v>0</v>
      </c>
      <c r="E19" s="125"/>
      <c r="F19" s="193">
        <f t="shared" si="0"/>
        <v>0</v>
      </c>
    </row>
    <row r="20" spans="1:6" ht="12.75">
      <c r="A20" s="197" t="s">
        <v>217</v>
      </c>
      <c r="B20" s="198" t="s">
        <v>218</v>
      </c>
      <c r="C20" s="151">
        <f>'2.kiadások működés,felh.Önk.'!AF86</f>
        <v>11279374</v>
      </c>
      <c r="D20" s="144">
        <f>'3.kiadások működ,felh.KözösHiv'!C87</f>
        <v>0</v>
      </c>
      <c r="E20" s="184"/>
      <c r="F20" s="193">
        <f t="shared" si="0"/>
        <v>11279374</v>
      </c>
    </row>
    <row r="21" spans="1:6" ht="12.75">
      <c r="A21" s="199" t="s">
        <v>219</v>
      </c>
      <c r="B21" s="200" t="s">
        <v>220</v>
      </c>
      <c r="C21" s="201">
        <f>SUM(C17:C20)</f>
        <v>44861716</v>
      </c>
      <c r="D21" s="144">
        <f>'3.kiadások működ,felh.KözösHiv'!C88</f>
        <v>0</v>
      </c>
      <c r="E21" s="201"/>
      <c r="F21" s="193">
        <f t="shared" si="0"/>
        <v>44861716</v>
      </c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10.melléklet a 9/2019. (IX. 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workbookViewId="0" topLeftCell="A1">
      <selection activeCell="F11" sqref="F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6" ht="23.25" customHeight="1">
      <c r="A2" s="69" t="s">
        <v>513</v>
      </c>
      <c r="B2" s="69"/>
      <c r="C2" s="69"/>
      <c r="D2" s="69"/>
      <c r="E2" s="69"/>
      <c r="F2" s="69"/>
    </row>
    <row r="3" ht="12.75">
      <c r="A3" s="70"/>
    </row>
    <row r="5" spans="1:6" ht="12.75">
      <c r="A5" s="72" t="s">
        <v>27</v>
      </c>
      <c r="B5" s="73" t="s">
        <v>28</v>
      </c>
      <c r="C5" s="189" t="s">
        <v>26</v>
      </c>
      <c r="D5" s="189" t="s">
        <v>509</v>
      </c>
      <c r="E5" s="189" t="s">
        <v>514</v>
      </c>
      <c r="F5" s="202" t="s">
        <v>511</v>
      </c>
    </row>
    <row r="6" spans="1:6" ht="12.75">
      <c r="A6" s="121"/>
      <c r="B6" s="121"/>
      <c r="C6" s="121"/>
      <c r="D6" s="121"/>
      <c r="E6" s="121"/>
      <c r="F6" s="121"/>
    </row>
    <row r="7" spans="1:6" ht="12.75">
      <c r="A7" s="121"/>
      <c r="B7" s="121"/>
      <c r="C7" s="121"/>
      <c r="D7" s="121"/>
      <c r="E7" s="121"/>
      <c r="F7" s="121"/>
    </row>
    <row r="8" spans="1:6" ht="12.75">
      <c r="A8" s="121"/>
      <c r="B8" s="121"/>
      <c r="C8" s="121"/>
      <c r="D8" s="121"/>
      <c r="E8" s="121"/>
      <c r="F8" s="121"/>
    </row>
    <row r="9" spans="1:6" ht="12.75">
      <c r="A9" s="121"/>
      <c r="B9" s="121"/>
      <c r="C9" s="121"/>
      <c r="D9" s="121"/>
      <c r="E9" s="121"/>
      <c r="F9" s="121"/>
    </row>
    <row r="10" spans="1:6" ht="12.75">
      <c r="A10" s="110" t="s">
        <v>515</v>
      </c>
      <c r="B10" s="155" t="s">
        <v>191</v>
      </c>
      <c r="C10" s="144">
        <v>566832</v>
      </c>
      <c r="D10" s="144"/>
      <c r="E10" s="144"/>
      <c r="F10" s="144">
        <f>SUM(C10:E10)</f>
        <v>566832</v>
      </c>
    </row>
    <row r="11" spans="1:6" ht="12.75">
      <c r="A11" s="110"/>
      <c r="B11" s="155"/>
      <c r="C11" s="125"/>
      <c r="D11" s="125"/>
      <c r="E11" s="125"/>
      <c r="F11" s="125"/>
    </row>
    <row r="12" spans="1:6" ht="12.75">
      <c r="A12" s="110"/>
      <c r="B12" s="155"/>
      <c r="C12" s="125"/>
      <c r="D12" s="125"/>
      <c r="E12" s="125"/>
      <c r="F12" s="125"/>
    </row>
    <row r="13" spans="1:6" ht="12.75">
      <c r="A13" s="110"/>
      <c r="B13" s="155"/>
      <c r="C13" s="125"/>
      <c r="D13" s="125"/>
      <c r="E13" s="125"/>
      <c r="F13" s="125"/>
    </row>
    <row r="14" spans="1:6" ht="12.75">
      <c r="A14" s="110"/>
      <c r="B14" s="155"/>
      <c r="C14" s="125"/>
      <c r="D14" s="125"/>
      <c r="E14" s="125"/>
      <c r="F14" s="12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11. melléklet a 9/2019. (IX. 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68"/>
  <sheetViews>
    <sheetView view="pageBreakPreview" zoomScaleSheetLayoutView="100" workbookViewId="0" topLeftCell="A55">
      <selection activeCell="E56" sqref="E56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6.140625" style="0" customWidth="1"/>
  </cols>
  <sheetData>
    <row r="1" spans="1:3" ht="27" customHeight="1">
      <c r="A1" s="68" t="s">
        <v>516</v>
      </c>
      <c r="B1" s="68"/>
      <c r="C1" s="68"/>
    </row>
    <row r="2" spans="1:3" ht="27" customHeight="1">
      <c r="A2" s="69" t="s">
        <v>517</v>
      </c>
      <c r="B2" s="69"/>
      <c r="C2" s="69"/>
    </row>
    <row r="3" spans="1:3" ht="19.5" customHeight="1">
      <c r="A3" s="2"/>
      <c r="B3" s="203"/>
      <c r="C3" s="203"/>
    </row>
    <row r="4" ht="12.75">
      <c r="A4" s="71" t="s">
        <v>26</v>
      </c>
    </row>
    <row r="5" spans="1:3" ht="12.75">
      <c r="A5" s="8" t="s">
        <v>518</v>
      </c>
      <c r="B5" s="73" t="s">
        <v>28</v>
      </c>
      <c r="C5" s="204" t="s">
        <v>300</v>
      </c>
    </row>
    <row r="6" spans="1:3" ht="12.75">
      <c r="A6" s="96" t="s">
        <v>519</v>
      </c>
      <c r="B6" s="89" t="s">
        <v>173</v>
      </c>
      <c r="C6" s="125"/>
    </row>
    <row r="7" spans="1:3" ht="12.75">
      <c r="A7" s="96" t="s">
        <v>520</v>
      </c>
      <c r="B7" s="89" t="s">
        <v>173</v>
      </c>
      <c r="C7" s="125"/>
    </row>
    <row r="8" spans="1:3" ht="12.75">
      <c r="A8" s="96" t="s">
        <v>521</v>
      </c>
      <c r="B8" s="89" t="s">
        <v>173</v>
      </c>
      <c r="C8" s="125"/>
    </row>
    <row r="9" spans="1:3" ht="12.75">
      <c r="A9" s="96" t="s">
        <v>522</v>
      </c>
      <c r="B9" s="89" t="s">
        <v>173</v>
      </c>
      <c r="C9" s="125"/>
    </row>
    <row r="10" spans="1:3" ht="12.75">
      <c r="A10" s="96" t="s">
        <v>523</v>
      </c>
      <c r="B10" s="89" t="s">
        <v>173</v>
      </c>
      <c r="C10" s="125"/>
    </row>
    <row r="11" spans="1:3" ht="12.75">
      <c r="A11" s="96" t="s">
        <v>524</v>
      </c>
      <c r="B11" s="89" t="s">
        <v>173</v>
      </c>
      <c r="C11" s="125"/>
    </row>
    <row r="12" spans="1:3" ht="12.75">
      <c r="A12" s="96" t="s">
        <v>525</v>
      </c>
      <c r="B12" s="89" t="s">
        <v>173</v>
      </c>
      <c r="C12" s="125"/>
    </row>
    <row r="13" spans="1:3" ht="12.75">
      <c r="A13" s="96" t="s">
        <v>526</v>
      </c>
      <c r="B13" s="89" t="s">
        <v>173</v>
      </c>
      <c r="C13" s="125"/>
    </row>
    <row r="14" spans="1:3" ht="12.75">
      <c r="A14" s="96" t="s">
        <v>527</v>
      </c>
      <c r="B14" s="89" t="s">
        <v>173</v>
      </c>
      <c r="C14" s="125"/>
    </row>
    <row r="15" spans="1:3" ht="12.75">
      <c r="A15" s="96" t="s">
        <v>528</v>
      </c>
      <c r="B15" s="89" t="s">
        <v>173</v>
      </c>
      <c r="C15" s="125"/>
    </row>
    <row r="16" spans="1:3" ht="12.75">
      <c r="A16" s="205" t="s">
        <v>172</v>
      </c>
      <c r="B16" s="155" t="s">
        <v>173</v>
      </c>
      <c r="C16" s="125"/>
    </row>
    <row r="17" spans="1:3" ht="12.75">
      <c r="A17" s="96" t="s">
        <v>519</v>
      </c>
      <c r="B17" s="89" t="s">
        <v>175</v>
      </c>
      <c r="C17" s="125"/>
    </row>
    <row r="18" spans="1:3" ht="12.75">
      <c r="A18" s="96" t="s">
        <v>520</v>
      </c>
      <c r="B18" s="89" t="s">
        <v>175</v>
      </c>
      <c r="C18" s="125"/>
    </row>
    <row r="19" spans="1:3" ht="12.75">
      <c r="A19" s="96" t="s">
        <v>521</v>
      </c>
      <c r="B19" s="89" t="s">
        <v>175</v>
      </c>
      <c r="C19" s="125"/>
    </row>
    <row r="20" spans="1:3" ht="12.75">
      <c r="A20" s="96" t="s">
        <v>522</v>
      </c>
      <c r="B20" s="89" t="s">
        <v>175</v>
      </c>
      <c r="C20" s="125"/>
    </row>
    <row r="21" spans="1:3" ht="12.75">
      <c r="A21" s="96" t="s">
        <v>523</v>
      </c>
      <c r="B21" s="89" t="s">
        <v>175</v>
      </c>
      <c r="C21" s="125"/>
    </row>
    <row r="22" spans="1:3" ht="12.75">
      <c r="A22" s="96" t="s">
        <v>524</v>
      </c>
      <c r="B22" s="89" t="s">
        <v>175</v>
      </c>
      <c r="C22" s="125"/>
    </row>
    <row r="23" spans="1:3" ht="12.75">
      <c r="A23" s="96" t="s">
        <v>525</v>
      </c>
      <c r="B23" s="89" t="s">
        <v>175</v>
      </c>
      <c r="C23" s="125"/>
    </row>
    <row r="24" spans="1:3" ht="12.75">
      <c r="A24" s="96" t="s">
        <v>526</v>
      </c>
      <c r="B24" s="89" t="s">
        <v>175</v>
      </c>
      <c r="C24" s="125"/>
    </row>
    <row r="25" spans="1:3" ht="12.75">
      <c r="A25" s="96" t="s">
        <v>527</v>
      </c>
      <c r="B25" s="89" t="s">
        <v>175</v>
      </c>
      <c r="C25" s="125"/>
    </row>
    <row r="26" spans="1:3" ht="12.75">
      <c r="A26" s="96" t="s">
        <v>528</v>
      </c>
      <c r="B26" s="89" t="s">
        <v>175</v>
      </c>
      <c r="C26" s="125"/>
    </row>
    <row r="27" spans="1:3" ht="12.75">
      <c r="A27" s="205" t="s">
        <v>529</v>
      </c>
      <c r="B27" s="155" t="s">
        <v>175</v>
      </c>
      <c r="C27" s="125"/>
    </row>
    <row r="28" spans="1:3" ht="12.75">
      <c r="A28" s="96" t="s">
        <v>519</v>
      </c>
      <c r="B28" s="89" t="s">
        <v>177</v>
      </c>
      <c r="C28" s="125"/>
    </row>
    <row r="29" spans="1:3" ht="12.75">
      <c r="A29" s="96" t="s">
        <v>520</v>
      </c>
      <c r="B29" s="89" t="s">
        <v>177</v>
      </c>
      <c r="C29" s="125"/>
    </row>
    <row r="30" spans="1:3" ht="12.75">
      <c r="A30" s="96" t="s">
        <v>521</v>
      </c>
      <c r="B30" s="89" t="s">
        <v>177</v>
      </c>
      <c r="C30" s="125"/>
    </row>
    <row r="31" spans="1:3" ht="12.75">
      <c r="A31" s="96" t="s">
        <v>522</v>
      </c>
      <c r="B31" s="89" t="s">
        <v>177</v>
      </c>
      <c r="C31" s="125"/>
    </row>
    <row r="32" spans="1:3" ht="12.75">
      <c r="A32" s="96" t="s">
        <v>523</v>
      </c>
      <c r="B32" s="89" t="s">
        <v>177</v>
      </c>
      <c r="C32" s="125"/>
    </row>
    <row r="33" spans="1:3" ht="12.75">
      <c r="A33" s="96" t="s">
        <v>524</v>
      </c>
      <c r="B33" s="89" t="s">
        <v>177</v>
      </c>
      <c r="C33" s="125"/>
    </row>
    <row r="34" spans="1:3" ht="12.75">
      <c r="A34" s="96" t="s">
        <v>525</v>
      </c>
      <c r="B34" s="89" t="s">
        <v>177</v>
      </c>
      <c r="C34" s="125"/>
    </row>
    <row r="35" spans="1:3" ht="12.75">
      <c r="A35" s="96" t="s">
        <v>526</v>
      </c>
      <c r="B35" s="89" t="s">
        <v>177</v>
      </c>
      <c r="C35" s="125">
        <v>3000000</v>
      </c>
    </row>
    <row r="36" spans="1:3" ht="12.75">
      <c r="A36" s="96" t="s">
        <v>527</v>
      </c>
      <c r="B36" s="89" t="s">
        <v>177</v>
      </c>
      <c r="C36" s="125"/>
    </row>
    <row r="37" spans="1:3" ht="12.75">
      <c r="A37" s="197" t="s">
        <v>528</v>
      </c>
      <c r="B37" s="198" t="s">
        <v>177</v>
      </c>
      <c r="C37" s="184"/>
    </row>
    <row r="38" spans="1:3" ht="12.75">
      <c r="A38" s="206" t="s">
        <v>176</v>
      </c>
      <c r="B38" s="207" t="s">
        <v>177</v>
      </c>
      <c r="C38" s="185">
        <f>SUM(C28:C37)</f>
        <v>3000000</v>
      </c>
    </row>
    <row r="39" spans="1:3" ht="12.75">
      <c r="A39" s="208" t="s">
        <v>530</v>
      </c>
      <c r="B39" s="209" t="s">
        <v>181</v>
      </c>
      <c r="C39" s="186"/>
    </row>
    <row r="40" spans="1:3" ht="12.75">
      <c r="A40" s="96" t="s">
        <v>531</v>
      </c>
      <c r="B40" s="84" t="s">
        <v>181</v>
      </c>
      <c r="C40" s="125"/>
    </row>
    <row r="41" spans="1:3" ht="12.75">
      <c r="A41" s="96" t="s">
        <v>532</v>
      </c>
      <c r="B41" s="84" t="s">
        <v>181</v>
      </c>
      <c r="C41" s="125">
        <v>1000000</v>
      </c>
    </row>
    <row r="42" spans="1:3" ht="12.75">
      <c r="A42" s="84" t="s">
        <v>533</v>
      </c>
      <c r="B42" s="84" t="s">
        <v>181</v>
      </c>
      <c r="C42" s="125"/>
    </row>
    <row r="43" spans="1:3" ht="12.75">
      <c r="A43" s="84" t="s">
        <v>534</v>
      </c>
      <c r="B43" s="84" t="s">
        <v>181</v>
      </c>
      <c r="C43" s="125"/>
    </row>
    <row r="44" spans="1:3" ht="12.75">
      <c r="A44" s="84" t="s">
        <v>535</v>
      </c>
      <c r="B44" s="84" t="s">
        <v>181</v>
      </c>
      <c r="C44" s="125"/>
    </row>
    <row r="45" spans="1:3" ht="12.75">
      <c r="A45" s="96" t="s">
        <v>536</v>
      </c>
      <c r="B45" s="84" t="s">
        <v>181</v>
      </c>
      <c r="C45" s="125"/>
    </row>
    <row r="46" spans="1:3" ht="12.75">
      <c r="A46" s="96" t="s">
        <v>537</v>
      </c>
      <c r="B46" s="84" t="s">
        <v>181</v>
      </c>
      <c r="C46" s="125"/>
    </row>
    <row r="47" spans="1:3" ht="12.75">
      <c r="A47" s="96" t="s">
        <v>538</v>
      </c>
      <c r="B47" s="84" t="s">
        <v>181</v>
      </c>
      <c r="C47" s="125"/>
    </row>
    <row r="48" spans="1:3" ht="12.75">
      <c r="A48" s="96" t="s">
        <v>539</v>
      </c>
      <c r="B48" s="84" t="s">
        <v>181</v>
      </c>
      <c r="C48" s="125"/>
    </row>
    <row r="49" spans="1:3" ht="12.75">
      <c r="A49" s="205" t="s">
        <v>540</v>
      </c>
      <c r="B49" s="155" t="s">
        <v>181</v>
      </c>
      <c r="C49" s="125">
        <f>SUM(C39:C48)</f>
        <v>1000000</v>
      </c>
    </row>
    <row r="50" spans="1:3" ht="12.75">
      <c r="A50" s="210" t="s">
        <v>186</v>
      </c>
      <c r="B50" s="211" t="s">
        <v>187</v>
      </c>
      <c r="C50" s="212"/>
    </row>
    <row r="51" spans="1:3" ht="12.75">
      <c r="A51" s="110" t="s">
        <v>541</v>
      </c>
      <c r="B51" s="155" t="s">
        <v>189</v>
      </c>
      <c r="C51" s="144">
        <f>SUM(C52:C62)</f>
        <v>2762000</v>
      </c>
    </row>
    <row r="52" spans="1:3" ht="12.75">
      <c r="A52" s="96" t="s">
        <v>542</v>
      </c>
      <c r="B52" s="155" t="s">
        <v>189</v>
      </c>
      <c r="C52" s="144"/>
    </row>
    <row r="53" spans="1:3" ht="12.75">
      <c r="A53" s="96" t="s">
        <v>530</v>
      </c>
      <c r="B53" s="155" t="s">
        <v>189</v>
      </c>
      <c r="C53" s="144"/>
    </row>
    <row r="54" spans="1:3" ht="12.75">
      <c r="A54" s="96" t="s">
        <v>531</v>
      </c>
      <c r="B54" s="155" t="s">
        <v>189</v>
      </c>
      <c r="C54" s="144">
        <v>2362000</v>
      </c>
    </row>
    <row r="55" spans="1:3" ht="12.75">
      <c r="A55" s="96" t="s">
        <v>532</v>
      </c>
      <c r="B55" s="155" t="s">
        <v>189</v>
      </c>
      <c r="C55" s="144"/>
    </row>
    <row r="56" spans="1:3" ht="12.75">
      <c r="A56" s="84" t="s">
        <v>533</v>
      </c>
      <c r="B56" s="155" t="s">
        <v>189</v>
      </c>
      <c r="C56" s="144"/>
    </row>
    <row r="57" spans="1:3" ht="12.75">
      <c r="A57" s="84" t="s">
        <v>534</v>
      </c>
      <c r="B57" s="155" t="s">
        <v>189</v>
      </c>
      <c r="C57" s="144"/>
    </row>
    <row r="58" spans="1:3" ht="12.75">
      <c r="A58" s="84" t="s">
        <v>535</v>
      </c>
      <c r="B58" s="155" t="s">
        <v>189</v>
      </c>
      <c r="C58" s="144"/>
    </row>
    <row r="59" spans="1:3" ht="12.75">
      <c r="A59" s="96" t="s">
        <v>536</v>
      </c>
      <c r="B59" s="155" t="s">
        <v>189</v>
      </c>
      <c r="C59" s="144">
        <v>400000</v>
      </c>
    </row>
    <row r="60" spans="1:3" ht="12.75">
      <c r="A60" s="96" t="s">
        <v>543</v>
      </c>
      <c r="B60" s="155" t="s">
        <v>189</v>
      </c>
      <c r="C60" s="144"/>
    </row>
    <row r="61" spans="1:3" ht="12.75">
      <c r="A61" s="96" t="s">
        <v>538</v>
      </c>
      <c r="B61" s="155" t="s">
        <v>189</v>
      </c>
      <c r="C61" s="144"/>
    </row>
    <row r="62" spans="1:3" ht="12.75">
      <c r="A62" s="96" t="s">
        <v>539</v>
      </c>
      <c r="B62" s="155" t="s">
        <v>189</v>
      </c>
      <c r="C62" s="144"/>
    </row>
    <row r="63" spans="1:3" ht="12.75">
      <c r="A63" s="213" t="s">
        <v>544</v>
      </c>
      <c r="B63" s="214" t="s">
        <v>224</v>
      </c>
      <c r="C63" s="186"/>
    </row>
    <row r="64" spans="1:3" ht="12.75">
      <c r="A64" s="205" t="s">
        <v>545</v>
      </c>
      <c r="B64" s="155" t="s">
        <v>226</v>
      </c>
      <c r="C64" s="125"/>
    </row>
    <row r="65" spans="1:3" ht="12.75">
      <c r="A65" s="205" t="s">
        <v>546</v>
      </c>
      <c r="B65" s="155" t="s">
        <v>228</v>
      </c>
      <c r="C65" s="125"/>
    </row>
    <row r="66" spans="1:3" ht="12.75">
      <c r="A66" s="205" t="s">
        <v>547</v>
      </c>
      <c r="B66" s="155" t="s">
        <v>232</v>
      </c>
      <c r="C66" s="125"/>
    </row>
    <row r="67" spans="1:3" ht="12.75">
      <c r="A67" s="170" t="s">
        <v>235</v>
      </c>
      <c r="B67" s="194" t="s">
        <v>236</v>
      </c>
      <c r="C67" s="184"/>
    </row>
    <row r="68" spans="1:3" ht="12.75">
      <c r="A68" s="96" t="s">
        <v>548</v>
      </c>
      <c r="B68" s="84" t="s">
        <v>238</v>
      </c>
      <c r="C68" s="121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/>
  <headerFooter alignWithMargins="0">
    <oddHeader>&amp;C&amp;"Times New Roman,Normál"&amp;12 12.melléklet a 9/2019. (IX. 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80"/>
  <sheetViews>
    <sheetView view="pageBreakPreview" zoomScaleSheetLayoutView="100" workbookViewId="0" topLeftCell="A34">
      <selection activeCell="C76" sqref="C7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68" t="s">
        <v>549</v>
      </c>
      <c r="B1" s="68"/>
      <c r="C1" s="68"/>
    </row>
    <row r="2" spans="1:3" ht="25.5" customHeight="1">
      <c r="A2" s="69" t="s">
        <v>550</v>
      </c>
      <c r="B2" s="69"/>
      <c r="C2" s="69"/>
    </row>
    <row r="3" spans="1:3" ht="15.75" customHeight="1">
      <c r="A3" s="2"/>
      <c r="B3" s="203"/>
      <c r="C3" s="203"/>
    </row>
    <row r="4" ht="21" customHeight="1">
      <c r="A4" s="71" t="s">
        <v>26</v>
      </c>
    </row>
    <row r="5" spans="1:3" ht="12.75">
      <c r="A5" s="8" t="s">
        <v>518</v>
      </c>
      <c r="B5" s="73" t="s">
        <v>28</v>
      </c>
      <c r="C5" s="204" t="s">
        <v>300</v>
      </c>
    </row>
    <row r="6" spans="1:3" ht="12.75">
      <c r="A6" s="96" t="s">
        <v>551</v>
      </c>
      <c r="B6" s="89" t="s">
        <v>335</v>
      </c>
      <c r="C6" s="125"/>
    </row>
    <row r="7" spans="1:3" ht="12.75">
      <c r="A7" s="96" t="s">
        <v>552</v>
      </c>
      <c r="B7" s="89" t="s">
        <v>335</v>
      </c>
      <c r="C7" s="125"/>
    </row>
    <row r="8" spans="1:3" ht="12.75">
      <c r="A8" s="96" t="s">
        <v>553</v>
      </c>
      <c r="B8" s="89" t="s">
        <v>335</v>
      </c>
      <c r="C8" s="125"/>
    </row>
    <row r="9" spans="1:3" ht="12.75">
      <c r="A9" s="96" t="s">
        <v>554</v>
      </c>
      <c r="B9" s="89" t="s">
        <v>335</v>
      </c>
      <c r="C9" s="125"/>
    </row>
    <row r="10" spans="1:3" ht="12.75">
      <c r="A10" s="96" t="s">
        <v>555</v>
      </c>
      <c r="B10" s="89" t="s">
        <v>335</v>
      </c>
      <c r="C10" s="125"/>
    </row>
    <row r="11" spans="1:3" ht="12.75">
      <c r="A11" s="96" t="s">
        <v>556</v>
      </c>
      <c r="B11" s="89" t="s">
        <v>335</v>
      </c>
      <c r="C11" s="125"/>
    </row>
    <row r="12" spans="1:3" ht="12.75">
      <c r="A12" s="96" t="s">
        <v>557</v>
      </c>
      <c r="B12" s="89" t="s">
        <v>335</v>
      </c>
      <c r="C12" s="125"/>
    </row>
    <row r="13" spans="1:3" ht="12.75">
      <c r="A13" s="96" t="s">
        <v>558</v>
      </c>
      <c r="B13" s="89" t="s">
        <v>335</v>
      </c>
      <c r="C13" s="125"/>
    </row>
    <row r="14" spans="1:3" ht="12.75">
      <c r="A14" s="96" t="s">
        <v>559</v>
      </c>
      <c r="B14" s="89" t="s">
        <v>335</v>
      </c>
      <c r="C14" s="125"/>
    </row>
    <row r="15" spans="1:3" ht="12.75">
      <c r="A15" s="96" t="s">
        <v>560</v>
      </c>
      <c r="B15" s="89" t="s">
        <v>335</v>
      </c>
      <c r="C15" s="125"/>
    </row>
    <row r="16" spans="1:3" ht="12.75">
      <c r="A16" s="90" t="s">
        <v>334</v>
      </c>
      <c r="B16" s="155" t="s">
        <v>335</v>
      </c>
      <c r="C16" s="125"/>
    </row>
    <row r="17" spans="1:3" ht="12.75">
      <c r="A17" s="96" t="s">
        <v>551</v>
      </c>
      <c r="B17" s="89" t="s">
        <v>337</v>
      </c>
      <c r="C17" s="125"/>
    </row>
    <row r="18" spans="1:3" ht="12.75">
      <c r="A18" s="96" t="s">
        <v>552</v>
      </c>
      <c r="B18" s="89" t="s">
        <v>337</v>
      </c>
      <c r="C18" s="125"/>
    </row>
    <row r="19" spans="1:3" ht="12.75">
      <c r="A19" s="96" t="s">
        <v>553</v>
      </c>
      <c r="B19" s="89" t="s">
        <v>337</v>
      </c>
      <c r="C19" s="125"/>
    </row>
    <row r="20" spans="1:3" ht="12.75">
      <c r="A20" s="96" t="s">
        <v>554</v>
      </c>
      <c r="B20" s="89" t="s">
        <v>337</v>
      </c>
      <c r="C20" s="125"/>
    </row>
    <row r="21" spans="1:3" ht="12.75">
      <c r="A21" s="96" t="s">
        <v>555</v>
      </c>
      <c r="B21" s="89" t="s">
        <v>337</v>
      </c>
      <c r="C21" s="125"/>
    </row>
    <row r="22" spans="1:3" ht="12.75">
      <c r="A22" s="96" t="s">
        <v>556</v>
      </c>
      <c r="B22" s="89" t="s">
        <v>337</v>
      </c>
      <c r="C22" s="125"/>
    </row>
    <row r="23" spans="1:3" ht="12.75">
      <c r="A23" s="96" t="s">
        <v>557</v>
      </c>
      <c r="B23" s="89" t="s">
        <v>337</v>
      </c>
      <c r="C23" s="125"/>
    </row>
    <row r="24" spans="1:3" ht="12.75">
      <c r="A24" s="96" t="s">
        <v>558</v>
      </c>
      <c r="B24" s="89" t="s">
        <v>337</v>
      </c>
      <c r="C24" s="125"/>
    </row>
    <row r="25" spans="1:3" ht="12.75">
      <c r="A25" s="96" t="s">
        <v>559</v>
      </c>
      <c r="B25" s="89" t="s">
        <v>337</v>
      </c>
      <c r="C25" s="125"/>
    </row>
    <row r="26" spans="1:3" ht="12.75">
      <c r="A26" s="96" t="s">
        <v>560</v>
      </c>
      <c r="B26" s="89" t="s">
        <v>337</v>
      </c>
      <c r="C26" s="125"/>
    </row>
    <row r="27" spans="1:3" ht="12.75">
      <c r="A27" s="90" t="s">
        <v>561</v>
      </c>
      <c r="B27" s="155" t="s">
        <v>337</v>
      </c>
      <c r="C27" s="125"/>
    </row>
    <row r="28" spans="1:3" ht="12.75">
      <c r="A28" s="96" t="s">
        <v>551</v>
      </c>
      <c r="B28" s="89" t="s">
        <v>339</v>
      </c>
      <c r="C28" s="125"/>
    </row>
    <row r="29" spans="1:3" ht="12.75">
      <c r="A29" s="96" t="s">
        <v>562</v>
      </c>
      <c r="B29" s="89" t="s">
        <v>339</v>
      </c>
      <c r="C29" s="125">
        <v>58687612</v>
      </c>
    </row>
    <row r="30" spans="1:3" ht="12.75">
      <c r="A30" s="96" t="s">
        <v>563</v>
      </c>
      <c r="B30" s="89" t="s">
        <v>339</v>
      </c>
      <c r="C30" s="125">
        <v>2410500</v>
      </c>
    </row>
    <row r="31" spans="1:3" ht="12.75">
      <c r="A31" s="96" t="s">
        <v>553</v>
      </c>
      <c r="B31" s="89" t="s">
        <v>339</v>
      </c>
      <c r="C31" s="125"/>
    </row>
    <row r="32" spans="1:3" ht="12.75">
      <c r="A32" s="96" t="s">
        <v>554</v>
      </c>
      <c r="B32" s="89" t="s">
        <v>339</v>
      </c>
      <c r="C32" s="125"/>
    </row>
    <row r="33" spans="1:3" ht="12.75">
      <c r="A33" s="96" t="s">
        <v>555</v>
      </c>
      <c r="B33" s="89" t="s">
        <v>339</v>
      </c>
      <c r="C33" s="125">
        <v>8555301</v>
      </c>
    </row>
    <row r="34" spans="1:3" ht="12.75">
      <c r="A34" s="96" t="s">
        <v>556</v>
      </c>
      <c r="B34" s="89" t="s">
        <v>339</v>
      </c>
      <c r="C34" s="125"/>
    </row>
    <row r="35" spans="1:3" ht="12.75">
      <c r="A35" s="96" t="s">
        <v>557</v>
      </c>
      <c r="B35" s="89" t="s">
        <v>339</v>
      </c>
      <c r="C35" s="125">
        <v>4094432</v>
      </c>
    </row>
    <row r="36" spans="1:3" ht="12.75">
      <c r="A36" s="96" t="s">
        <v>557</v>
      </c>
      <c r="B36" s="89" t="s">
        <v>339</v>
      </c>
      <c r="C36" s="125">
        <v>110000</v>
      </c>
    </row>
    <row r="37" spans="1:3" ht="12.75">
      <c r="A37" s="96" t="s">
        <v>558</v>
      </c>
      <c r="B37" s="89" t="s">
        <v>339</v>
      </c>
      <c r="C37" s="125"/>
    </row>
    <row r="38" spans="1:3" ht="12.75">
      <c r="A38" s="96" t="s">
        <v>559</v>
      </c>
      <c r="B38" s="89" t="s">
        <v>339</v>
      </c>
      <c r="C38" s="125"/>
    </row>
    <row r="39" spans="1:3" ht="12.75">
      <c r="A39" s="197" t="s">
        <v>560</v>
      </c>
      <c r="B39" s="198" t="s">
        <v>339</v>
      </c>
      <c r="C39" s="184"/>
    </row>
    <row r="40" spans="1:3" ht="12.75">
      <c r="A40" s="215" t="s">
        <v>564</v>
      </c>
      <c r="B40" s="207" t="s">
        <v>339</v>
      </c>
      <c r="C40" s="216">
        <f>SUM(C28:C39)</f>
        <v>73857845</v>
      </c>
    </row>
    <row r="41" spans="1:3" ht="12.75">
      <c r="A41" s="208" t="s">
        <v>551</v>
      </c>
      <c r="B41" s="217" t="s">
        <v>411</v>
      </c>
      <c r="C41" s="186"/>
    </row>
    <row r="42" spans="1:3" ht="12.75">
      <c r="A42" s="96" t="s">
        <v>552</v>
      </c>
      <c r="B42" s="89" t="s">
        <v>411</v>
      </c>
      <c r="C42" s="125"/>
    </row>
    <row r="43" spans="1:3" ht="12.75">
      <c r="A43" s="96" t="s">
        <v>553</v>
      </c>
      <c r="B43" s="89" t="s">
        <v>411</v>
      </c>
      <c r="C43" s="125"/>
    </row>
    <row r="44" spans="1:3" ht="12.75">
      <c r="A44" s="96" t="s">
        <v>554</v>
      </c>
      <c r="B44" s="89" t="s">
        <v>411</v>
      </c>
      <c r="C44" s="125"/>
    </row>
    <row r="45" spans="1:3" ht="12.75">
      <c r="A45" s="96" t="s">
        <v>555</v>
      </c>
      <c r="B45" s="89" t="s">
        <v>411</v>
      </c>
      <c r="C45" s="125"/>
    </row>
    <row r="46" spans="1:3" ht="12.75">
      <c r="A46" s="96" t="s">
        <v>556</v>
      </c>
      <c r="B46" s="89" t="s">
        <v>411</v>
      </c>
      <c r="C46" s="125"/>
    </row>
    <row r="47" spans="1:3" ht="12.75">
      <c r="A47" s="96" t="s">
        <v>557</v>
      </c>
      <c r="B47" s="89" t="s">
        <v>411</v>
      </c>
      <c r="C47" s="125"/>
    </row>
    <row r="48" spans="1:3" ht="12.75">
      <c r="A48" s="96" t="s">
        <v>558</v>
      </c>
      <c r="B48" s="89" t="s">
        <v>411</v>
      </c>
      <c r="C48" s="125"/>
    </row>
    <row r="49" spans="1:3" ht="12.75">
      <c r="A49" s="96" t="s">
        <v>559</v>
      </c>
      <c r="B49" s="89" t="s">
        <v>411</v>
      </c>
      <c r="C49" s="125"/>
    </row>
    <row r="50" spans="1:3" ht="12.75">
      <c r="A50" s="96" t="s">
        <v>560</v>
      </c>
      <c r="B50" s="89" t="s">
        <v>411</v>
      </c>
      <c r="C50" s="125"/>
    </row>
    <row r="51" spans="1:3" ht="12.75">
      <c r="A51" s="90" t="s">
        <v>565</v>
      </c>
      <c r="B51" s="155" t="s">
        <v>411</v>
      </c>
      <c r="C51" s="125"/>
    </row>
    <row r="52" spans="1:3" ht="12.75">
      <c r="A52" s="96" t="s">
        <v>566</v>
      </c>
      <c r="B52" s="89" t="s">
        <v>413</v>
      </c>
      <c r="C52" s="125"/>
    </row>
    <row r="53" spans="1:3" ht="12.75">
      <c r="A53" s="96" t="s">
        <v>552</v>
      </c>
      <c r="B53" s="89" t="s">
        <v>413</v>
      </c>
      <c r="C53" s="125"/>
    </row>
    <row r="54" spans="1:3" ht="12.75">
      <c r="A54" s="96" t="s">
        <v>553</v>
      </c>
      <c r="B54" s="89" t="s">
        <v>413</v>
      </c>
      <c r="C54" s="125"/>
    </row>
    <row r="55" spans="1:3" ht="12.75">
      <c r="A55" s="96" t="s">
        <v>554</v>
      </c>
      <c r="B55" s="89" t="s">
        <v>413</v>
      </c>
      <c r="C55" s="125"/>
    </row>
    <row r="56" spans="1:3" ht="12.75">
      <c r="A56" s="96" t="s">
        <v>555</v>
      </c>
      <c r="B56" s="89" t="s">
        <v>413</v>
      </c>
      <c r="C56" s="125"/>
    </row>
    <row r="57" spans="1:3" ht="12.75">
      <c r="A57" s="96" t="s">
        <v>556</v>
      </c>
      <c r="B57" s="89" t="s">
        <v>413</v>
      </c>
      <c r="C57" s="125"/>
    </row>
    <row r="58" spans="1:3" ht="12.75">
      <c r="A58" s="96" t="s">
        <v>557</v>
      </c>
      <c r="B58" s="89" t="s">
        <v>413</v>
      </c>
      <c r="C58" s="125"/>
    </row>
    <row r="59" spans="1:3" ht="12.75">
      <c r="A59" s="96" t="s">
        <v>558</v>
      </c>
      <c r="B59" s="89" t="s">
        <v>413</v>
      </c>
      <c r="C59" s="125"/>
    </row>
    <row r="60" spans="1:3" ht="12.75">
      <c r="A60" s="96" t="s">
        <v>559</v>
      </c>
      <c r="B60" s="89" t="s">
        <v>413</v>
      </c>
      <c r="C60" s="125"/>
    </row>
    <row r="61" spans="1:3" ht="12.75">
      <c r="A61" s="96" t="s">
        <v>560</v>
      </c>
      <c r="B61" s="89" t="s">
        <v>413</v>
      </c>
      <c r="C61" s="125"/>
    </row>
    <row r="62" spans="1:3" ht="12.75">
      <c r="A62" s="90" t="s">
        <v>567</v>
      </c>
      <c r="B62" s="155" t="s">
        <v>413</v>
      </c>
      <c r="C62" s="125"/>
    </row>
    <row r="63" spans="1:3" ht="12.75">
      <c r="A63" s="96" t="s">
        <v>551</v>
      </c>
      <c r="B63" s="89" t="s">
        <v>415</v>
      </c>
      <c r="C63" s="125"/>
    </row>
    <row r="64" spans="1:3" ht="12.75">
      <c r="A64" s="96" t="s">
        <v>552</v>
      </c>
      <c r="B64" s="89" t="s">
        <v>415</v>
      </c>
      <c r="C64" s="125"/>
    </row>
    <row r="65" spans="1:3" ht="12.75">
      <c r="A65" s="96" t="s">
        <v>553</v>
      </c>
      <c r="B65" s="89" t="s">
        <v>415</v>
      </c>
      <c r="C65" s="125"/>
    </row>
    <row r="66" spans="1:3" ht="12.75">
      <c r="A66" s="96" t="s">
        <v>554</v>
      </c>
      <c r="B66" s="89" t="s">
        <v>415</v>
      </c>
      <c r="C66" s="125"/>
    </row>
    <row r="67" spans="1:3" ht="12.75">
      <c r="A67" s="96" t="s">
        <v>555</v>
      </c>
      <c r="B67" s="89" t="s">
        <v>415</v>
      </c>
      <c r="C67" s="125"/>
    </row>
    <row r="68" spans="1:3" ht="12.75">
      <c r="A68" s="96" t="s">
        <v>556</v>
      </c>
      <c r="B68" s="89" t="s">
        <v>415</v>
      </c>
      <c r="C68" s="125"/>
    </row>
    <row r="69" spans="1:3" ht="12.75">
      <c r="A69" s="96" t="s">
        <v>557</v>
      </c>
      <c r="B69" s="89" t="s">
        <v>415</v>
      </c>
      <c r="C69" s="125"/>
    </row>
    <row r="70" spans="1:3" ht="12.75">
      <c r="A70" s="96" t="s">
        <v>558</v>
      </c>
      <c r="B70" s="89" t="s">
        <v>415</v>
      </c>
      <c r="C70" s="125"/>
    </row>
    <row r="71" spans="1:3" ht="12.75">
      <c r="A71" s="96" t="s">
        <v>559</v>
      </c>
      <c r="B71" s="89" t="s">
        <v>415</v>
      </c>
      <c r="C71" s="125"/>
    </row>
    <row r="72" spans="1:3" ht="12.75">
      <c r="A72" s="96" t="s">
        <v>560</v>
      </c>
      <c r="B72" s="89" t="s">
        <v>415</v>
      </c>
      <c r="C72" s="125"/>
    </row>
    <row r="73" spans="1:3" ht="12.75">
      <c r="A73" s="90" t="s">
        <v>414</v>
      </c>
      <c r="B73" s="155" t="s">
        <v>415</v>
      </c>
      <c r="C73" s="125"/>
    </row>
    <row r="74" spans="1:3" ht="12.75">
      <c r="A74" s="215" t="s">
        <v>396</v>
      </c>
      <c r="B74" s="207" t="s">
        <v>397</v>
      </c>
      <c r="C74" s="185"/>
    </row>
    <row r="75" spans="1:3" ht="12.75">
      <c r="A75" s="110" t="s">
        <v>568</v>
      </c>
      <c r="B75" s="155" t="s">
        <v>399</v>
      </c>
      <c r="C75" s="125"/>
    </row>
    <row r="76" spans="1:3" ht="12.75">
      <c r="A76" s="110" t="s">
        <v>569</v>
      </c>
      <c r="B76" s="155" t="s">
        <v>401</v>
      </c>
      <c r="C76" s="218">
        <v>1000000</v>
      </c>
    </row>
    <row r="77" spans="1:3" ht="12.75">
      <c r="A77" s="96" t="s">
        <v>402</v>
      </c>
      <c r="B77" s="155" t="s">
        <v>403</v>
      </c>
      <c r="C77" s="218"/>
    </row>
    <row r="78" spans="1:3" ht="12.75">
      <c r="A78" s="90" t="s">
        <v>432</v>
      </c>
      <c r="B78" s="155" t="s">
        <v>433</v>
      </c>
      <c r="C78" s="125"/>
    </row>
    <row r="79" spans="1:3" ht="12.75">
      <c r="A79" s="170" t="s">
        <v>570</v>
      </c>
      <c r="B79" s="194" t="s">
        <v>435</v>
      </c>
      <c r="C79" s="184"/>
    </row>
    <row r="80" spans="1:3" ht="12.75">
      <c r="A80" s="96" t="s">
        <v>571</v>
      </c>
      <c r="B80" s="84" t="s">
        <v>437</v>
      </c>
      <c r="C80" s="121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13.melléklet a 9/2019. (IX. 3.)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workbookViewId="0" topLeftCell="A22">
      <selection activeCell="X36" sqref="X36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4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4.140625" style="0" customWidth="1"/>
  </cols>
  <sheetData>
    <row r="1" spans="4:11" ht="12.75">
      <c r="D1" s="219"/>
      <c r="K1" s="219"/>
    </row>
    <row r="2" spans="1:11" ht="15" customHeight="1">
      <c r="A2" s="220" t="s">
        <v>572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4:11" ht="12.75">
      <c r="D3" s="219"/>
      <c r="I3" s="221"/>
      <c r="J3" s="221"/>
      <c r="K3" s="219"/>
    </row>
    <row r="4" spans="1:11" ht="12.75">
      <c r="A4" s="222" t="s">
        <v>573</v>
      </c>
      <c r="B4" s="222"/>
      <c r="C4" s="222"/>
      <c r="D4" s="222"/>
      <c r="E4" s="222" t="s">
        <v>574</v>
      </c>
      <c r="F4" s="222"/>
      <c r="G4" s="222"/>
      <c r="H4" s="222"/>
      <c r="I4" s="222"/>
      <c r="J4" s="222"/>
      <c r="K4" s="222"/>
    </row>
    <row r="5" spans="1:11" ht="12.75">
      <c r="A5" s="223" t="s">
        <v>518</v>
      </c>
      <c r="B5" s="223"/>
      <c r="C5" s="224"/>
      <c r="D5" s="225"/>
      <c r="E5" s="226" t="s">
        <v>518</v>
      </c>
      <c r="F5" s="226"/>
      <c r="G5" s="226"/>
      <c r="H5" s="226"/>
      <c r="I5" s="226"/>
      <c r="J5" s="227"/>
      <c r="K5" s="228"/>
    </row>
    <row r="6" spans="1:11" ht="12.75">
      <c r="A6" s="229" t="s">
        <v>575</v>
      </c>
      <c r="B6" s="229"/>
      <c r="C6" s="230"/>
      <c r="D6" s="231"/>
      <c r="E6" s="232" t="s">
        <v>576</v>
      </c>
      <c r="F6" s="232"/>
      <c r="G6" s="232"/>
      <c r="H6" s="232"/>
      <c r="I6" s="232"/>
      <c r="J6" s="233"/>
      <c r="K6" s="234"/>
    </row>
    <row r="7" spans="1:11" ht="12.75">
      <c r="A7" s="235" t="s">
        <v>577</v>
      </c>
      <c r="B7" s="236"/>
      <c r="C7" s="237"/>
      <c r="D7" s="238"/>
      <c r="E7" s="239" t="s">
        <v>578</v>
      </c>
      <c r="F7" s="239"/>
      <c r="G7" s="239"/>
      <c r="H7" s="239"/>
      <c r="I7" s="239"/>
      <c r="J7" s="240"/>
      <c r="K7" s="241"/>
    </row>
    <row r="8" spans="1:11" ht="12.75">
      <c r="A8" s="242" t="s">
        <v>579</v>
      </c>
      <c r="B8" s="242"/>
      <c r="C8" s="243"/>
      <c r="D8" s="244"/>
      <c r="E8" s="245" t="s">
        <v>579</v>
      </c>
      <c r="F8" s="245"/>
      <c r="G8" s="245"/>
      <c r="H8" s="245"/>
      <c r="I8" s="245"/>
      <c r="J8" s="246"/>
      <c r="K8" s="247">
        <f>SUM(K9:K13)</f>
        <v>424388175</v>
      </c>
    </row>
    <row r="9" spans="1:11" ht="12.75">
      <c r="A9" s="248" t="s">
        <v>580</v>
      </c>
      <c r="B9" s="248"/>
      <c r="C9" s="237"/>
      <c r="D9" s="238">
        <f>SUM(D10:D13)</f>
        <v>378914072</v>
      </c>
      <c r="E9" s="249" t="s">
        <v>581</v>
      </c>
      <c r="F9" s="249"/>
      <c r="G9" s="249"/>
      <c r="H9" s="249"/>
      <c r="I9" s="249"/>
      <c r="J9" s="250"/>
      <c r="K9" s="251">
        <f>'5.kiadások működés,felh Összese'!F24</f>
        <v>223421719</v>
      </c>
    </row>
    <row r="10" spans="1:11" ht="12.75">
      <c r="A10" s="252" t="s">
        <v>582</v>
      </c>
      <c r="B10" s="252"/>
      <c r="C10" s="253"/>
      <c r="D10" s="254">
        <f>'9.bevételek működés,felh.Összes'!F18</f>
        <v>304847122</v>
      </c>
      <c r="E10" s="249" t="s">
        <v>583</v>
      </c>
      <c r="F10" s="249"/>
      <c r="G10" s="249"/>
      <c r="H10" s="249"/>
      <c r="I10" s="249"/>
      <c r="J10" s="250"/>
      <c r="K10" s="251">
        <f>'5.kiadások működés,felh Összese'!F25</f>
        <v>38716608</v>
      </c>
    </row>
    <row r="11" spans="1:11" ht="12.75">
      <c r="A11" s="255" t="s">
        <v>584</v>
      </c>
      <c r="B11" s="255"/>
      <c r="C11" s="253"/>
      <c r="D11" s="254">
        <f>'9.bevételek működés,felh.Összes'!F32</f>
        <v>40300000</v>
      </c>
      <c r="E11" s="249" t="s">
        <v>585</v>
      </c>
      <c r="F11" s="249"/>
      <c r="G11" s="249"/>
      <c r="H11" s="249"/>
      <c r="I11" s="249"/>
      <c r="J11" s="250"/>
      <c r="K11" s="251">
        <f>'5.kiadások működés,felh Összese'!F50</f>
        <v>128429348</v>
      </c>
    </row>
    <row r="12" spans="1:11" ht="12.75">
      <c r="A12" s="255" t="s">
        <v>580</v>
      </c>
      <c r="B12" s="255"/>
      <c r="C12" s="253"/>
      <c r="D12" s="254">
        <f>'9.bevételek működés,felh.Összes'!F44</f>
        <v>32766950</v>
      </c>
      <c r="E12" s="249" t="s">
        <v>586</v>
      </c>
      <c r="F12" s="249"/>
      <c r="G12" s="249"/>
      <c r="H12" s="249"/>
      <c r="I12" s="249"/>
      <c r="J12" s="250">
        <v>41581</v>
      </c>
      <c r="K12" s="251">
        <f>'5.kiadások működés,felh Összese'!F59</f>
        <v>27058500</v>
      </c>
    </row>
    <row r="13" spans="1:11" ht="12.75">
      <c r="A13" s="255" t="s">
        <v>587</v>
      </c>
      <c r="B13" s="255"/>
      <c r="C13" s="253"/>
      <c r="D13" s="254">
        <f>'9.bevételek működés,felh.Összes'!F50</f>
        <v>1000000</v>
      </c>
      <c r="E13" s="249" t="s">
        <v>588</v>
      </c>
      <c r="F13" s="249"/>
      <c r="G13" s="249"/>
      <c r="H13" s="249"/>
      <c r="I13" s="249"/>
      <c r="J13" s="250">
        <v>1</v>
      </c>
      <c r="K13" s="251">
        <v>6762000</v>
      </c>
    </row>
    <row r="14" spans="1:11" ht="12.75">
      <c r="A14" s="256"/>
      <c r="B14" s="256"/>
      <c r="C14" s="257"/>
      <c r="D14" s="254"/>
      <c r="E14" s="249"/>
      <c r="F14" s="249"/>
      <c r="G14" s="249"/>
      <c r="H14" s="249"/>
      <c r="I14" s="249"/>
      <c r="J14" s="250"/>
      <c r="K14" s="251"/>
    </row>
    <row r="15" spans="1:11" ht="12.75">
      <c r="A15" s="255"/>
      <c r="B15" s="255"/>
      <c r="C15" s="253"/>
      <c r="D15" s="254"/>
      <c r="E15" s="249"/>
      <c r="F15" s="249"/>
      <c r="G15" s="249"/>
      <c r="H15" s="249"/>
      <c r="I15" s="249"/>
      <c r="J15" s="250"/>
      <c r="K15" s="251"/>
    </row>
    <row r="16" spans="1:11" ht="12.75">
      <c r="A16" s="255"/>
      <c r="B16" s="255"/>
      <c r="C16" s="253"/>
      <c r="D16" s="254"/>
      <c r="E16" s="249"/>
      <c r="F16" s="249"/>
      <c r="G16" s="249"/>
      <c r="H16" s="249"/>
      <c r="I16" s="249"/>
      <c r="J16" s="250"/>
      <c r="K16" s="251"/>
    </row>
    <row r="17" spans="1:11" ht="12.75">
      <c r="A17" s="258"/>
      <c r="B17" s="258"/>
      <c r="C17" s="259"/>
      <c r="D17" s="260"/>
      <c r="E17" s="249"/>
      <c r="F17" s="249"/>
      <c r="G17" s="249"/>
      <c r="H17" s="249"/>
      <c r="I17" s="249"/>
      <c r="J17" s="250"/>
      <c r="K17" s="251"/>
    </row>
    <row r="18" spans="1:11" ht="12.75">
      <c r="A18" s="248"/>
      <c r="B18" s="248"/>
      <c r="C18" s="237"/>
      <c r="D18" s="238"/>
      <c r="E18" s="261"/>
      <c r="F18" s="261"/>
      <c r="G18" s="261"/>
      <c r="H18" s="261"/>
      <c r="I18" s="261"/>
      <c r="J18" s="240"/>
      <c r="K18" s="241"/>
    </row>
    <row r="19" spans="1:11" ht="12.75">
      <c r="A19" s="262" t="s">
        <v>589</v>
      </c>
      <c r="B19" s="262"/>
      <c r="C19" s="263"/>
      <c r="D19" s="264"/>
      <c r="E19" s="265" t="s">
        <v>590</v>
      </c>
      <c r="F19" s="265"/>
      <c r="G19" s="265"/>
      <c r="H19" s="265"/>
      <c r="I19" s="265"/>
      <c r="J19" s="266"/>
      <c r="K19" s="267">
        <f>SUM(K20:K21)</f>
        <v>71374565</v>
      </c>
    </row>
    <row r="20" spans="1:11" ht="12.75">
      <c r="A20" s="255" t="s">
        <v>591</v>
      </c>
      <c r="B20" s="255"/>
      <c r="C20" s="253"/>
      <c r="D20" s="254"/>
      <c r="E20" s="249" t="s">
        <v>592</v>
      </c>
      <c r="F20" s="249"/>
      <c r="G20" s="249"/>
      <c r="H20" s="249"/>
      <c r="I20" s="249"/>
      <c r="J20" s="268"/>
      <c r="K20" s="251">
        <f>'5.kiadások működés,felh Összese'!F82</f>
        <v>26512849</v>
      </c>
    </row>
    <row r="21" spans="1:11" ht="12.75">
      <c r="A21" s="269"/>
      <c r="B21" s="269"/>
      <c r="C21" s="253"/>
      <c r="D21" s="254"/>
      <c r="E21" s="249" t="s">
        <v>593</v>
      </c>
      <c r="F21" s="249"/>
      <c r="G21" s="249"/>
      <c r="H21" s="249"/>
      <c r="I21" s="249"/>
      <c r="J21" s="268"/>
      <c r="K21" s="251">
        <f>'5.kiadások működés,felh Összese'!F87</f>
        <v>44861716</v>
      </c>
    </row>
    <row r="22" spans="1:11" ht="12.75">
      <c r="A22" s="269"/>
      <c r="B22" s="269"/>
      <c r="C22" s="253"/>
      <c r="D22" s="254"/>
      <c r="E22" s="249" t="s">
        <v>594</v>
      </c>
      <c r="F22" s="249"/>
      <c r="G22" s="249"/>
      <c r="H22" s="249"/>
      <c r="I22" s="249"/>
      <c r="J22" s="268"/>
      <c r="K22" s="270"/>
    </row>
    <row r="23" spans="1:11" ht="12.75">
      <c r="A23" s="255"/>
      <c r="B23" s="255"/>
      <c r="C23" s="253"/>
      <c r="D23" s="254"/>
      <c r="E23" s="249" t="s">
        <v>233</v>
      </c>
      <c r="F23" s="249"/>
      <c r="G23" s="249"/>
      <c r="H23" s="249"/>
      <c r="I23" s="249"/>
      <c r="J23" s="268"/>
      <c r="K23" s="270"/>
    </row>
    <row r="24" spans="1:11" ht="12.75">
      <c r="A24" s="255"/>
      <c r="B24" s="255"/>
      <c r="C24" s="253"/>
      <c r="D24" s="254"/>
      <c r="E24" s="271" t="s">
        <v>595</v>
      </c>
      <c r="F24" s="271"/>
      <c r="G24" s="271"/>
      <c r="H24" s="271"/>
      <c r="I24" s="271"/>
      <c r="J24" s="268"/>
      <c r="K24" s="270"/>
    </row>
    <row r="25" spans="1:11" ht="12.75">
      <c r="A25" s="272"/>
      <c r="B25" s="272"/>
      <c r="C25" s="253"/>
      <c r="D25" s="254"/>
      <c r="E25" s="249" t="s">
        <v>596</v>
      </c>
      <c r="F25" s="249"/>
      <c r="G25" s="249"/>
      <c r="H25" s="249"/>
      <c r="I25" s="249"/>
      <c r="J25" s="268"/>
      <c r="K25" s="270"/>
    </row>
    <row r="26" spans="1:11" ht="12.75">
      <c r="A26" s="273" t="s">
        <v>597</v>
      </c>
      <c r="B26" s="274"/>
      <c r="C26" s="253"/>
      <c r="D26" s="254"/>
      <c r="E26" s="239" t="s">
        <v>598</v>
      </c>
      <c r="F26" s="239"/>
      <c r="G26" s="239"/>
      <c r="H26" s="239"/>
      <c r="I26" s="239"/>
      <c r="J26" s="240"/>
      <c r="K26" s="241"/>
    </row>
    <row r="27" spans="1:11" ht="12.75">
      <c r="A27" s="273"/>
      <c r="B27" s="274"/>
      <c r="C27" s="253"/>
      <c r="D27" s="254"/>
      <c r="E27" s="239" t="s">
        <v>599</v>
      </c>
      <c r="F27" s="239"/>
      <c r="G27" s="239"/>
      <c r="H27" s="239"/>
      <c r="I27" s="239"/>
      <c r="J27" s="240"/>
      <c r="K27" s="241"/>
    </row>
    <row r="28" spans="1:11" ht="12.75">
      <c r="A28" s="273"/>
      <c r="B28" s="274"/>
      <c r="C28" s="253"/>
      <c r="D28" s="254"/>
      <c r="E28" s="249" t="s">
        <v>600</v>
      </c>
      <c r="F28" s="249"/>
      <c r="G28" s="249"/>
      <c r="H28" s="249"/>
      <c r="I28" s="249"/>
      <c r="J28" s="250"/>
      <c r="K28" s="251">
        <f>'5.kiadások működés,felh Összese'!F72</f>
        <v>566832</v>
      </c>
    </row>
    <row r="29" spans="1:11" ht="12.75">
      <c r="A29" s="273"/>
      <c r="B29" s="274"/>
      <c r="C29" s="253"/>
      <c r="D29" s="254"/>
      <c r="E29" s="249" t="s">
        <v>601</v>
      </c>
      <c r="F29" s="249"/>
      <c r="G29" s="249"/>
      <c r="H29" s="249"/>
      <c r="I29" s="249"/>
      <c r="J29" s="250"/>
      <c r="K29" s="251"/>
    </row>
    <row r="30" spans="1:11" ht="12.75">
      <c r="A30" s="273"/>
      <c r="B30" s="274"/>
      <c r="C30" s="253"/>
      <c r="D30" s="254"/>
      <c r="E30" s="239" t="s">
        <v>602</v>
      </c>
      <c r="F30" s="239"/>
      <c r="G30" s="239"/>
      <c r="H30" s="239"/>
      <c r="I30" s="239"/>
      <c r="J30" s="240"/>
      <c r="K30" s="241"/>
    </row>
    <row r="31" spans="1:11" ht="12.75">
      <c r="A31" s="273"/>
      <c r="B31" s="274"/>
      <c r="C31" s="253"/>
      <c r="D31" s="254"/>
      <c r="E31" s="249" t="s">
        <v>603</v>
      </c>
      <c r="F31" s="249"/>
      <c r="G31" s="249"/>
      <c r="H31" s="249"/>
      <c r="I31" s="249"/>
      <c r="J31" s="250"/>
      <c r="K31" s="251"/>
    </row>
    <row r="32" spans="1:14" ht="12.75">
      <c r="A32" s="275"/>
      <c r="B32" s="276"/>
      <c r="C32" s="253"/>
      <c r="D32" s="254"/>
      <c r="E32" s="277" t="s">
        <v>604</v>
      </c>
      <c r="F32" s="277"/>
      <c r="G32" s="277"/>
      <c r="H32" s="277"/>
      <c r="I32" s="277"/>
      <c r="J32" s="250"/>
      <c r="K32" s="251"/>
      <c r="N32" s="278"/>
    </row>
    <row r="33" spans="1:11" ht="12.75">
      <c r="A33" s="275"/>
      <c r="B33" s="276"/>
      <c r="C33" s="253"/>
      <c r="D33" s="254"/>
      <c r="E33" s="249" t="s">
        <v>605</v>
      </c>
      <c r="F33" s="249"/>
      <c r="G33" s="249"/>
      <c r="H33" s="249"/>
      <c r="I33" s="249"/>
      <c r="J33" s="250"/>
      <c r="K33" s="251"/>
    </row>
    <row r="34" spans="1:11" ht="12.75">
      <c r="A34" s="275"/>
      <c r="B34" s="276"/>
      <c r="C34" s="253"/>
      <c r="D34" s="254"/>
      <c r="E34" s="249" t="s">
        <v>606</v>
      </c>
      <c r="F34" s="249"/>
      <c r="G34" s="249"/>
      <c r="H34" s="249"/>
      <c r="I34" s="249"/>
      <c r="J34" s="250"/>
      <c r="K34" s="251"/>
    </row>
    <row r="35" spans="1:11" ht="12.75">
      <c r="A35" s="275"/>
      <c r="B35" s="276"/>
      <c r="C35" s="253"/>
      <c r="D35" s="254"/>
      <c r="E35" s="277" t="s">
        <v>607</v>
      </c>
      <c r="F35" s="277"/>
      <c r="G35" s="277"/>
      <c r="H35" s="277"/>
      <c r="I35" s="277"/>
      <c r="J35" s="240"/>
      <c r="K35" s="241">
        <f>'5.kiadások működés,felh Összese'!C118</f>
        <v>7826647</v>
      </c>
    </row>
    <row r="36" spans="1:14" ht="12.75">
      <c r="A36" s="275"/>
      <c r="B36" s="276"/>
      <c r="C36" s="253"/>
      <c r="D36" s="254"/>
      <c r="E36" s="279" t="s">
        <v>608</v>
      </c>
      <c r="F36" s="279"/>
      <c r="G36" s="279"/>
      <c r="H36" s="279"/>
      <c r="I36" s="279"/>
      <c r="J36" s="250"/>
      <c r="K36" s="251"/>
      <c r="N36" s="280"/>
    </row>
    <row r="37" spans="1:11" ht="12.75">
      <c r="A37" s="275"/>
      <c r="B37" s="276"/>
      <c r="C37" s="281"/>
      <c r="D37" s="282"/>
      <c r="E37" s="283"/>
      <c r="F37" s="283"/>
      <c r="G37" s="283"/>
      <c r="H37" s="283"/>
      <c r="I37" s="283"/>
      <c r="J37" s="284"/>
      <c r="K37" s="285"/>
    </row>
    <row r="38" spans="1:11" ht="12.75" customHeight="1">
      <c r="A38" s="286" t="s">
        <v>609</v>
      </c>
      <c r="B38" s="286"/>
      <c r="C38" s="287"/>
      <c r="D38" s="288"/>
      <c r="E38" s="289" t="s">
        <v>610</v>
      </c>
      <c r="F38" s="289"/>
      <c r="G38" s="289"/>
      <c r="H38" s="289"/>
      <c r="I38" s="289"/>
      <c r="J38" s="290"/>
      <c r="K38" s="291">
        <f>K8+K19+K28+K35</f>
        <v>504156219</v>
      </c>
    </row>
    <row r="39" spans="1:11" ht="12.75">
      <c r="A39" s="292"/>
      <c r="B39" s="292"/>
      <c r="C39" s="293"/>
      <c r="D39" s="294"/>
      <c r="E39" s="295" t="s">
        <v>611</v>
      </c>
      <c r="F39" s="296"/>
      <c r="G39" s="297"/>
      <c r="H39" s="297"/>
      <c r="I39" s="298"/>
      <c r="J39" s="299"/>
      <c r="K39" s="300"/>
    </row>
    <row r="40" spans="1:11" ht="12.75">
      <c r="A40" s="292"/>
      <c r="B40" s="292"/>
      <c r="C40" s="253"/>
      <c r="D40" s="254"/>
      <c r="E40" s="249" t="s">
        <v>605</v>
      </c>
      <c r="F40" s="249"/>
      <c r="G40" s="249"/>
      <c r="H40" s="249"/>
      <c r="I40" s="249"/>
      <c r="J40" s="250"/>
      <c r="K40" s="251"/>
    </row>
    <row r="41" spans="1:11" ht="12.75">
      <c r="A41" s="292"/>
      <c r="B41" s="292"/>
      <c r="C41" s="253"/>
      <c r="D41" s="254"/>
      <c r="E41" s="249" t="s">
        <v>606</v>
      </c>
      <c r="F41" s="249"/>
      <c r="G41" s="249"/>
      <c r="H41" s="249"/>
      <c r="I41" s="249"/>
      <c r="J41" s="250"/>
      <c r="K41" s="251"/>
    </row>
    <row r="42" spans="1:11" ht="12.75">
      <c r="A42" s="301" t="s">
        <v>612</v>
      </c>
      <c r="B42" s="301"/>
      <c r="C42" s="238"/>
      <c r="D42" s="238"/>
      <c r="E42" s="302"/>
      <c r="F42" s="302"/>
      <c r="G42" s="302"/>
      <c r="H42" s="302"/>
      <c r="I42" s="302"/>
      <c r="J42" s="250"/>
      <c r="K42" s="251"/>
    </row>
    <row r="43" spans="1:11" ht="12.75">
      <c r="A43" s="303" t="s">
        <v>613</v>
      </c>
      <c r="B43" s="303"/>
      <c r="C43" s="237"/>
      <c r="D43" s="238">
        <f>SUM(D44:D45)</f>
        <v>125242147</v>
      </c>
      <c r="E43" s="302"/>
      <c r="F43" s="302"/>
      <c r="G43" s="302"/>
      <c r="H43" s="302"/>
      <c r="I43" s="302"/>
      <c r="J43" s="250"/>
      <c r="K43" s="251"/>
    </row>
    <row r="44" spans="1:11" ht="12.75">
      <c r="A44" s="304" t="s">
        <v>614</v>
      </c>
      <c r="B44" s="305"/>
      <c r="C44" s="253"/>
      <c r="D44" s="254">
        <f>'9.bevételek működés,felh.Összes'!F83</f>
        <v>34838264</v>
      </c>
      <c r="E44" s="302"/>
      <c r="F44" s="302"/>
      <c r="G44" s="302"/>
      <c r="H44" s="302"/>
      <c r="I44" s="302"/>
      <c r="J44" s="250"/>
      <c r="K44" s="251"/>
    </row>
    <row r="45" spans="1:11" ht="12.75">
      <c r="A45" s="304" t="s">
        <v>615</v>
      </c>
      <c r="B45" s="305"/>
      <c r="C45" s="253"/>
      <c r="D45" s="254">
        <f>'9.bevételek működés,felh.Összes'!F84</f>
        <v>90403883</v>
      </c>
      <c r="E45" s="302"/>
      <c r="F45" s="302"/>
      <c r="G45" s="302"/>
      <c r="H45" s="302"/>
      <c r="I45" s="302"/>
      <c r="J45" s="250"/>
      <c r="K45" s="251"/>
    </row>
    <row r="46" spans="1:11" ht="12.75">
      <c r="A46" s="303" t="s">
        <v>616</v>
      </c>
      <c r="B46" s="303"/>
      <c r="C46" s="237"/>
      <c r="D46" s="238"/>
      <c r="E46" s="302"/>
      <c r="F46" s="302"/>
      <c r="G46" s="302"/>
      <c r="H46" s="302"/>
      <c r="I46" s="302"/>
      <c r="J46" s="250"/>
      <c r="K46" s="251"/>
    </row>
    <row r="47" spans="1:11" ht="12.75">
      <c r="A47" s="272" t="s">
        <v>617</v>
      </c>
      <c r="B47" s="272"/>
      <c r="C47" s="253"/>
      <c r="D47" s="254"/>
      <c r="E47" s="302"/>
      <c r="F47" s="302"/>
      <c r="G47" s="302"/>
      <c r="H47" s="302"/>
      <c r="I47" s="302"/>
      <c r="J47" s="250"/>
      <c r="K47" s="251"/>
    </row>
    <row r="48" spans="1:11" ht="12.75">
      <c r="A48" s="272" t="s">
        <v>618</v>
      </c>
      <c r="B48" s="272"/>
      <c r="C48" s="253"/>
      <c r="D48" s="254"/>
      <c r="E48" s="302"/>
      <c r="F48" s="302"/>
      <c r="G48" s="302"/>
      <c r="H48" s="302"/>
      <c r="I48" s="302"/>
      <c r="J48" s="250"/>
      <c r="K48" s="251"/>
    </row>
    <row r="49" spans="1:11" ht="12.75">
      <c r="A49" s="306" t="s">
        <v>619</v>
      </c>
      <c r="B49" s="307"/>
      <c r="C49" s="308"/>
      <c r="D49" s="309">
        <f>D9+D20+D43</f>
        <v>504156219</v>
      </c>
      <c r="E49" s="310" t="s">
        <v>620</v>
      </c>
      <c r="F49" s="310"/>
      <c r="G49" s="310"/>
      <c r="H49" s="310"/>
      <c r="I49" s="310"/>
      <c r="J49" s="311"/>
      <c r="K49" s="312">
        <f>K38</f>
        <v>504156219</v>
      </c>
    </row>
    <row r="50" spans="1:11" ht="12.75">
      <c r="A50" s="272" t="s">
        <v>621</v>
      </c>
      <c r="B50" s="272"/>
      <c r="C50" s="253"/>
      <c r="D50" s="254">
        <f>D9</f>
        <v>378914072</v>
      </c>
      <c r="E50" s="249" t="s">
        <v>622</v>
      </c>
      <c r="F50" s="249"/>
      <c r="G50" s="249"/>
      <c r="H50" s="249"/>
      <c r="I50" s="249"/>
      <c r="J50" s="250"/>
      <c r="K50" s="251">
        <f>K8+K28</f>
        <v>424955007</v>
      </c>
    </row>
    <row r="51" spans="1:11" ht="12.75">
      <c r="A51" s="272" t="s">
        <v>623</v>
      </c>
      <c r="B51" s="272"/>
      <c r="C51" s="253"/>
      <c r="D51" s="254">
        <f>D20</f>
        <v>0</v>
      </c>
      <c r="E51" s="249" t="s">
        <v>624</v>
      </c>
      <c r="F51" s="249"/>
      <c r="G51" s="249"/>
      <c r="H51" s="249"/>
      <c r="I51" s="249"/>
      <c r="J51" s="250"/>
      <c r="K51" s="251">
        <f>K19</f>
        <v>71374565</v>
      </c>
    </row>
    <row r="52" spans="1:11" ht="12.75">
      <c r="A52" s="313" t="s">
        <v>625</v>
      </c>
      <c r="B52" s="313"/>
      <c r="D52" s="314">
        <f>D43</f>
        <v>125242147</v>
      </c>
      <c r="E52" s="315" t="s">
        <v>626</v>
      </c>
      <c r="F52" s="315"/>
      <c r="G52" s="315"/>
      <c r="H52" s="315"/>
      <c r="K52" s="316">
        <f>K35</f>
        <v>7826647</v>
      </c>
    </row>
  </sheetData>
  <sheetProtection selectLockedCells="1" selectUnlockedCells="1"/>
  <mergeCells count="74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  <mergeCell ref="A52:B52"/>
    <mergeCell ref="E52:H52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 scale="84"/>
  <headerFooter alignWithMargins="0">
    <oddHeader>&amp;C14.melléklet a &amp;"Times New Roman,Normál"&amp;12 9/2019. (IX. 3.)&amp;"Calibri,Általános"&amp;11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77"/>
  <sheetViews>
    <sheetView view="pageBreakPreview" zoomScaleSheetLayoutView="100" workbookViewId="0" topLeftCell="A1">
      <pane xSplit="2" ySplit="5" topLeftCell="W6" activePane="bottomRight" state="frozen"/>
      <selection pane="topLeft" activeCell="A1" sqref="A1"/>
      <selection pane="topRight" activeCell="W1" sqref="W1"/>
      <selection pane="bottomLeft" activeCell="A6" sqref="A6"/>
      <selection pane="bottomRight" activeCell="A74" sqref="A74"/>
    </sheetView>
  </sheetViews>
  <sheetFormatPr defaultColWidth="9.140625" defaultRowHeight="15"/>
  <cols>
    <col min="1" max="1" width="83.8515625" style="16" customWidth="1"/>
    <col min="2" max="2" width="8.7109375" style="16" customWidth="1"/>
    <col min="3" max="3" width="11.28125" style="16" customWidth="1"/>
    <col min="4" max="4" width="11.140625" style="16" customWidth="1"/>
    <col min="5" max="5" width="12.421875" style="16" customWidth="1"/>
    <col min="6" max="6" width="11.421875" style="16" customWidth="1"/>
    <col min="7" max="8" width="12.7109375" style="16" customWidth="1"/>
    <col min="9" max="9" width="11.421875" style="16" customWidth="1"/>
    <col min="10" max="10" width="9.57421875" style="16" customWidth="1"/>
    <col min="11" max="12" width="11.421875" style="16" customWidth="1"/>
    <col min="13" max="13" width="15.28125" style="16" customWidth="1"/>
    <col min="14" max="15" width="9.57421875" style="16" customWidth="1"/>
    <col min="16" max="16" width="11.421875" style="16" customWidth="1"/>
    <col min="17" max="17" width="12.7109375" style="16" customWidth="1"/>
    <col min="18" max="18" width="13.8515625" style="16" customWidth="1"/>
    <col min="19" max="19" width="9.57421875" style="16" customWidth="1"/>
    <col min="20" max="20" width="11.421875" style="16" customWidth="1"/>
    <col min="21" max="21" width="11.421875" style="17" customWidth="1"/>
    <col min="22" max="22" width="11.28125" style="16" customWidth="1"/>
    <col min="23" max="23" width="12.57421875" style="16" customWidth="1"/>
    <col min="24" max="27" width="11.421875" style="16" customWidth="1"/>
    <col min="28" max="29" width="14.00390625" style="16" customWidth="1"/>
    <col min="30" max="30" width="12.421875" style="16" customWidth="1"/>
    <col min="31" max="31" width="12.7109375" style="16" customWidth="1"/>
    <col min="32" max="32" width="10.8515625" style="16" customWidth="1"/>
    <col min="33" max="55" width="9.140625" style="18" customWidth="1"/>
  </cols>
  <sheetData>
    <row r="1" spans="1:6" ht="21" customHeight="1">
      <c r="A1" s="19" t="s">
        <v>0</v>
      </c>
      <c r="B1" s="19"/>
      <c r="C1" s="19"/>
      <c r="D1" s="19"/>
      <c r="E1" s="19"/>
      <c r="F1" s="19"/>
    </row>
    <row r="2" spans="1:6" ht="18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26</v>
      </c>
    </row>
    <row r="5" spans="1:55" s="4" customFormat="1" ht="12.75">
      <c r="A5" s="23" t="s">
        <v>27</v>
      </c>
      <c r="B5" s="24" t="s">
        <v>28</v>
      </c>
      <c r="C5" s="25" t="s">
        <v>29</v>
      </c>
      <c r="D5" s="25" t="s">
        <v>30</v>
      </c>
      <c r="E5" s="25" t="s">
        <v>31</v>
      </c>
      <c r="F5" s="26" t="s">
        <v>32</v>
      </c>
      <c r="G5" s="27" t="s">
        <v>33</v>
      </c>
      <c r="H5" s="27" t="s">
        <v>34</v>
      </c>
      <c r="I5" s="27" t="s">
        <v>35</v>
      </c>
      <c r="J5" s="27" t="s">
        <v>36</v>
      </c>
      <c r="K5" s="27" t="s">
        <v>37</v>
      </c>
      <c r="L5" s="27" t="s">
        <v>38</v>
      </c>
      <c r="M5" s="27" t="s">
        <v>39</v>
      </c>
      <c r="N5" s="27" t="s">
        <v>40</v>
      </c>
      <c r="O5" s="27" t="s">
        <v>41</v>
      </c>
      <c r="P5" s="27" t="s">
        <v>42</v>
      </c>
      <c r="Q5" s="27" t="s">
        <v>43</v>
      </c>
      <c r="R5" s="27" t="s">
        <v>44</v>
      </c>
      <c r="S5" s="27" t="s">
        <v>45</v>
      </c>
      <c r="T5" s="27" t="s">
        <v>46</v>
      </c>
      <c r="U5" s="27" t="s">
        <v>47</v>
      </c>
      <c r="V5" s="27" t="s">
        <v>48</v>
      </c>
      <c r="W5" s="27" t="s">
        <v>49</v>
      </c>
      <c r="X5" s="27" t="s">
        <v>50</v>
      </c>
      <c r="Y5" s="27" t="s">
        <v>51</v>
      </c>
      <c r="Z5" s="27" t="s">
        <v>52</v>
      </c>
      <c r="AA5" s="27" t="s">
        <v>53</v>
      </c>
      <c r="AB5" s="27" t="s">
        <v>54</v>
      </c>
      <c r="AC5" s="27" t="s">
        <v>55</v>
      </c>
      <c r="AD5" s="28">
        <v>107060</v>
      </c>
      <c r="AE5" s="28" t="s">
        <v>56</v>
      </c>
      <c r="AF5" s="28" t="s">
        <v>57</v>
      </c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32" ht="12.75">
      <c r="A6" s="30" t="s">
        <v>58</v>
      </c>
      <c r="B6" s="31" t="s">
        <v>59</v>
      </c>
      <c r="C6" s="32">
        <v>930000</v>
      </c>
      <c r="D6" s="32"/>
      <c r="E6" s="32"/>
      <c r="F6" s="33"/>
      <c r="G6" s="34">
        <v>9197300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8">
        <v>7152988</v>
      </c>
      <c r="V6" s="34"/>
      <c r="W6" s="34">
        <v>5175400</v>
      </c>
      <c r="X6" s="34"/>
      <c r="Y6" s="34"/>
      <c r="Z6" s="34"/>
      <c r="AA6" s="34"/>
      <c r="AB6" s="34">
        <v>57062735</v>
      </c>
      <c r="AC6" s="34"/>
      <c r="AD6" s="34"/>
      <c r="AE6" s="34"/>
      <c r="AF6" s="33">
        <f>SUM(C6:AE6)</f>
        <v>79518423</v>
      </c>
    </row>
    <row r="7" spans="1:32" ht="12.75">
      <c r="A7" s="30" t="s">
        <v>60</v>
      </c>
      <c r="B7" s="35" t="s">
        <v>61</v>
      </c>
      <c r="C7" s="32"/>
      <c r="D7" s="32"/>
      <c r="E7" s="32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8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>
        <f aca="true" t="shared" si="0" ref="AF7:AF69">SUM(C7:AE7)</f>
        <v>0</v>
      </c>
    </row>
    <row r="8" spans="1:32" ht="12.75">
      <c r="A8" s="30" t="s">
        <v>62</v>
      </c>
      <c r="B8" s="35" t="s">
        <v>63</v>
      </c>
      <c r="C8" s="32"/>
      <c r="D8" s="32"/>
      <c r="E8" s="32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28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3">
        <f t="shared" si="0"/>
        <v>0</v>
      </c>
    </row>
    <row r="9" spans="1:32" ht="12.75">
      <c r="A9" s="36" t="s">
        <v>64</v>
      </c>
      <c r="B9" s="35" t="s">
        <v>65</v>
      </c>
      <c r="C9" s="32"/>
      <c r="D9" s="32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28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3">
        <f t="shared" si="0"/>
        <v>0</v>
      </c>
    </row>
    <row r="10" spans="1:32" ht="12.75">
      <c r="A10" s="36" t="s">
        <v>66</v>
      </c>
      <c r="B10" s="35" t="s">
        <v>67</v>
      </c>
      <c r="C10" s="32"/>
      <c r="D10" s="32"/>
      <c r="E10" s="32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8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3">
        <f t="shared" si="0"/>
        <v>0</v>
      </c>
    </row>
    <row r="11" spans="1:32" ht="12.75">
      <c r="A11" s="36" t="s">
        <v>68</v>
      </c>
      <c r="B11" s="35" t="s">
        <v>69</v>
      </c>
      <c r="C11" s="32"/>
      <c r="D11" s="32"/>
      <c r="E11" s="32"/>
      <c r="F11" s="33"/>
      <c r="G11" s="34">
        <v>375400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28"/>
      <c r="V11" s="34"/>
      <c r="W11" s="34">
        <v>585000</v>
      </c>
      <c r="X11" s="34"/>
      <c r="Y11" s="34"/>
      <c r="Z11" s="34"/>
      <c r="AA11" s="34"/>
      <c r="AB11" s="34"/>
      <c r="AC11" s="34"/>
      <c r="AD11" s="34"/>
      <c r="AE11" s="34"/>
      <c r="AF11" s="33">
        <f t="shared" si="0"/>
        <v>960400</v>
      </c>
    </row>
    <row r="12" spans="1:32" ht="12.75">
      <c r="A12" s="36" t="s">
        <v>70</v>
      </c>
      <c r="B12" s="35" t="s">
        <v>71</v>
      </c>
      <c r="C12" s="32"/>
      <c r="D12" s="32"/>
      <c r="E12" s="32"/>
      <c r="F12" s="33"/>
      <c r="G12" s="34">
        <v>449072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28">
        <v>224536</v>
      </c>
      <c r="V12" s="34"/>
      <c r="W12" s="34">
        <v>280670</v>
      </c>
      <c r="X12" s="34"/>
      <c r="Y12" s="34"/>
      <c r="Z12" s="34"/>
      <c r="AA12" s="34"/>
      <c r="AB12" s="34"/>
      <c r="AC12" s="34"/>
      <c r="AD12" s="34"/>
      <c r="AE12" s="34"/>
      <c r="AF12" s="33">
        <f t="shared" si="0"/>
        <v>954278</v>
      </c>
    </row>
    <row r="13" spans="1:32" ht="12.75">
      <c r="A13" s="36" t="s">
        <v>72</v>
      </c>
      <c r="B13" s="35" t="s">
        <v>73</v>
      </c>
      <c r="C13" s="32"/>
      <c r="D13" s="32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28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3">
        <f t="shared" si="0"/>
        <v>0</v>
      </c>
    </row>
    <row r="14" spans="1:32" ht="12.75">
      <c r="A14" s="37" t="s">
        <v>74</v>
      </c>
      <c r="B14" s="35" t="s">
        <v>75</v>
      </c>
      <c r="C14" s="32"/>
      <c r="D14" s="32"/>
      <c r="E14" s="32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28">
        <v>50000</v>
      </c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3">
        <f t="shared" si="0"/>
        <v>50000</v>
      </c>
    </row>
    <row r="15" spans="1:32" ht="12.75">
      <c r="A15" s="37" t="s">
        <v>76</v>
      </c>
      <c r="B15" s="35" t="s">
        <v>77</v>
      </c>
      <c r="C15" s="32"/>
      <c r="D15" s="32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8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3">
        <f t="shared" si="0"/>
        <v>0</v>
      </c>
    </row>
    <row r="16" spans="1:32" ht="12.75">
      <c r="A16" s="37" t="s">
        <v>78</v>
      </c>
      <c r="B16" s="35" t="s">
        <v>79</v>
      </c>
      <c r="C16" s="32"/>
      <c r="D16" s="32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8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3">
        <f t="shared" si="0"/>
        <v>0</v>
      </c>
    </row>
    <row r="17" spans="1:32" ht="12.75">
      <c r="A17" s="37" t="s">
        <v>80</v>
      </c>
      <c r="B17" s="35" t="s">
        <v>81</v>
      </c>
      <c r="C17" s="32"/>
      <c r="D17" s="32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28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3">
        <f t="shared" si="0"/>
        <v>0</v>
      </c>
    </row>
    <row r="18" spans="1:32" ht="12.75">
      <c r="A18" s="37" t="s">
        <v>82</v>
      </c>
      <c r="B18" s="35" t="s">
        <v>83</v>
      </c>
      <c r="C18" s="32">
        <v>100000</v>
      </c>
      <c r="D18" s="32"/>
      <c r="E18" s="32"/>
      <c r="F18" s="33"/>
      <c r="G18" s="34">
        <v>100000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8">
        <v>100000</v>
      </c>
      <c r="V18" s="34"/>
      <c r="W18" s="34"/>
      <c r="X18" s="34"/>
      <c r="Y18" s="34"/>
      <c r="Z18" s="34"/>
      <c r="AA18" s="34"/>
      <c r="AB18" s="34">
        <v>500000</v>
      </c>
      <c r="AC18" s="34"/>
      <c r="AD18" s="34"/>
      <c r="AE18" s="34"/>
      <c r="AF18" s="33">
        <f t="shared" si="0"/>
        <v>800000</v>
      </c>
    </row>
    <row r="19" spans="1:55" s="4" customFormat="1" ht="12.75">
      <c r="A19" s="38" t="s">
        <v>84</v>
      </c>
      <c r="B19" s="39" t="s">
        <v>85</v>
      </c>
      <c r="C19" s="40">
        <f>SUM(C6:C18)</f>
        <v>1030000</v>
      </c>
      <c r="D19" s="40">
        <f aca="true" t="shared" si="1" ref="D19:AE19">SUM(D6:D18)</f>
        <v>0</v>
      </c>
      <c r="E19" s="40">
        <f t="shared" si="1"/>
        <v>0</v>
      </c>
      <c r="F19" s="40">
        <f t="shared" si="1"/>
        <v>0</v>
      </c>
      <c r="G19" s="40">
        <f t="shared" si="1"/>
        <v>10121772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/>
      <c r="M19" s="40">
        <f t="shared" si="1"/>
        <v>0</v>
      </c>
      <c r="N19" s="40">
        <f t="shared" si="1"/>
        <v>0</v>
      </c>
      <c r="O19" s="40">
        <f t="shared" si="1"/>
        <v>0</v>
      </c>
      <c r="P19" s="40"/>
      <c r="Q19" s="40"/>
      <c r="R19" s="40"/>
      <c r="S19" s="40">
        <f t="shared" si="1"/>
        <v>0</v>
      </c>
      <c r="T19" s="40">
        <f t="shared" si="1"/>
        <v>0</v>
      </c>
      <c r="U19" s="40">
        <f t="shared" si="1"/>
        <v>7527524</v>
      </c>
      <c r="V19" s="40">
        <f t="shared" si="1"/>
        <v>0</v>
      </c>
      <c r="W19" s="40">
        <f t="shared" si="1"/>
        <v>6041070</v>
      </c>
      <c r="X19" s="40">
        <f t="shared" si="1"/>
        <v>0</v>
      </c>
      <c r="Y19" s="40">
        <f t="shared" si="1"/>
        <v>0</v>
      </c>
      <c r="Z19" s="40"/>
      <c r="AA19" s="40"/>
      <c r="AB19" s="40">
        <f t="shared" si="1"/>
        <v>57562735</v>
      </c>
      <c r="AC19" s="40"/>
      <c r="AD19" s="40">
        <f t="shared" si="1"/>
        <v>0</v>
      </c>
      <c r="AE19" s="40">
        <f t="shared" si="1"/>
        <v>0</v>
      </c>
      <c r="AF19" s="33">
        <f t="shared" si="0"/>
        <v>82283101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32" ht="12.75">
      <c r="A20" s="37" t="s">
        <v>86</v>
      </c>
      <c r="B20" s="35" t="s">
        <v>87</v>
      </c>
      <c r="C20" s="32"/>
      <c r="D20" s="32"/>
      <c r="E20" s="32"/>
      <c r="F20" s="33"/>
      <c r="G20" s="34"/>
      <c r="H20" s="34">
        <v>11662111</v>
      </c>
      <c r="I20" s="34"/>
      <c r="J20" s="34">
        <v>116000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8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3">
        <f t="shared" si="0"/>
        <v>11778111</v>
      </c>
    </row>
    <row r="21" spans="1:32" ht="12.75">
      <c r="A21" s="37" t="s">
        <v>88</v>
      </c>
      <c r="B21" s="35" t="s">
        <v>89</v>
      </c>
      <c r="C21" s="32"/>
      <c r="D21" s="32"/>
      <c r="E21" s="32"/>
      <c r="F21" s="33"/>
      <c r="G21" s="34"/>
      <c r="H21" s="34"/>
      <c r="I21" s="34"/>
      <c r="J21" s="34"/>
      <c r="K21" s="34"/>
      <c r="L21" s="34"/>
      <c r="M21" s="34">
        <v>193600</v>
      </c>
      <c r="N21" s="34"/>
      <c r="O21" s="34"/>
      <c r="P21" s="34"/>
      <c r="Q21" s="34"/>
      <c r="R21" s="34"/>
      <c r="S21" s="34"/>
      <c r="T21" s="34"/>
      <c r="U21" s="28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3">
        <f t="shared" si="0"/>
        <v>193600</v>
      </c>
    </row>
    <row r="22" spans="1:32" ht="12.75">
      <c r="A22" s="41" t="s">
        <v>90</v>
      </c>
      <c r="B22" s="35" t="s">
        <v>91</v>
      </c>
      <c r="C22" s="32"/>
      <c r="D22" s="32"/>
      <c r="E22" s="32"/>
      <c r="F22" s="33"/>
      <c r="G22" s="34"/>
      <c r="H22" s="34">
        <v>339568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8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3">
        <f t="shared" si="0"/>
        <v>339568</v>
      </c>
    </row>
    <row r="23" spans="1:55" s="4" customFormat="1" ht="12.75">
      <c r="A23" s="42" t="s">
        <v>92</v>
      </c>
      <c r="B23" s="39" t="s">
        <v>93</v>
      </c>
      <c r="C23" s="40">
        <f>SUM(C20:C22)</f>
        <v>0</v>
      </c>
      <c r="D23" s="40">
        <f aca="true" t="shared" si="2" ref="D23:AE23">SUM(D20:D22)</f>
        <v>0</v>
      </c>
      <c r="E23" s="40">
        <f t="shared" si="2"/>
        <v>0</v>
      </c>
      <c r="F23" s="40">
        <f t="shared" si="2"/>
        <v>0</v>
      </c>
      <c r="G23" s="40">
        <f t="shared" si="2"/>
        <v>0</v>
      </c>
      <c r="H23" s="40">
        <f t="shared" si="2"/>
        <v>12001679</v>
      </c>
      <c r="I23" s="40">
        <f t="shared" si="2"/>
        <v>0</v>
      </c>
      <c r="J23" s="40">
        <f>SUM(J20:J22)</f>
        <v>116000</v>
      </c>
      <c r="K23" s="40">
        <f t="shared" si="2"/>
        <v>0</v>
      </c>
      <c r="L23" s="40"/>
      <c r="M23" s="40">
        <f t="shared" si="2"/>
        <v>193600</v>
      </c>
      <c r="N23" s="40">
        <f t="shared" si="2"/>
        <v>0</v>
      </c>
      <c r="O23" s="40">
        <f t="shared" si="2"/>
        <v>0</v>
      </c>
      <c r="P23" s="40"/>
      <c r="Q23" s="40"/>
      <c r="R23" s="40"/>
      <c r="S23" s="40">
        <f t="shared" si="2"/>
        <v>0</v>
      </c>
      <c r="T23" s="40">
        <f t="shared" si="2"/>
        <v>0</v>
      </c>
      <c r="U23" s="40">
        <f t="shared" si="2"/>
        <v>0</v>
      </c>
      <c r="V23" s="40">
        <f t="shared" si="2"/>
        <v>0</v>
      </c>
      <c r="W23" s="40">
        <f t="shared" si="2"/>
        <v>0</v>
      </c>
      <c r="X23" s="40">
        <f t="shared" si="2"/>
        <v>0</v>
      </c>
      <c r="Y23" s="40">
        <f t="shared" si="2"/>
        <v>0</v>
      </c>
      <c r="Z23" s="40"/>
      <c r="AA23" s="40"/>
      <c r="AB23" s="40">
        <f t="shared" si="2"/>
        <v>0</v>
      </c>
      <c r="AC23" s="40">
        <f t="shared" si="2"/>
        <v>0</v>
      </c>
      <c r="AD23" s="40">
        <f t="shared" si="2"/>
        <v>0</v>
      </c>
      <c r="AE23" s="40">
        <f t="shared" si="2"/>
        <v>0</v>
      </c>
      <c r="AF23" s="33">
        <f t="shared" si="0"/>
        <v>12311279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 s="4" customFormat="1" ht="12.75">
      <c r="A24" s="43" t="s">
        <v>94</v>
      </c>
      <c r="B24" s="44" t="s">
        <v>95</v>
      </c>
      <c r="C24" s="40">
        <f>C19+C23</f>
        <v>1030000</v>
      </c>
      <c r="D24" s="40">
        <f aca="true" t="shared" si="3" ref="D24:AE24">D19+D23</f>
        <v>0</v>
      </c>
      <c r="E24" s="40">
        <f t="shared" si="3"/>
        <v>0</v>
      </c>
      <c r="F24" s="40">
        <f t="shared" si="3"/>
        <v>0</v>
      </c>
      <c r="G24" s="40">
        <f t="shared" si="3"/>
        <v>10121772</v>
      </c>
      <c r="H24" s="40">
        <f t="shared" si="3"/>
        <v>12001679</v>
      </c>
      <c r="I24" s="40">
        <f t="shared" si="3"/>
        <v>0</v>
      </c>
      <c r="J24" s="40">
        <f t="shared" si="3"/>
        <v>116000</v>
      </c>
      <c r="K24" s="40">
        <f t="shared" si="3"/>
        <v>0</v>
      </c>
      <c r="L24" s="40"/>
      <c r="M24" s="40">
        <f t="shared" si="3"/>
        <v>193600</v>
      </c>
      <c r="N24" s="40">
        <f t="shared" si="3"/>
        <v>0</v>
      </c>
      <c r="O24" s="40">
        <f t="shared" si="3"/>
        <v>0</v>
      </c>
      <c r="P24" s="40"/>
      <c r="Q24" s="40"/>
      <c r="R24" s="40"/>
      <c r="S24" s="40">
        <f t="shared" si="3"/>
        <v>0</v>
      </c>
      <c r="T24" s="40">
        <f t="shared" si="3"/>
        <v>0</v>
      </c>
      <c r="U24" s="40">
        <f t="shared" si="3"/>
        <v>7527524</v>
      </c>
      <c r="V24" s="40">
        <f t="shared" si="3"/>
        <v>0</v>
      </c>
      <c r="W24" s="40">
        <f>W19+W23</f>
        <v>6041070</v>
      </c>
      <c r="X24" s="40">
        <f t="shared" si="3"/>
        <v>0</v>
      </c>
      <c r="Y24" s="40">
        <f t="shared" si="3"/>
        <v>0</v>
      </c>
      <c r="Z24" s="40"/>
      <c r="AA24" s="40"/>
      <c r="AB24" s="40">
        <f t="shared" si="3"/>
        <v>57562735</v>
      </c>
      <c r="AC24" s="40">
        <f t="shared" si="3"/>
        <v>0</v>
      </c>
      <c r="AD24" s="40">
        <f t="shared" si="3"/>
        <v>0</v>
      </c>
      <c r="AE24" s="40">
        <f t="shared" si="3"/>
        <v>0</v>
      </c>
      <c r="AF24" s="33">
        <f t="shared" si="0"/>
        <v>94594380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</row>
    <row r="25" spans="1:55" s="4" customFormat="1" ht="12.75">
      <c r="A25" s="45" t="s">
        <v>96</v>
      </c>
      <c r="B25" s="44" t="s">
        <v>97</v>
      </c>
      <c r="C25" s="40">
        <v>181389</v>
      </c>
      <c r="D25" s="40"/>
      <c r="E25" s="40"/>
      <c r="F25" s="46"/>
      <c r="G25" s="28">
        <v>1954246</v>
      </c>
      <c r="H25" s="28">
        <v>2355532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>
        <v>1438617</v>
      </c>
      <c r="V25" s="28"/>
      <c r="W25" s="28">
        <v>1178009</v>
      </c>
      <c r="X25" s="28"/>
      <c r="Y25" s="28"/>
      <c r="Z25" s="28"/>
      <c r="AA25" s="28"/>
      <c r="AB25" s="28">
        <v>6153885</v>
      </c>
      <c r="AC25" s="28"/>
      <c r="AD25" s="28"/>
      <c r="AE25" s="28"/>
      <c r="AF25" s="33">
        <f t="shared" si="0"/>
        <v>13261678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</row>
    <row r="26" spans="1:32" ht="12.75">
      <c r="A26" s="37" t="s">
        <v>98</v>
      </c>
      <c r="B26" s="35" t="s">
        <v>99</v>
      </c>
      <c r="C26" s="32">
        <v>10000</v>
      </c>
      <c r="D26" s="32"/>
      <c r="E26" s="32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8">
        <v>50000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3">
        <f t="shared" si="0"/>
        <v>60000</v>
      </c>
    </row>
    <row r="27" spans="1:32" ht="12.75">
      <c r="A27" s="37" t="s">
        <v>100</v>
      </c>
      <c r="B27" s="35" t="s">
        <v>101</v>
      </c>
      <c r="C27" s="32">
        <v>500000</v>
      </c>
      <c r="D27" s="32"/>
      <c r="E27" s="32">
        <v>100000</v>
      </c>
      <c r="F27" s="33">
        <v>200000</v>
      </c>
      <c r="G27" s="34">
        <v>1500000</v>
      </c>
      <c r="H27" s="34">
        <v>200000</v>
      </c>
      <c r="I27" s="34"/>
      <c r="J27" s="34">
        <v>20000</v>
      </c>
      <c r="K27" s="34"/>
      <c r="L27" s="34"/>
      <c r="M27" s="34"/>
      <c r="N27" s="34">
        <v>300000</v>
      </c>
      <c r="O27" s="34"/>
      <c r="P27" s="34"/>
      <c r="Q27" s="34"/>
      <c r="R27" s="34"/>
      <c r="S27" s="34">
        <v>10000</v>
      </c>
      <c r="T27" s="34">
        <v>30000</v>
      </c>
      <c r="U27" s="28">
        <v>30000</v>
      </c>
      <c r="V27" s="34"/>
      <c r="W27" s="34">
        <v>120000</v>
      </c>
      <c r="X27" s="34"/>
      <c r="Y27" s="34">
        <v>500000</v>
      </c>
      <c r="Z27" s="34"/>
      <c r="AA27" s="34"/>
      <c r="AB27" s="34">
        <v>1351284</v>
      </c>
      <c r="AC27" s="34"/>
      <c r="AD27" s="34">
        <v>6885039</v>
      </c>
      <c r="AE27" s="34"/>
      <c r="AF27" s="33">
        <f t="shared" si="0"/>
        <v>11746323</v>
      </c>
    </row>
    <row r="28" spans="1:32" ht="12.75">
      <c r="A28" s="37" t="s">
        <v>102</v>
      </c>
      <c r="B28" s="35" t="s">
        <v>103</v>
      </c>
      <c r="C28" s="32"/>
      <c r="D28" s="32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3">
        <f t="shared" si="0"/>
        <v>0</v>
      </c>
    </row>
    <row r="29" spans="1:55" s="4" customFormat="1" ht="12.75">
      <c r="A29" s="42" t="s">
        <v>104</v>
      </c>
      <c r="B29" s="39" t="s">
        <v>105</v>
      </c>
      <c r="C29" s="40">
        <f>SUM(C26:C28)</f>
        <v>510000</v>
      </c>
      <c r="D29" s="40">
        <f aca="true" t="shared" si="4" ref="D29:AE29">SUM(D26:D28)</f>
        <v>0</v>
      </c>
      <c r="E29" s="40">
        <f t="shared" si="4"/>
        <v>100000</v>
      </c>
      <c r="F29" s="40">
        <f t="shared" si="4"/>
        <v>200000</v>
      </c>
      <c r="G29" s="40">
        <f t="shared" si="4"/>
        <v>1500000</v>
      </c>
      <c r="H29" s="40">
        <f t="shared" si="4"/>
        <v>200000</v>
      </c>
      <c r="I29" s="40">
        <f t="shared" si="4"/>
        <v>0</v>
      </c>
      <c r="J29" s="40">
        <f t="shared" si="4"/>
        <v>20000</v>
      </c>
      <c r="K29" s="40">
        <f t="shared" si="4"/>
        <v>0</v>
      </c>
      <c r="L29" s="40"/>
      <c r="M29" s="40">
        <f t="shared" si="4"/>
        <v>0</v>
      </c>
      <c r="N29" s="40">
        <f t="shared" si="4"/>
        <v>300000</v>
      </c>
      <c r="O29" s="40">
        <f t="shared" si="4"/>
        <v>0</v>
      </c>
      <c r="P29" s="40"/>
      <c r="Q29" s="40"/>
      <c r="R29" s="40"/>
      <c r="S29" s="40">
        <f t="shared" si="4"/>
        <v>10000</v>
      </c>
      <c r="T29" s="40">
        <f t="shared" si="4"/>
        <v>30000</v>
      </c>
      <c r="U29" s="40">
        <f t="shared" si="4"/>
        <v>80000</v>
      </c>
      <c r="V29" s="40">
        <f t="shared" si="4"/>
        <v>0</v>
      </c>
      <c r="W29" s="40">
        <f t="shared" si="4"/>
        <v>120000</v>
      </c>
      <c r="X29" s="40">
        <f t="shared" si="4"/>
        <v>0</v>
      </c>
      <c r="Y29" s="40">
        <f t="shared" si="4"/>
        <v>500000</v>
      </c>
      <c r="Z29" s="40">
        <f>SUM(Z26:Z28)</f>
        <v>0</v>
      </c>
      <c r="AA29" s="40"/>
      <c r="AB29" s="40">
        <f>SUM(AB26:AB28)</f>
        <v>1351284</v>
      </c>
      <c r="AC29" s="40"/>
      <c r="AD29" s="40">
        <f t="shared" si="4"/>
        <v>6885039</v>
      </c>
      <c r="AE29" s="40">
        <f t="shared" si="4"/>
        <v>0</v>
      </c>
      <c r="AF29" s="33">
        <f t="shared" si="0"/>
        <v>11806323</v>
      </c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</row>
    <row r="30" spans="1:32" ht="12.75">
      <c r="A30" s="37" t="s">
        <v>106</v>
      </c>
      <c r="B30" s="35" t="s">
        <v>107</v>
      </c>
      <c r="C30" s="32"/>
      <c r="D30" s="32"/>
      <c r="E30" s="32"/>
      <c r="F30" s="33"/>
      <c r="G30" s="34"/>
      <c r="H30" s="34">
        <v>100000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>
        <v>100000</v>
      </c>
      <c r="U30" s="28">
        <v>93000</v>
      </c>
      <c r="V30" s="34"/>
      <c r="W30" s="34"/>
      <c r="X30" s="34">
        <v>100000</v>
      </c>
      <c r="Y30" s="34"/>
      <c r="Z30" s="34"/>
      <c r="AA30" s="34"/>
      <c r="AB30" s="34"/>
      <c r="AC30" s="34"/>
      <c r="AD30" s="34"/>
      <c r="AE30" s="34"/>
      <c r="AF30" s="33">
        <f t="shared" si="0"/>
        <v>393000</v>
      </c>
    </row>
    <row r="31" spans="1:32" ht="12.75">
      <c r="A31" s="37" t="s">
        <v>108</v>
      </c>
      <c r="B31" s="35" t="s">
        <v>109</v>
      </c>
      <c r="C31" s="32"/>
      <c r="D31" s="32"/>
      <c r="E31" s="32"/>
      <c r="F31" s="33"/>
      <c r="G31" s="34">
        <v>40000</v>
      </c>
      <c r="H31" s="34">
        <v>200000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>
        <v>40000</v>
      </c>
      <c r="U31" s="28">
        <v>60000</v>
      </c>
      <c r="V31" s="34"/>
      <c r="W31" s="34">
        <v>50000</v>
      </c>
      <c r="X31" s="34"/>
      <c r="Y31" s="34"/>
      <c r="Z31" s="34"/>
      <c r="AA31" s="34"/>
      <c r="AB31" s="34"/>
      <c r="AC31" s="34"/>
      <c r="AD31" s="34"/>
      <c r="AE31" s="34"/>
      <c r="AF31" s="33">
        <f t="shared" si="0"/>
        <v>390000</v>
      </c>
    </row>
    <row r="32" spans="1:55" s="4" customFormat="1" ht="15" customHeight="1">
      <c r="A32" s="42" t="s">
        <v>110</v>
      </c>
      <c r="B32" s="39" t="s">
        <v>111</v>
      </c>
      <c r="C32" s="40">
        <f aca="true" t="shared" si="5" ref="C32:AE32">SUM(C30:C31)</f>
        <v>0</v>
      </c>
      <c r="D32" s="40">
        <f t="shared" si="5"/>
        <v>0</v>
      </c>
      <c r="E32" s="40">
        <f t="shared" si="5"/>
        <v>0</v>
      </c>
      <c r="F32" s="40">
        <f t="shared" si="5"/>
        <v>0</v>
      </c>
      <c r="G32" s="40">
        <f t="shared" si="5"/>
        <v>40000</v>
      </c>
      <c r="H32" s="40">
        <f t="shared" si="5"/>
        <v>300000</v>
      </c>
      <c r="I32" s="40">
        <f t="shared" si="5"/>
        <v>0</v>
      </c>
      <c r="J32" s="40">
        <f t="shared" si="5"/>
        <v>0</v>
      </c>
      <c r="K32" s="40">
        <f t="shared" si="5"/>
        <v>0</v>
      </c>
      <c r="L32" s="40"/>
      <c r="M32" s="40">
        <f t="shared" si="5"/>
        <v>0</v>
      </c>
      <c r="N32" s="40">
        <f t="shared" si="5"/>
        <v>0</v>
      </c>
      <c r="O32" s="40">
        <f t="shared" si="5"/>
        <v>0</v>
      </c>
      <c r="P32" s="40"/>
      <c r="Q32" s="40"/>
      <c r="R32" s="40"/>
      <c r="S32" s="40">
        <f t="shared" si="5"/>
        <v>0</v>
      </c>
      <c r="T32" s="40">
        <f t="shared" si="5"/>
        <v>140000</v>
      </c>
      <c r="U32" s="40">
        <f t="shared" si="5"/>
        <v>153000</v>
      </c>
      <c r="V32" s="40">
        <f t="shared" si="5"/>
        <v>0</v>
      </c>
      <c r="W32" s="40">
        <f t="shared" si="5"/>
        <v>50000</v>
      </c>
      <c r="X32" s="40">
        <f t="shared" si="5"/>
        <v>100000</v>
      </c>
      <c r="Y32" s="40">
        <f t="shared" si="5"/>
        <v>0</v>
      </c>
      <c r="Z32" s="40"/>
      <c r="AA32" s="40"/>
      <c r="AB32" s="40">
        <f t="shared" si="5"/>
        <v>0</v>
      </c>
      <c r="AC32" s="40"/>
      <c r="AD32" s="40">
        <f t="shared" si="5"/>
        <v>0</v>
      </c>
      <c r="AE32" s="40">
        <f t="shared" si="5"/>
        <v>0</v>
      </c>
      <c r="AF32" s="33">
        <f t="shared" si="0"/>
        <v>783000</v>
      </c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32" ht="12.75">
      <c r="A33" s="37" t="s">
        <v>112</v>
      </c>
      <c r="B33" s="35" t="s">
        <v>113</v>
      </c>
      <c r="C33" s="32"/>
      <c r="D33" s="32"/>
      <c r="E33" s="32"/>
      <c r="F33" s="33">
        <v>900000</v>
      </c>
      <c r="G33" s="34">
        <v>10000</v>
      </c>
      <c r="H33" s="34"/>
      <c r="I33" s="34">
        <v>3500000</v>
      </c>
      <c r="J33" s="34"/>
      <c r="K33" s="34"/>
      <c r="L33" s="34"/>
      <c r="M33" s="34"/>
      <c r="N33" s="34"/>
      <c r="O33" s="34">
        <v>180000</v>
      </c>
      <c r="P33" s="34"/>
      <c r="Q33" s="34"/>
      <c r="R33" s="34"/>
      <c r="S33" s="34">
        <v>20000</v>
      </c>
      <c r="T33" s="34">
        <v>550000</v>
      </c>
      <c r="U33" s="28">
        <v>130000</v>
      </c>
      <c r="V33" s="34"/>
      <c r="W33" s="34">
        <v>2000000</v>
      </c>
      <c r="X33" s="34"/>
      <c r="Y33" s="34">
        <v>20000</v>
      </c>
      <c r="Z33" s="34"/>
      <c r="AA33" s="34"/>
      <c r="AB33" s="34"/>
      <c r="AC33" s="34"/>
      <c r="AD33" s="34"/>
      <c r="AE33" s="34"/>
      <c r="AF33" s="33">
        <f t="shared" si="0"/>
        <v>7310000</v>
      </c>
    </row>
    <row r="34" spans="1:32" ht="12.75">
      <c r="A34" s="37" t="s">
        <v>114</v>
      </c>
      <c r="B34" s="35" t="s">
        <v>115</v>
      </c>
      <c r="C34" s="32"/>
      <c r="D34" s="32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28"/>
      <c r="V34" s="34"/>
      <c r="W34" s="34"/>
      <c r="X34" s="34"/>
      <c r="Y34" s="34"/>
      <c r="Z34" s="34">
        <v>3174047</v>
      </c>
      <c r="AA34" s="34"/>
      <c r="AB34" s="34"/>
      <c r="AC34" s="34"/>
      <c r="AD34" s="34"/>
      <c r="AE34" s="34"/>
      <c r="AF34" s="33">
        <f t="shared" si="0"/>
        <v>3174047</v>
      </c>
    </row>
    <row r="35" spans="1:32" ht="12.75">
      <c r="A35" s="37" t="s">
        <v>116</v>
      </c>
      <c r="B35" s="35" t="s">
        <v>117</v>
      </c>
      <c r="C35" s="32">
        <v>2959611</v>
      </c>
      <c r="D35" s="32"/>
      <c r="E35" s="32"/>
      <c r="F35" s="33"/>
      <c r="G35" s="34">
        <v>10000</v>
      </c>
      <c r="H35" s="34">
        <v>200000</v>
      </c>
      <c r="I35" s="34"/>
      <c r="J35" s="34"/>
      <c r="K35" s="34"/>
      <c r="L35" s="34"/>
      <c r="M35" s="34"/>
      <c r="N35" s="34"/>
      <c r="O35" s="34">
        <v>18000</v>
      </c>
      <c r="P35" s="34"/>
      <c r="Q35" s="34"/>
      <c r="R35" s="34"/>
      <c r="S35" s="34"/>
      <c r="T35" s="34"/>
      <c r="U35" s="28">
        <v>14000</v>
      </c>
      <c r="V35" s="34"/>
      <c r="W35" s="34">
        <v>7000</v>
      </c>
      <c r="X35" s="34"/>
      <c r="Y35" s="34"/>
      <c r="Z35" s="34"/>
      <c r="AA35" s="34"/>
      <c r="AB35" s="34"/>
      <c r="AC35" s="34"/>
      <c r="AD35" s="34"/>
      <c r="AE35" s="34"/>
      <c r="AF35" s="33">
        <f t="shared" si="0"/>
        <v>3208611</v>
      </c>
    </row>
    <row r="36" spans="1:32" ht="12.75">
      <c r="A36" s="37" t="s">
        <v>118</v>
      </c>
      <c r="B36" s="35" t="s">
        <v>119</v>
      </c>
      <c r="C36" s="32">
        <v>200000</v>
      </c>
      <c r="D36" s="32"/>
      <c r="E36" s="32"/>
      <c r="F36" s="33">
        <v>0</v>
      </c>
      <c r="G36" s="34">
        <v>500000</v>
      </c>
      <c r="H36" s="34"/>
      <c r="I36" s="34">
        <v>600000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>
        <v>50000</v>
      </c>
      <c r="U36" s="28">
        <v>40000</v>
      </c>
      <c r="V36" s="34"/>
      <c r="W36" s="34">
        <v>50000</v>
      </c>
      <c r="X36" s="34"/>
      <c r="Y36" s="34"/>
      <c r="Z36" s="34"/>
      <c r="AA36" s="34"/>
      <c r="AB36" s="34"/>
      <c r="AC36" s="34"/>
      <c r="AD36" s="34"/>
      <c r="AE36" s="34"/>
      <c r="AF36" s="33">
        <f t="shared" si="0"/>
        <v>1440000</v>
      </c>
    </row>
    <row r="37" spans="1:32" ht="12.75">
      <c r="A37" s="47" t="s">
        <v>120</v>
      </c>
      <c r="B37" s="35" t="s">
        <v>121</v>
      </c>
      <c r="C37" s="32"/>
      <c r="D37" s="32"/>
      <c r="E37" s="32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3">
        <f t="shared" si="0"/>
        <v>0</v>
      </c>
    </row>
    <row r="38" spans="1:32" ht="12.75">
      <c r="A38" s="41" t="s">
        <v>122</v>
      </c>
      <c r="B38" s="35" t="s">
        <v>123</v>
      </c>
      <c r="C38" s="32"/>
      <c r="D38" s="32"/>
      <c r="E38" s="32"/>
      <c r="F38" s="33"/>
      <c r="G38" s="34"/>
      <c r="H38" s="34"/>
      <c r="I38" s="34"/>
      <c r="J38" s="34"/>
      <c r="K38" s="34">
        <v>100000</v>
      </c>
      <c r="L38" s="34"/>
      <c r="M38" s="34"/>
      <c r="N38" s="34"/>
      <c r="O38" s="34"/>
      <c r="P38" s="34"/>
      <c r="Q38" s="34"/>
      <c r="R38" s="34"/>
      <c r="S38" s="34"/>
      <c r="T38" s="34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3">
        <f t="shared" si="0"/>
        <v>100000</v>
      </c>
    </row>
    <row r="39" spans="1:32" ht="12.75">
      <c r="A39" s="37" t="s">
        <v>124</v>
      </c>
      <c r="B39" s="35" t="s">
        <v>125</v>
      </c>
      <c r="C39" s="32">
        <v>2036000</v>
      </c>
      <c r="D39" s="32">
        <v>0</v>
      </c>
      <c r="E39" s="32"/>
      <c r="F39" s="33">
        <v>50000</v>
      </c>
      <c r="G39" s="34">
        <v>659082</v>
      </c>
      <c r="H39" s="34">
        <v>3808174</v>
      </c>
      <c r="I39" s="34"/>
      <c r="J39" s="34">
        <v>40000</v>
      </c>
      <c r="K39" s="34">
        <v>650000</v>
      </c>
      <c r="L39" s="34">
        <v>200000</v>
      </c>
      <c r="M39" s="34">
        <v>19869829</v>
      </c>
      <c r="N39" s="34">
        <v>130000</v>
      </c>
      <c r="O39" s="34">
        <v>30000</v>
      </c>
      <c r="P39" s="34">
        <v>5476213</v>
      </c>
      <c r="Q39" s="34">
        <v>4736884</v>
      </c>
      <c r="R39" s="34"/>
      <c r="S39" s="34">
        <v>10000</v>
      </c>
      <c r="T39" s="34">
        <v>40000</v>
      </c>
      <c r="U39" s="28">
        <v>50000</v>
      </c>
      <c r="V39" s="34"/>
      <c r="W39" s="34">
        <v>200000</v>
      </c>
      <c r="X39" s="34">
        <v>200000</v>
      </c>
      <c r="Y39" s="34">
        <v>50000</v>
      </c>
      <c r="Z39" s="34"/>
      <c r="AA39" s="34"/>
      <c r="AB39" s="34">
        <v>135132</v>
      </c>
      <c r="AC39" s="34"/>
      <c r="AD39" s="34">
        <v>1204724</v>
      </c>
      <c r="AE39" s="34"/>
      <c r="AF39" s="33">
        <f t="shared" si="0"/>
        <v>39576038</v>
      </c>
    </row>
    <row r="40" spans="1:55" s="4" customFormat="1" ht="12.75">
      <c r="A40" s="42" t="s">
        <v>126</v>
      </c>
      <c r="B40" s="39" t="s">
        <v>127</v>
      </c>
      <c r="C40" s="40">
        <f>SUM(C33:C39)</f>
        <v>5195611</v>
      </c>
      <c r="D40" s="40">
        <v>0</v>
      </c>
      <c r="E40" s="40">
        <f aca="true" t="shared" si="6" ref="E40:AE40">SUM(E33:E39)</f>
        <v>0</v>
      </c>
      <c r="F40" s="40">
        <f t="shared" si="6"/>
        <v>950000</v>
      </c>
      <c r="G40" s="40">
        <f t="shared" si="6"/>
        <v>1179082</v>
      </c>
      <c r="H40" s="40">
        <f t="shared" si="6"/>
        <v>4008174</v>
      </c>
      <c r="I40" s="40">
        <f t="shared" si="6"/>
        <v>4100000</v>
      </c>
      <c r="J40" s="40">
        <f t="shared" si="6"/>
        <v>40000</v>
      </c>
      <c r="K40" s="40">
        <f t="shared" si="6"/>
        <v>750000</v>
      </c>
      <c r="L40" s="40">
        <f t="shared" si="6"/>
        <v>200000</v>
      </c>
      <c r="M40" s="40">
        <f t="shared" si="6"/>
        <v>19869829</v>
      </c>
      <c r="N40" s="40">
        <f t="shared" si="6"/>
        <v>130000</v>
      </c>
      <c r="O40" s="40">
        <f t="shared" si="6"/>
        <v>228000</v>
      </c>
      <c r="P40" s="40">
        <f>SUM(P33:P39)</f>
        <v>5476213</v>
      </c>
      <c r="Q40" s="40">
        <f>SUM(Q33:Q39)</f>
        <v>4736884</v>
      </c>
      <c r="R40" s="40"/>
      <c r="S40" s="40">
        <f t="shared" si="6"/>
        <v>30000</v>
      </c>
      <c r="T40" s="40">
        <f t="shared" si="6"/>
        <v>640000</v>
      </c>
      <c r="U40" s="40">
        <f t="shared" si="6"/>
        <v>234000</v>
      </c>
      <c r="V40" s="40">
        <f t="shared" si="6"/>
        <v>0</v>
      </c>
      <c r="W40" s="40">
        <f t="shared" si="6"/>
        <v>2257000</v>
      </c>
      <c r="X40" s="40">
        <f t="shared" si="6"/>
        <v>200000</v>
      </c>
      <c r="Y40" s="40">
        <f t="shared" si="6"/>
        <v>70000</v>
      </c>
      <c r="Z40" s="40">
        <f t="shared" si="6"/>
        <v>3174047</v>
      </c>
      <c r="AA40" s="40"/>
      <c r="AB40" s="40">
        <f t="shared" si="6"/>
        <v>135132</v>
      </c>
      <c r="AC40" s="40"/>
      <c r="AD40" s="40">
        <f t="shared" si="6"/>
        <v>1204724</v>
      </c>
      <c r="AE40" s="40">
        <f t="shared" si="6"/>
        <v>0</v>
      </c>
      <c r="AF40" s="33">
        <f t="shared" si="0"/>
        <v>54808696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</row>
    <row r="41" spans="1:32" ht="12.75">
      <c r="A41" s="37" t="s">
        <v>128</v>
      </c>
      <c r="B41" s="35" t="s">
        <v>129</v>
      </c>
      <c r="C41" s="32"/>
      <c r="D41" s="32"/>
      <c r="E41" s="32"/>
      <c r="F41" s="33"/>
      <c r="G41" s="34">
        <v>200000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28">
        <v>60000</v>
      </c>
      <c r="V41" s="34"/>
      <c r="W41" s="34">
        <v>100000</v>
      </c>
      <c r="X41" s="34"/>
      <c r="Y41" s="34"/>
      <c r="Z41" s="34"/>
      <c r="AA41" s="34"/>
      <c r="AB41" s="34"/>
      <c r="AC41" s="34"/>
      <c r="AD41" s="34"/>
      <c r="AE41" s="34"/>
      <c r="AF41" s="33">
        <f t="shared" si="0"/>
        <v>360000</v>
      </c>
    </row>
    <row r="42" spans="1:32" ht="12.75">
      <c r="A42" s="37" t="s">
        <v>130</v>
      </c>
      <c r="B42" s="35" t="s">
        <v>131</v>
      </c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28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3">
        <f t="shared" si="0"/>
        <v>0</v>
      </c>
    </row>
    <row r="43" spans="1:55" s="4" customFormat="1" ht="12.75">
      <c r="A43" s="42" t="s">
        <v>132</v>
      </c>
      <c r="B43" s="39" t="s">
        <v>133</v>
      </c>
      <c r="C43" s="40">
        <f>SUM(C41:C42)</f>
        <v>0</v>
      </c>
      <c r="D43" s="40">
        <f aca="true" t="shared" si="7" ref="D43:AE43">SUM(D41:D42)</f>
        <v>0</v>
      </c>
      <c r="E43" s="40">
        <f t="shared" si="7"/>
        <v>0</v>
      </c>
      <c r="F43" s="40">
        <f t="shared" si="7"/>
        <v>0</v>
      </c>
      <c r="G43" s="40">
        <f t="shared" si="7"/>
        <v>200000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7"/>
        <v>0</v>
      </c>
      <c r="N43" s="40">
        <f t="shared" si="7"/>
        <v>0</v>
      </c>
      <c r="O43" s="40">
        <f t="shared" si="7"/>
        <v>0</v>
      </c>
      <c r="P43" s="40"/>
      <c r="Q43" s="40"/>
      <c r="R43" s="40"/>
      <c r="S43" s="40">
        <f t="shared" si="7"/>
        <v>0</v>
      </c>
      <c r="T43" s="40">
        <f t="shared" si="7"/>
        <v>0</v>
      </c>
      <c r="U43" s="40">
        <f>SUM(U41:U42)</f>
        <v>60000</v>
      </c>
      <c r="V43" s="40">
        <f t="shared" si="7"/>
        <v>0</v>
      </c>
      <c r="W43" s="40">
        <f t="shared" si="7"/>
        <v>100000</v>
      </c>
      <c r="X43" s="40">
        <f t="shared" si="7"/>
        <v>0</v>
      </c>
      <c r="Y43" s="40">
        <f t="shared" si="7"/>
        <v>0</v>
      </c>
      <c r="Z43" s="40"/>
      <c r="AA43" s="40"/>
      <c r="AB43" s="40">
        <f t="shared" si="7"/>
        <v>0</v>
      </c>
      <c r="AC43" s="40"/>
      <c r="AD43" s="40">
        <f t="shared" si="7"/>
        <v>0</v>
      </c>
      <c r="AE43" s="40">
        <f t="shared" si="7"/>
        <v>0</v>
      </c>
      <c r="AF43" s="33">
        <f t="shared" si="0"/>
        <v>360000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</row>
    <row r="44" spans="1:32" ht="12.75">
      <c r="A44" s="37" t="s">
        <v>134</v>
      </c>
      <c r="B44" s="35" t="s">
        <v>135</v>
      </c>
      <c r="C44" s="32">
        <v>272700</v>
      </c>
      <c r="D44" s="32">
        <v>0</v>
      </c>
      <c r="E44" s="32">
        <v>27000</v>
      </c>
      <c r="F44" s="33">
        <v>310500</v>
      </c>
      <c r="G44" s="34">
        <v>691200</v>
      </c>
      <c r="H44" s="34">
        <v>999000</v>
      </c>
      <c r="I44" s="34">
        <v>1107000</v>
      </c>
      <c r="J44" s="34">
        <v>16200</v>
      </c>
      <c r="K44" s="34">
        <v>202500</v>
      </c>
      <c r="L44" s="34"/>
      <c r="M44" s="34"/>
      <c r="N44" s="34">
        <v>116100</v>
      </c>
      <c r="O44" s="34">
        <v>61560</v>
      </c>
      <c r="P44" s="34">
        <v>1478577</v>
      </c>
      <c r="Q44" s="34">
        <v>1278959</v>
      </c>
      <c r="R44" s="34"/>
      <c r="S44" s="34">
        <v>10800</v>
      </c>
      <c r="T44" s="34">
        <v>218700</v>
      </c>
      <c r="U44" s="28">
        <v>126090</v>
      </c>
      <c r="V44" s="34"/>
      <c r="W44" s="34">
        <v>670140</v>
      </c>
      <c r="X44" s="34">
        <v>81000</v>
      </c>
      <c r="Y44" s="34">
        <v>153900</v>
      </c>
      <c r="Z44" s="34">
        <v>856993</v>
      </c>
      <c r="AA44" s="34"/>
      <c r="AB44" s="34">
        <v>401332</v>
      </c>
      <c r="AC44" s="34"/>
      <c r="AD44" s="34">
        <v>2184237</v>
      </c>
      <c r="AE44" s="34"/>
      <c r="AF44" s="33">
        <f t="shared" si="0"/>
        <v>11264488</v>
      </c>
    </row>
    <row r="45" spans="1:32" ht="12.75">
      <c r="A45" s="37" t="s">
        <v>136</v>
      </c>
      <c r="B45" s="35" t="s">
        <v>137</v>
      </c>
      <c r="C45" s="32"/>
      <c r="D45" s="32"/>
      <c r="E45" s="32"/>
      <c r="F45" s="33"/>
      <c r="G45" s="34"/>
      <c r="H45" s="34">
        <v>4600000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28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3">
        <f t="shared" si="0"/>
        <v>4600000</v>
      </c>
    </row>
    <row r="46" spans="1:32" ht="12.75">
      <c r="A46" s="37" t="s">
        <v>138</v>
      </c>
      <c r="B46" s="35" t="s">
        <v>139</v>
      </c>
      <c r="C46" s="32"/>
      <c r="D46" s="32"/>
      <c r="E46" s="32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28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3">
        <f t="shared" si="0"/>
        <v>0</v>
      </c>
    </row>
    <row r="47" spans="1:32" ht="12.75">
      <c r="A47" s="37" t="s">
        <v>140</v>
      </c>
      <c r="B47" s="35" t="s">
        <v>141</v>
      </c>
      <c r="C47" s="32"/>
      <c r="D47" s="32"/>
      <c r="E47" s="32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28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3">
        <f t="shared" si="0"/>
        <v>0</v>
      </c>
    </row>
    <row r="48" spans="1:32" ht="12.75">
      <c r="A48" s="37" t="s">
        <v>142</v>
      </c>
      <c r="B48" s="35" t="s">
        <v>143</v>
      </c>
      <c r="C48" s="32"/>
      <c r="D48" s="32"/>
      <c r="E48" s="32"/>
      <c r="F48" s="33"/>
      <c r="G48" s="34"/>
      <c r="H48" s="34">
        <v>100000</v>
      </c>
      <c r="I48" s="34"/>
      <c r="J48" s="34"/>
      <c r="K48" s="34"/>
      <c r="L48" s="34"/>
      <c r="M48" s="34"/>
      <c r="N48" s="34">
        <v>100000</v>
      </c>
      <c r="O48" s="34"/>
      <c r="P48" s="34"/>
      <c r="Q48" s="34"/>
      <c r="R48" s="34"/>
      <c r="S48" s="34"/>
      <c r="T48" s="34"/>
      <c r="U48" s="28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3">
        <f t="shared" si="0"/>
        <v>200000</v>
      </c>
    </row>
    <row r="49" spans="1:55" s="4" customFormat="1" ht="12.75">
      <c r="A49" s="42" t="s">
        <v>144</v>
      </c>
      <c r="B49" s="39" t="s">
        <v>145</v>
      </c>
      <c r="C49" s="40">
        <f>SUM(C44:C48)</f>
        <v>272700</v>
      </c>
      <c r="D49" s="40">
        <f aca="true" t="shared" si="8" ref="D49:AE49">SUM(D44:D48)</f>
        <v>0</v>
      </c>
      <c r="E49" s="40">
        <f t="shared" si="8"/>
        <v>27000</v>
      </c>
      <c r="F49" s="40">
        <f t="shared" si="8"/>
        <v>310500</v>
      </c>
      <c r="G49" s="40">
        <f t="shared" si="8"/>
        <v>691200</v>
      </c>
      <c r="H49" s="40">
        <f t="shared" si="8"/>
        <v>5699000</v>
      </c>
      <c r="I49" s="40">
        <f t="shared" si="8"/>
        <v>1107000</v>
      </c>
      <c r="J49" s="40">
        <f t="shared" si="8"/>
        <v>16200</v>
      </c>
      <c r="K49" s="40">
        <f t="shared" si="8"/>
        <v>202500</v>
      </c>
      <c r="L49" s="40">
        <f t="shared" si="8"/>
        <v>0</v>
      </c>
      <c r="M49" s="40">
        <f t="shared" si="8"/>
        <v>0</v>
      </c>
      <c r="N49" s="40">
        <f t="shared" si="8"/>
        <v>216100</v>
      </c>
      <c r="O49" s="40">
        <f t="shared" si="8"/>
        <v>61560</v>
      </c>
      <c r="P49" s="40">
        <f t="shared" si="8"/>
        <v>1478577</v>
      </c>
      <c r="Q49" s="40">
        <f t="shared" si="8"/>
        <v>1278959</v>
      </c>
      <c r="R49" s="40"/>
      <c r="S49" s="40">
        <f t="shared" si="8"/>
        <v>10800</v>
      </c>
      <c r="T49" s="40">
        <f t="shared" si="8"/>
        <v>218700</v>
      </c>
      <c r="U49" s="40">
        <f>SUM(U44:U48)</f>
        <v>126090</v>
      </c>
      <c r="V49" s="40">
        <f t="shared" si="8"/>
        <v>0</v>
      </c>
      <c r="W49" s="40">
        <f t="shared" si="8"/>
        <v>670140</v>
      </c>
      <c r="X49" s="40">
        <f t="shared" si="8"/>
        <v>81000</v>
      </c>
      <c r="Y49" s="40">
        <f t="shared" si="8"/>
        <v>153900</v>
      </c>
      <c r="Z49" s="40">
        <f t="shared" si="8"/>
        <v>856993</v>
      </c>
      <c r="AA49" s="40"/>
      <c r="AB49" s="40">
        <f t="shared" si="8"/>
        <v>401332</v>
      </c>
      <c r="AC49" s="40"/>
      <c r="AD49" s="40">
        <f t="shared" si="8"/>
        <v>2184237</v>
      </c>
      <c r="AE49" s="40">
        <f t="shared" si="8"/>
        <v>0</v>
      </c>
      <c r="AF49" s="33">
        <f t="shared" si="0"/>
        <v>16064488</v>
      </c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</row>
    <row r="50" spans="1:55" s="4" customFormat="1" ht="12.75">
      <c r="A50" s="45" t="s">
        <v>146</v>
      </c>
      <c r="B50" s="44" t="s">
        <v>147</v>
      </c>
      <c r="C50" s="40">
        <f>C29+C32+C40+C43+C49</f>
        <v>5978311</v>
      </c>
      <c r="D50" s="40">
        <f aca="true" t="shared" si="9" ref="D50:AE50">D29+D32+D40+D43+D49</f>
        <v>0</v>
      </c>
      <c r="E50" s="40">
        <f t="shared" si="9"/>
        <v>127000</v>
      </c>
      <c r="F50" s="40">
        <f t="shared" si="9"/>
        <v>1460500</v>
      </c>
      <c r="G50" s="40">
        <f t="shared" si="9"/>
        <v>3610282</v>
      </c>
      <c r="H50" s="40">
        <f t="shared" si="9"/>
        <v>10207174</v>
      </c>
      <c r="I50" s="40">
        <f t="shared" si="9"/>
        <v>5207000</v>
      </c>
      <c r="J50" s="40">
        <f t="shared" si="9"/>
        <v>76200</v>
      </c>
      <c r="K50" s="40">
        <f t="shared" si="9"/>
        <v>952500</v>
      </c>
      <c r="L50" s="40">
        <f t="shared" si="9"/>
        <v>200000</v>
      </c>
      <c r="M50" s="40">
        <f t="shared" si="9"/>
        <v>19869829</v>
      </c>
      <c r="N50" s="40">
        <f t="shared" si="9"/>
        <v>646100</v>
      </c>
      <c r="O50" s="40">
        <f t="shared" si="9"/>
        <v>289560</v>
      </c>
      <c r="P50" s="40">
        <f>P29+P32+P40+P43+P49</f>
        <v>6954790</v>
      </c>
      <c r="Q50" s="40">
        <f>Q29+Q32+Q40+Q43+Q49</f>
        <v>6015843</v>
      </c>
      <c r="R50" s="40"/>
      <c r="S50" s="40">
        <f t="shared" si="9"/>
        <v>50800</v>
      </c>
      <c r="T50" s="40">
        <f t="shared" si="9"/>
        <v>1028700</v>
      </c>
      <c r="U50" s="40">
        <f t="shared" si="9"/>
        <v>653090</v>
      </c>
      <c r="V50" s="40">
        <f t="shared" si="9"/>
        <v>0</v>
      </c>
      <c r="W50" s="40">
        <f t="shared" si="9"/>
        <v>3197140</v>
      </c>
      <c r="X50" s="40">
        <f t="shared" si="9"/>
        <v>381000</v>
      </c>
      <c r="Y50" s="40">
        <f t="shared" si="9"/>
        <v>723900</v>
      </c>
      <c r="Z50" s="40">
        <f t="shared" si="9"/>
        <v>4031040</v>
      </c>
      <c r="AA50" s="40"/>
      <c r="AB50" s="40">
        <f t="shared" si="9"/>
        <v>1887748</v>
      </c>
      <c r="AC50" s="40"/>
      <c r="AD50" s="40">
        <f t="shared" si="9"/>
        <v>10274000</v>
      </c>
      <c r="AE50" s="40">
        <f t="shared" si="9"/>
        <v>0</v>
      </c>
      <c r="AF50" s="33">
        <f t="shared" si="0"/>
        <v>83822507</v>
      </c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</row>
    <row r="51" spans="1:32" ht="12.75">
      <c r="A51" s="37" t="s">
        <v>148</v>
      </c>
      <c r="B51" s="35" t="s">
        <v>149</v>
      </c>
      <c r="C51" s="32"/>
      <c r="D51" s="32"/>
      <c r="E51" s="32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28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3">
        <f t="shared" si="0"/>
        <v>0</v>
      </c>
    </row>
    <row r="52" spans="1:32" ht="12.75">
      <c r="A52" s="37" t="s">
        <v>150</v>
      </c>
      <c r="B52" s="35" t="s">
        <v>151</v>
      </c>
      <c r="C52" s="32"/>
      <c r="D52" s="32"/>
      <c r="E52" s="32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28"/>
      <c r="V52" s="34"/>
      <c r="W52" s="34"/>
      <c r="X52" s="34"/>
      <c r="Y52" s="34"/>
      <c r="Z52" s="34"/>
      <c r="AA52" s="34">
        <v>2410500</v>
      </c>
      <c r="AB52" s="34"/>
      <c r="AC52" s="34"/>
      <c r="AD52" s="34"/>
      <c r="AE52" s="34"/>
      <c r="AF52" s="33">
        <f t="shared" si="0"/>
        <v>2410500</v>
      </c>
    </row>
    <row r="53" spans="1:32" ht="12.75">
      <c r="A53" s="47" t="s">
        <v>152</v>
      </c>
      <c r="B53" s="35" t="s">
        <v>153</v>
      </c>
      <c r="C53" s="32"/>
      <c r="D53" s="32"/>
      <c r="E53" s="32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28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3">
        <f t="shared" si="0"/>
        <v>0</v>
      </c>
    </row>
    <row r="54" spans="1:32" ht="12.75">
      <c r="A54" s="47" t="s">
        <v>154</v>
      </c>
      <c r="B54" s="35" t="s">
        <v>155</v>
      </c>
      <c r="C54" s="32"/>
      <c r="D54" s="32"/>
      <c r="E54" s="3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28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3">
        <f t="shared" si="0"/>
        <v>0</v>
      </c>
    </row>
    <row r="55" spans="1:32" ht="12.75">
      <c r="A55" s="47" t="s">
        <v>156</v>
      </c>
      <c r="B55" s="35" t="s">
        <v>157</v>
      </c>
      <c r="C55" s="32"/>
      <c r="D55" s="32"/>
      <c r="E55" s="32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28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3">
        <f t="shared" si="0"/>
        <v>0</v>
      </c>
    </row>
    <row r="56" spans="1:32" ht="12.75">
      <c r="A56" s="37" t="s">
        <v>158</v>
      </c>
      <c r="B56" s="35" t="s">
        <v>159</v>
      </c>
      <c r="C56" s="32"/>
      <c r="D56" s="32"/>
      <c r="E56" s="32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28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3">
        <f t="shared" si="0"/>
        <v>0</v>
      </c>
    </row>
    <row r="57" spans="1:32" ht="12.75">
      <c r="A57" s="37" t="s">
        <v>160</v>
      </c>
      <c r="B57" s="35" t="s">
        <v>161</v>
      </c>
      <c r="C57" s="32"/>
      <c r="D57" s="32"/>
      <c r="E57" s="3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28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3">
        <f t="shared" si="0"/>
        <v>0</v>
      </c>
    </row>
    <row r="58" spans="1:32" ht="12.75">
      <c r="A58" s="37" t="s">
        <v>162</v>
      </c>
      <c r="B58" s="35" t="s">
        <v>163</v>
      </c>
      <c r="C58" s="32"/>
      <c r="D58" s="32"/>
      <c r="E58" s="32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28"/>
      <c r="V58" s="34"/>
      <c r="W58" s="34"/>
      <c r="X58" s="34"/>
      <c r="Y58" s="34"/>
      <c r="Z58" s="34"/>
      <c r="AA58" s="34"/>
      <c r="AB58" s="34"/>
      <c r="AC58" s="34"/>
      <c r="AD58" s="34">
        <v>24648000</v>
      </c>
      <c r="AE58" s="34"/>
      <c r="AF58" s="33">
        <f t="shared" si="0"/>
        <v>24648000</v>
      </c>
    </row>
    <row r="59" spans="1:55" s="4" customFormat="1" ht="12.75">
      <c r="A59" s="45" t="s">
        <v>164</v>
      </c>
      <c r="B59" s="44" t="s">
        <v>165</v>
      </c>
      <c r="C59" s="40">
        <f>SUM(C51:C58)</f>
        <v>0</v>
      </c>
      <c r="D59" s="40">
        <f aca="true" t="shared" si="10" ref="D59:AE59">SUM(D51:D58)</f>
        <v>0</v>
      </c>
      <c r="E59" s="40">
        <f t="shared" si="10"/>
        <v>0</v>
      </c>
      <c r="F59" s="40">
        <f t="shared" si="10"/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0</v>
      </c>
      <c r="O59" s="40">
        <f t="shared" si="10"/>
        <v>0</v>
      </c>
      <c r="P59" s="40">
        <f t="shared" si="10"/>
        <v>0</v>
      </c>
      <c r="Q59" s="40">
        <f>SUM(Q51:Q58)</f>
        <v>0</v>
      </c>
      <c r="R59" s="40">
        <f>SUM(R51:R58)</f>
        <v>0</v>
      </c>
      <c r="S59" s="40">
        <f t="shared" si="10"/>
        <v>0</v>
      </c>
      <c r="T59" s="40">
        <f t="shared" si="10"/>
        <v>0</v>
      </c>
      <c r="U59" s="40">
        <f t="shared" si="10"/>
        <v>0</v>
      </c>
      <c r="V59" s="40">
        <f t="shared" si="10"/>
        <v>0</v>
      </c>
      <c r="W59" s="40">
        <f t="shared" si="10"/>
        <v>0</v>
      </c>
      <c r="X59" s="40">
        <f t="shared" si="10"/>
        <v>0</v>
      </c>
      <c r="Y59" s="40">
        <f t="shared" si="10"/>
        <v>0</v>
      </c>
      <c r="Z59" s="40">
        <f>SUM(Z51:Z58)</f>
        <v>0</v>
      </c>
      <c r="AA59" s="40">
        <f>SUM(AA51:AA58)</f>
        <v>2410500</v>
      </c>
      <c r="AB59" s="40">
        <f t="shared" si="10"/>
        <v>0</v>
      </c>
      <c r="AC59" s="40"/>
      <c r="AD59" s="40">
        <f t="shared" si="10"/>
        <v>24648000</v>
      </c>
      <c r="AE59" s="40">
        <f t="shared" si="10"/>
        <v>0</v>
      </c>
      <c r="AF59" s="33">
        <f t="shared" si="0"/>
        <v>27058500</v>
      </c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</row>
    <row r="60" spans="1:32" ht="12.75">
      <c r="A60" s="36" t="s">
        <v>166</v>
      </c>
      <c r="B60" s="35" t="s">
        <v>167</v>
      </c>
      <c r="C60" s="32"/>
      <c r="D60" s="32"/>
      <c r="E60" s="32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28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3">
        <f t="shared" si="0"/>
        <v>0</v>
      </c>
    </row>
    <row r="61" spans="1:32" ht="12.75">
      <c r="A61" s="36" t="s">
        <v>168</v>
      </c>
      <c r="B61" s="35" t="s">
        <v>169</v>
      </c>
      <c r="C61" s="32"/>
      <c r="D61" s="32"/>
      <c r="E61" s="32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28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3">
        <f t="shared" si="0"/>
        <v>0</v>
      </c>
    </row>
    <row r="62" spans="1:32" ht="12.75">
      <c r="A62" s="36" t="s">
        <v>170</v>
      </c>
      <c r="B62" s="35" t="s">
        <v>171</v>
      </c>
      <c r="C62" s="32"/>
      <c r="D62" s="32"/>
      <c r="E62" s="32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28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3">
        <f t="shared" si="0"/>
        <v>0</v>
      </c>
    </row>
    <row r="63" spans="1:32" ht="12.75">
      <c r="A63" s="36" t="s">
        <v>172</v>
      </c>
      <c r="B63" s="35" t="s">
        <v>173</v>
      </c>
      <c r="C63" s="32"/>
      <c r="D63" s="32"/>
      <c r="E63" s="32"/>
      <c r="F63" s="3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28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3">
        <f t="shared" si="0"/>
        <v>0</v>
      </c>
    </row>
    <row r="64" spans="1:32" ht="12.75">
      <c r="A64" s="36" t="s">
        <v>174</v>
      </c>
      <c r="B64" s="35" t="s">
        <v>175</v>
      </c>
      <c r="C64" s="32"/>
      <c r="D64" s="32"/>
      <c r="E64" s="32"/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28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3">
        <f t="shared" si="0"/>
        <v>0</v>
      </c>
    </row>
    <row r="65" spans="1:32" ht="12.75">
      <c r="A65" s="36" t="s">
        <v>176</v>
      </c>
      <c r="B65" s="35" t="s">
        <v>177</v>
      </c>
      <c r="C65" s="32"/>
      <c r="D65" s="32"/>
      <c r="E65" s="32"/>
      <c r="F65" s="33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28"/>
      <c r="V65" s="34"/>
      <c r="W65" s="34"/>
      <c r="X65" s="34"/>
      <c r="Y65" s="34"/>
      <c r="Z65" s="34"/>
      <c r="AA65" s="34"/>
      <c r="AB65" s="34"/>
      <c r="AC65" s="34">
        <v>1000000</v>
      </c>
      <c r="AD65" s="34">
        <v>2000000</v>
      </c>
      <c r="AE65" s="34"/>
      <c r="AF65" s="33">
        <f t="shared" si="0"/>
        <v>3000000</v>
      </c>
    </row>
    <row r="66" spans="1:32" ht="12.75">
      <c r="A66" s="36" t="s">
        <v>178</v>
      </c>
      <c r="B66" s="35" t="s">
        <v>179</v>
      </c>
      <c r="C66" s="32"/>
      <c r="D66" s="32"/>
      <c r="E66" s="32"/>
      <c r="F66" s="33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8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3">
        <f t="shared" si="0"/>
        <v>0</v>
      </c>
    </row>
    <row r="67" spans="1:32" ht="12.75">
      <c r="A67" s="36" t="s">
        <v>180</v>
      </c>
      <c r="B67" s="35" t="s">
        <v>181</v>
      </c>
      <c r="C67" s="32"/>
      <c r="D67" s="32"/>
      <c r="E67" s="32"/>
      <c r="F67" s="33"/>
      <c r="G67" s="34"/>
      <c r="H67" s="34">
        <v>1000000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8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3">
        <f t="shared" si="0"/>
        <v>1000000</v>
      </c>
    </row>
    <row r="68" spans="1:32" ht="12.75">
      <c r="A68" s="36" t="s">
        <v>182</v>
      </c>
      <c r="B68" s="35" t="s">
        <v>183</v>
      </c>
      <c r="C68" s="32"/>
      <c r="D68" s="32"/>
      <c r="E68" s="32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28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3">
        <f t="shared" si="0"/>
        <v>0</v>
      </c>
    </row>
    <row r="69" spans="1:32" ht="12.75">
      <c r="A69" s="30" t="s">
        <v>184</v>
      </c>
      <c r="B69" s="35" t="s">
        <v>185</v>
      </c>
      <c r="C69" s="32"/>
      <c r="D69" s="32"/>
      <c r="E69" s="32"/>
      <c r="F69" s="33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28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3">
        <f t="shared" si="0"/>
        <v>0</v>
      </c>
    </row>
    <row r="70" spans="1:32" ht="12.75">
      <c r="A70" s="36" t="s">
        <v>186</v>
      </c>
      <c r="B70" s="35" t="s">
        <v>187</v>
      </c>
      <c r="C70" s="32"/>
      <c r="D70" s="32"/>
      <c r="E70" s="32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28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3"/>
    </row>
    <row r="71" spans="1:32" ht="12.75">
      <c r="A71" s="30" t="s">
        <v>188</v>
      </c>
      <c r="B71" s="35" t="s">
        <v>189</v>
      </c>
      <c r="C71" s="32"/>
      <c r="D71" s="32"/>
      <c r="E71" s="32"/>
      <c r="F71" s="33"/>
      <c r="G71" s="34"/>
      <c r="H71" s="34">
        <v>62000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8"/>
      <c r="V71" s="34">
        <v>2700000</v>
      </c>
      <c r="W71" s="34"/>
      <c r="X71" s="34"/>
      <c r="Y71" s="34"/>
      <c r="Z71" s="34"/>
      <c r="AA71" s="34"/>
      <c r="AB71" s="34"/>
      <c r="AC71" s="34"/>
      <c r="AD71" s="34"/>
      <c r="AE71" s="34"/>
      <c r="AF71" s="33">
        <f>SUM(C71:AE71)</f>
        <v>2762000</v>
      </c>
    </row>
    <row r="72" spans="1:32" ht="12.75">
      <c r="A72" s="30" t="s">
        <v>190</v>
      </c>
      <c r="B72" s="35" t="s">
        <v>191</v>
      </c>
      <c r="C72" s="32"/>
      <c r="D72" s="32"/>
      <c r="E72" s="32"/>
      <c r="F72" s="33"/>
      <c r="G72" s="34"/>
      <c r="H72" s="34">
        <v>566832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28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3">
        <f aca="true" t="shared" si="11" ref="AF72:AF127">SUM(C72:AE72)</f>
        <v>566832</v>
      </c>
    </row>
    <row r="73" spans="1:55" s="4" customFormat="1" ht="12.75">
      <c r="A73" s="45" t="s">
        <v>192</v>
      </c>
      <c r="B73" s="44" t="s">
        <v>193</v>
      </c>
      <c r="C73" s="40">
        <f>SUM(C60:C72)</f>
        <v>0</v>
      </c>
      <c r="D73" s="40">
        <f aca="true" t="shared" si="12" ref="D73:AE73">SUM(D60:D72)</f>
        <v>0</v>
      </c>
      <c r="E73" s="40">
        <f t="shared" si="12"/>
        <v>0</v>
      </c>
      <c r="F73" s="40">
        <f t="shared" si="12"/>
        <v>0</v>
      </c>
      <c r="G73" s="40">
        <f t="shared" si="12"/>
        <v>0</v>
      </c>
      <c r="H73" s="40">
        <f t="shared" si="12"/>
        <v>1628832</v>
      </c>
      <c r="I73" s="40">
        <f t="shared" si="12"/>
        <v>0</v>
      </c>
      <c r="J73" s="40">
        <f t="shared" si="12"/>
        <v>0</v>
      </c>
      <c r="K73" s="40">
        <f t="shared" si="12"/>
        <v>0</v>
      </c>
      <c r="L73" s="40">
        <f t="shared" si="12"/>
        <v>0</v>
      </c>
      <c r="M73" s="40">
        <f t="shared" si="12"/>
        <v>0</v>
      </c>
      <c r="N73" s="40">
        <f t="shared" si="12"/>
        <v>0</v>
      </c>
      <c r="O73" s="40">
        <f t="shared" si="12"/>
        <v>0</v>
      </c>
      <c r="P73" s="40">
        <f t="shared" si="12"/>
        <v>0</v>
      </c>
      <c r="Q73" s="40">
        <f>SUM(Q60:Q72)</f>
        <v>0</v>
      </c>
      <c r="R73" s="40">
        <f>SUM(R60:R72)</f>
        <v>0</v>
      </c>
      <c r="S73" s="40">
        <f t="shared" si="12"/>
        <v>0</v>
      </c>
      <c r="T73" s="40">
        <f t="shared" si="12"/>
        <v>0</v>
      </c>
      <c r="U73" s="40">
        <f t="shared" si="12"/>
        <v>0</v>
      </c>
      <c r="V73" s="40">
        <f t="shared" si="12"/>
        <v>2700000</v>
      </c>
      <c r="W73" s="40">
        <f t="shared" si="12"/>
        <v>0</v>
      </c>
      <c r="X73" s="40">
        <f t="shared" si="12"/>
        <v>0</v>
      </c>
      <c r="Y73" s="40">
        <f t="shared" si="12"/>
        <v>0</v>
      </c>
      <c r="Z73" s="40"/>
      <c r="AA73" s="40"/>
      <c r="AB73" s="40">
        <f t="shared" si="12"/>
        <v>0</v>
      </c>
      <c r="AC73" s="40">
        <f t="shared" si="12"/>
        <v>1000000</v>
      </c>
      <c r="AD73" s="40">
        <f t="shared" si="12"/>
        <v>2000000</v>
      </c>
      <c r="AE73" s="40">
        <f t="shared" si="12"/>
        <v>0</v>
      </c>
      <c r="AF73" s="33">
        <f t="shared" si="11"/>
        <v>7328832</v>
      </c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</row>
    <row r="74" spans="1:55" s="4" customFormat="1" ht="12.75">
      <c r="A74" s="48" t="s">
        <v>194</v>
      </c>
      <c r="B74" s="44"/>
      <c r="C74" s="40"/>
      <c r="D74" s="40"/>
      <c r="E74" s="40"/>
      <c r="F74" s="46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33">
        <f t="shared" si="11"/>
        <v>0</v>
      </c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32" ht="12.75">
      <c r="A75" s="49" t="s">
        <v>195</v>
      </c>
      <c r="B75" s="35" t="s">
        <v>196</v>
      </c>
      <c r="C75" s="32"/>
      <c r="D75" s="32"/>
      <c r="E75" s="32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28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3">
        <f t="shared" si="11"/>
        <v>0</v>
      </c>
    </row>
    <row r="76" spans="1:32" ht="12.75">
      <c r="A76" s="49" t="s">
        <v>197</v>
      </c>
      <c r="B76" s="35" t="s">
        <v>198</v>
      </c>
      <c r="C76" s="32"/>
      <c r="D76" s="32"/>
      <c r="E76" s="32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>
        <v>8931840</v>
      </c>
      <c r="S76" s="34"/>
      <c r="T76" s="34"/>
      <c r="U76" s="28"/>
      <c r="V76" s="34"/>
      <c r="W76" s="34"/>
      <c r="X76" s="34"/>
      <c r="Y76" s="34"/>
      <c r="Z76" s="34"/>
      <c r="AA76" s="34"/>
      <c r="AB76" s="34"/>
      <c r="AC76" s="34"/>
      <c r="AD76" s="34"/>
      <c r="AE76" s="34">
        <v>8000000</v>
      </c>
      <c r="AF76" s="33">
        <f t="shared" si="11"/>
        <v>16931840</v>
      </c>
    </row>
    <row r="77" spans="1:32" ht="12.75">
      <c r="A77" s="49" t="s">
        <v>199</v>
      </c>
      <c r="B77" s="35" t="s">
        <v>200</v>
      </c>
      <c r="C77" s="32"/>
      <c r="D77" s="32"/>
      <c r="E77" s="32"/>
      <c r="F77" s="33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28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3">
        <f t="shared" si="11"/>
        <v>0</v>
      </c>
    </row>
    <row r="78" spans="1:32" ht="12.75">
      <c r="A78" s="49" t="s">
        <v>201</v>
      </c>
      <c r="B78" s="35" t="s">
        <v>202</v>
      </c>
      <c r="C78" s="32"/>
      <c r="D78" s="32"/>
      <c r="E78" s="32"/>
      <c r="F78" s="33"/>
      <c r="G78" s="34">
        <v>100000</v>
      </c>
      <c r="H78" s="34"/>
      <c r="I78" s="34"/>
      <c r="J78" s="34"/>
      <c r="K78" s="34"/>
      <c r="L78" s="34"/>
      <c r="M78" s="34">
        <v>4500000</v>
      </c>
      <c r="N78" s="34"/>
      <c r="O78" s="34"/>
      <c r="P78" s="34"/>
      <c r="Q78" s="34">
        <v>471938</v>
      </c>
      <c r="R78" s="34"/>
      <c r="S78" s="34"/>
      <c r="T78" s="34"/>
      <c r="U78" s="28"/>
      <c r="V78" s="34"/>
      <c r="W78" s="34">
        <v>50000</v>
      </c>
      <c r="X78" s="34"/>
      <c r="Y78" s="34"/>
      <c r="Z78" s="34"/>
      <c r="AA78" s="34"/>
      <c r="AB78" s="34">
        <v>614316</v>
      </c>
      <c r="AC78" s="34"/>
      <c r="AD78" s="34"/>
      <c r="AE78" s="34"/>
      <c r="AF78" s="33">
        <f t="shared" si="11"/>
        <v>5736254</v>
      </c>
    </row>
    <row r="79" spans="1:32" ht="12.75">
      <c r="A79" s="41" t="s">
        <v>203</v>
      </c>
      <c r="B79" s="35" t="s">
        <v>204</v>
      </c>
      <c r="C79" s="32"/>
      <c r="D79" s="32"/>
      <c r="E79" s="32"/>
      <c r="F79" s="33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28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3">
        <f t="shared" si="11"/>
        <v>0</v>
      </c>
    </row>
    <row r="80" spans="1:32" ht="12.75">
      <c r="A80" s="41" t="s">
        <v>205</v>
      </c>
      <c r="B80" s="35" t="s">
        <v>206</v>
      </c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28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3">
        <f t="shared" si="11"/>
        <v>0</v>
      </c>
    </row>
    <row r="81" spans="1:32" ht="12.75">
      <c r="A81" s="41" t="s">
        <v>207</v>
      </c>
      <c r="B81" s="35" t="s">
        <v>208</v>
      </c>
      <c r="C81" s="32"/>
      <c r="D81" s="32"/>
      <c r="E81" s="32"/>
      <c r="F81" s="33"/>
      <c r="G81" s="34">
        <v>27000</v>
      </c>
      <c r="H81" s="34"/>
      <c r="I81" s="34"/>
      <c r="J81" s="34"/>
      <c r="K81" s="34"/>
      <c r="L81" s="34"/>
      <c r="M81" s="34">
        <v>1215000</v>
      </c>
      <c r="N81" s="34"/>
      <c r="O81" s="34"/>
      <c r="P81" s="34"/>
      <c r="Q81" s="34">
        <v>127423</v>
      </c>
      <c r="R81" s="34"/>
      <c r="S81" s="34"/>
      <c r="T81" s="34"/>
      <c r="U81" s="28"/>
      <c r="V81" s="34"/>
      <c r="W81" s="34">
        <v>13500</v>
      </c>
      <c r="X81" s="34"/>
      <c r="Y81" s="34"/>
      <c r="Z81" s="34"/>
      <c r="AA81" s="34"/>
      <c r="AB81" s="34">
        <v>165865</v>
      </c>
      <c r="AC81" s="34"/>
      <c r="AD81" s="34"/>
      <c r="AE81" s="34"/>
      <c r="AF81" s="33">
        <f t="shared" si="11"/>
        <v>1548788</v>
      </c>
    </row>
    <row r="82" spans="1:55" s="4" customFormat="1" ht="12.75">
      <c r="A82" s="50" t="s">
        <v>209</v>
      </c>
      <c r="B82" s="44" t="s">
        <v>210</v>
      </c>
      <c r="C82" s="40">
        <f>SUM(C75:C81)</f>
        <v>0</v>
      </c>
      <c r="D82" s="40">
        <f aca="true" t="shared" si="13" ref="D82:AE82">SUM(D75:D81)</f>
        <v>0</v>
      </c>
      <c r="E82" s="40">
        <f t="shared" si="13"/>
        <v>0</v>
      </c>
      <c r="F82" s="40">
        <f t="shared" si="13"/>
        <v>0</v>
      </c>
      <c r="G82" s="40">
        <f t="shared" si="13"/>
        <v>127000</v>
      </c>
      <c r="H82" s="40">
        <f t="shared" si="13"/>
        <v>0</v>
      </c>
      <c r="I82" s="40">
        <f t="shared" si="13"/>
        <v>0</v>
      </c>
      <c r="J82" s="40">
        <f t="shared" si="13"/>
        <v>0</v>
      </c>
      <c r="K82" s="40">
        <f t="shared" si="13"/>
        <v>0</v>
      </c>
      <c r="L82" s="40">
        <f t="shared" si="13"/>
        <v>0</v>
      </c>
      <c r="M82" s="40">
        <f t="shared" si="13"/>
        <v>5715000</v>
      </c>
      <c r="N82" s="40">
        <f t="shared" si="13"/>
        <v>0</v>
      </c>
      <c r="O82" s="40">
        <f t="shared" si="13"/>
        <v>0</v>
      </c>
      <c r="P82" s="40">
        <f t="shared" si="13"/>
        <v>0</v>
      </c>
      <c r="Q82" s="40">
        <f>SUM(Q75:Q81)</f>
        <v>599361</v>
      </c>
      <c r="R82" s="40">
        <f>SUM(R75:R81)</f>
        <v>8931840</v>
      </c>
      <c r="S82" s="40">
        <f t="shared" si="13"/>
        <v>0</v>
      </c>
      <c r="T82" s="40">
        <f t="shared" si="13"/>
        <v>0</v>
      </c>
      <c r="U82" s="40">
        <f t="shared" si="13"/>
        <v>0</v>
      </c>
      <c r="V82" s="40">
        <f t="shared" si="13"/>
        <v>0</v>
      </c>
      <c r="W82" s="40">
        <f t="shared" si="13"/>
        <v>63500</v>
      </c>
      <c r="X82" s="40">
        <f t="shared" si="13"/>
        <v>0</v>
      </c>
      <c r="Y82" s="40">
        <f t="shared" si="13"/>
        <v>0</v>
      </c>
      <c r="Z82" s="40"/>
      <c r="AA82" s="40"/>
      <c r="AB82" s="40">
        <f t="shared" si="13"/>
        <v>780181</v>
      </c>
      <c r="AC82" s="40">
        <f t="shared" si="13"/>
        <v>0</v>
      </c>
      <c r="AD82" s="40">
        <f t="shared" si="13"/>
        <v>0</v>
      </c>
      <c r="AE82" s="40">
        <f t="shared" si="13"/>
        <v>8000000</v>
      </c>
      <c r="AF82" s="33">
        <f t="shared" si="11"/>
        <v>24216882</v>
      </c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32" ht="12.75">
      <c r="A83" s="37" t="s">
        <v>211</v>
      </c>
      <c r="B83" s="35" t="s">
        <v>212</v>
      </c>
      <c r="C83" s="32"/>
      <c r="D83" s="32"/>
      <c r="E83" s="32">
        <v>4500000</v>
      </c>
      <c r="F83" s="33">
        <v>200000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>
        <v>-415340</v>
      </c>
      <c r="S83" s="34"/>
      <c r="T83" s="34"/>
      <c r="U83" s="28"/>
      <c r="V83" s="34"/>
      <c r="W83" s="34">
        <v>150000</v>
      </c>
      <c r="X83" s="34"/>
      <c r="Y83" s="34"/>
      <c r="Z83" s="34"/>
      <c r="AA83" s="34"/>
      <c r="AB83" s="34"/>
      <c r="AC83" s="34"/>
      <c r="AD83" s="34"/>
      <c r="AE83" s="34">
        <v>29147682</v>
      </c>
      <c r="AF83" s="33">
        <f t="shared" si="11"/>
        <v>33582342</v>
      </c>
    </row>
    <row r="84" spans="1:32" ht="12.75">
      <c r="A84" s="37" t="s">
        <v>213</v>
      </c>
      <c r="B84" s="35" t="s">
        <v>214</v>
      </c>
      <c r="C84" s="32"/>
      <c r="D84" s="32"/>
      <c r="E84" s="32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28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3">
        <f t="shared" si="11"/>
        <v>0</v>
      </c>
    </row>
    <row r="85" spans="1:32" ht="12.75">
      <c r="A85" s="37" t="s">
        <v>215</v>
      </c>
      <c r="B85" s="35" t="s">
        <v>216</v>
      </c>
      <c r="C85" s="32"/>
      <c r="D85" s="32"/>
      <c r="E85" s="32"/>
      <c r="F85" s="33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28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3">
        <f t="shared" si="11"/>
        <v>0</v>
      </c>
    </row>
    <row r="86" spans="1:32" ht="12.75">
      <c r="A86" s="37" t="s">
        <v>217</v>
      </c>
      <c r="B86" s="35" t="s">
        <v>218</v>
      </c>
      <c r="C86" s="32"/>
      <c r="D86" s="32"/>
      <c r="E86" s="32">
        <v>1215000</v>
      </c>
      <c r="F86" s="33">
        <v>54000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28"/>
      <c r="V86" s="34"/>
      <c r="W86" s="34">
        <v>40500</v>
      </c>
      <c r="X86" s="34"/>
      <c r="Y86" s="34"/>
      <c r="Z86" s="34"/>
      <c r="AA86" s="34"/>
      <c r="AB86" s="34"/>
      <c r="AC86" s="34"/>
      <c r="AD86" s="34"/>
      <c r="AE86" s="34">
        <v>9969874</v>
      </c>
      <c r="AF86" s="33">
        <f t="shared" si="11"/>
        <v>11279374</v>
      </c>
    </row>
    <row r="87" spans="1:55" s="4" customFormat="1" ht="12.75">
      <c r="A87" s="45" t="s">
        <v>219</v>
      </c>
      <c r="B87" s="44" t="s">
        <v>220</v>
      </c>
      <c r="C87" s="40">
        <f>SUM(C83:C86)</f>
        <v>0</v>
      </c>
      <c r="D87" s="40">
        <f aca="true" t="shared" si="14" ref="D87:AE87">SUM(D83:D86)</f>
        <v>0</v>
      </c>
      <c r="E87" s="40">
        <f t="shared" si="14"/>
        <v>5715000</v>
      </c>
      <c r="F87" s="40">
        <f t="shared" si="14"/>
        <v>254000</v>
      </c>
      <c r="G87" s="40">
        <f t="shared" si="14"/>
        <v>0</v>
      </c>
      <c r="H87" s="40">
        <f t="shared" si="14"/>
        <v>0</v>
      </c>
      <c r="I87" s="40">
        <f t="shared" si="14"/>
        <v>0</v>
      </c>
      <c r="J87" s="40">
        <f t="shared" si="14"/>
        <v>0</v>
      </c>
      <c r="K87" s="40">
        <f t="shared" si="14"/>
        <v>0</v>
      </c>
      <c r="L87" s="40">
        <f t="shared" si="14"/>
        <v>0</v>
      </c>
      <c r="M87" s="40">
        <f t="shared" si="14"/>
        <v>0</v>
      </c>
      <c r="N87" s="40">
        <f t="shared" si="14"/>
        <v>0</v>
      </c>
      <c r="O87" s="40">
        <f t="shared" si="14"/>
        <v>0</v>
      </c>
      <c r="P87" s="40">
        <f t="shared" si="14"/>
        <v>0</v>
      </c>
      <c r="Q87" s="40">
        <f t="shared" si="14"/>
        <v>0</v>
      </c>
      <c r="R87" s="40">
        <f t="shared" si="14"/>
        <v>-415340</v>
      </c>
      <c r="S87" s="40">
        <f t="shared" si="14"/>
        <v>0</v>
      </c>
      <c r="T87" s="40">
        <f t="shared" si="14"/>
        <v>0</v>
      </c>
      <c r="U87" s="40">
        <f t="shared" si="14"/>
        <v>0</v>
      </c>
      <c r="V87" s="40">
        <f t="shared" si="14"/>
        <v>0</v>
      </c>
      <c r="W87" s="40">
        <f t="shared" si="14"/>
        <v>190500</v>
      </c>
      <c r="X87" s="40">
        <f t="shared" si="14"/>
        <v>0</v>
      </c>
      <c r="Y87" s="40">
        <f t="shared" si="14"/>
        <v>0</v>
      </c>
      <c r="Z87" s="40"/>
      <c r="AA87" s="40"/>
      <c r="AB87" s="40">
        <f t="shared" si="14"/>
        <v>0</v>
      </c>
      <c r="AC87" s="40">
        <f t="shared" si="14"/>
        <v>0</v>
      </c>
      <c r="AD87" s="40">
        <f t="shared" si="14"/>
        <v>0</v>
      </c>
      <c r="AE87" s="40">
        <f t="shared" si="14"/>
        <v>39117556</v>
      </c>
      <c r="AF87" s="33">
        <f t="shared" si="11"/>
        <v>44861716</v>
      </c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32" ht="12.75">
      <c r="A88" s="37" t="s">
        <v>221</v>
      </c>
      <c r="B88" s="35" t="s">
        <v>222</v>
      </c>
      <c r="C88" s="32"/>
      <c r="D88" s="32"/>
      <c r="E88" s="32"/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28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3">
        <f t="shared" si="11"/>
        <v>0</v>
      </c>
    </row>
    <row r="89" spans="1:32" ht="12.75">
      <c r="A89" s="37" t="s">
        <v>223</v>
      </c>
      <c r="B89" s="35" t="s">
        <v>224</v>
      </c>
      <c r="C89" s="32"/>
      <c r="D89" s="32"/>
      <c r="E89" s="32"/>
      <c r="F89" s="3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28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3">
        <f t="shared" si="11"/>
        <v>0</v>
      </c>
    </row>
    <row r="90" spans="1:32" ht="12.75">
      <c r="A90" s="37" t="s">
        <v>225</v>
      </c>
      <c r="B90" s="35" t="s">
        <v>226</v>
      </c>
      <c r="C90" s="32"/>
      <c r="D90" s="32"/>
      <c r="E90" s="32"/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28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3">
        <f t="shared" si="11"/>
        <v>0</v>
      </c>
    </row>
    <row r="91" spans="1:32" ht="12.75">
      <c r="A91" s="37" t="s">
        <v>227</v>
      </c>
      <c r="B91" s="35" t="s">
        <v>228</v>
      </c>
      <c r="C91" s="32"/>
      <c r="D91" s="32"/>
      <c r="E91" s="32"/>
      <c r="F91" s="3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28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3">
        <f t="shared" si="11"/>
        <v>0</v>
      </c>
    </row>
    <row r="92" spans="1:32" ht="12.75">
      <c r="A92" s="37" t="s">
        <v>229</v>
      </c>
      <c r="B92" s="35" t="s">
        <v>230</v>
      </c>
      <c r="C92" s="32"/>
      <c r="D92" s="32"/>
      <c r="E92" s="32"/>
      <c r="F92" s="3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28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3">
        <f t="shared" si="11"/>
        <v>0</v>
      </c>
    </row>
    <row r="93" spans="1:32" ht="12.75">
      <c r="A93" s="37" t="s">
        <v>231</v>
      </c>
      <c r="B93" s="35" t="s">
        <v>232</v>
      </c>
      <c r="C93" s="32"/>
      <c r="D93" s="32"/>
      <c r="E93" s="32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28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3">
        <f t="shared" si="11"/>
        <v>0</v>
      </c>
    </row>
    <row r="94" spans="1:32" ht="12.75">
      <c r="A94" s="37" t="s">
        <v>233</v>
      </c>
      <c r="B94" s="35" t="s">
        <v>234</v>
      </c>
      <c r="C94" s="32"/>
      <c r="D94" s="32"/>
      <c r="E94" s="32"/>
      <c r="F94" s="3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28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3">
        <f t="shared" si="11"/>
        <v>0</v>
      </c>
    </row>
    <row r="95" spans="1:32" ht="12.75">
      <c r="A95" s="37" t="s">
        <v>235</v>
      </c>
      <c r="B95" s="35" t="s">
        <v>236</v>
      </c>
      <c r="C95" s="32"/>
      <c r="D95" s="32"/>
      <c r="E95" s="32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28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3">
        <f t="shared" si="11"/>
        <v>0</v>
      </c>
    </row>
    <row r="96" spans="1:32" ht="12.75">
      <c r="A96" s="37" t="s">
        <v>237</v>
      </c>
      <c r="B96" s="35" t="s">
        <v>238</v>
      </c>
      <c r="C96" s="32"/>
      <c r="D96" s="32"/>
      <c r="E96" s="32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28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3"/>
    </row>
    <row r="97" spans="1:55" s="4" customFormat="1" ht="12.75">
      <c r="A97" s="45" t="s">
        <v>239</v>
      </c>
      <c r="B97" s="44" t="s">
        <v>240</v>
      </c>
      <c r="C97" s="40">
        <f aca="true" t="shared" si="15" ref="C97:AE97">SUM(C88:C95)</f>
        <v>0</v>
      </c>
      <c r="D97" s="40">
        <f t="shared" si="15"/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40">
        <f t="shared" si="15"/>
        <v>0</v>
      </c>
      <c r="K97" s="40">
        <f t="shared" si="15"/>
        <v>0</v>
      </c>
      <c r="L97" s="40"/>
      <c r="M97" s="40">
        <f t="shared" si="15"/>
        <v>0</v>
      </c>
      <c r="N97" s="40">
        <f t="shared" si="15"/>
        <v>0</v>
      </c>
      <c r="O97" s="40">
        <f t="shared" si="15"/>
        <v>0</v>
      </c>
      <c r="P97" s="40">
        <f t="shared" si="15"/>
        <v>0</v>
      </c>
      <c r="Q97" s="40">
        <f t="shared" si="15"/>
        <v>0</v>
      </c>
      <c r="R97" s="40">
        <f t="shared" si="15"/>
        <v>0</v>
      </c>
      <c r="S97" s="40">
        <f t="shared" si="15"/>
        <v>0</v>
      </c>
      <c r="T97" s="40">
        <f t="shared" si="15"/>
        <v>0</v>
      </c>
      <c r="U97" s="40">
        <f t="shared" si="15"/>
        <v>0</v>
      </c>
      <c r="V97" s="40">
        <f t="shared" si="15"/>
        <v>0</v>
      </c>
      <c r="W97" s="40">
        <f t="shared" si="15"/>
        <v>0</v>
      </c>
      <c r="X97" s="40">
        <f t="shared" si="15"/>
        <v>0</v>
      </c>
      <c r="Y97" s="40">
        <f t="shared" si="15"/>
        <v>0</v>
      </c>
      <c r="Z97" s="40"/>
      <c r="AA97" s="40"/>
      <c r="AB97" s="40">
        <f t="shared" si="15"/>
        <v>0</v>
      </c>
      <c r="AC97" s="40">
        <f t="shared" si="15"/>
        <v>0</v>
      </c>
      <c r="AD97" s="40">
        <f t="shared" si="15"/>
        <v>0</v>
      </c>
      <c r="AE97" s="40">
        <f t="shared" si="15"/>
        <v>0</v>
      </c>
      <c r="AF97" s="33">
        <f t="shared" si="11"/>
        <v>0</v>
      </c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</row>
    <row r="98" spans="1:55" s="4" customFormat="1" ht="12.75">
      <c r="A98" s="48" t="s">
        <v>241</v>
      </c>
      <c r="B98" s="44"/>
      <c r="C98" s="40"/>
      <c r="D98" s="40"/>
      <c r="E98" s="40"/>
      <c r="F98" s="4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33">
        <f t="shared" si="11"/>
        <v>0</v>
      </c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</row>
    <row r="99" spans="1:55" s="4" customFormat="1" ht="12.75">
      <c r="A99" s="51" t="s">
        <v>242</v>
      </c>
      <c r="B99" s="52" t="s">
        <v>243</v>
      </c>
      <c r="C99" s="40">
        <f aca="true" t="shared" si="16" ref="C99:AE99">C24+C25+C50+C59+C73+C82+C87+C97</f>
        <v>7189700</v>
      </c>
      <c r="D99" s="40">
        <f t="shared" si="16"/>
        <v>0</v>
      </c>
      <c r="E99" s="40">
        <f t="shared" si="16"/>
        <v>5842000</v>
      </c>
      <c r="F99" s="40">
        <f t="shared" si="16"/>
        <v>1714500</v>
      </c>
      <c r="G99" s="40">
        <f t="shared" si="16"/>
        <v>15813300</v>
      </c>
      <c r="H99" s="40">
        <f t="shared" si="16"/>
        <v>26193217</v>
      </c>
      <c r="I99" s="40">
        <f t="shared" si="16"/>
        <v>5207000</v>
      </c>
      <c r="J99" s="40">
        <f t="shared" si="16"/>
        <v>192200</v>
      </c>
      <c r="K99" s="40">
        <f t="shared" si="16"/>
        <v>952500</v>
      </c>
      <c r="L99" s="40">
        <f t="shared" si="16"/>
        <v>200000</v>
      </c>
      <c r="M99" s="40">
        <f t="shared" si="16"/>
        <v>25778429</v>
      </c>
      <c r="N99" s="40">
        <f t="shared" si="16"/>
        <v>646100</v>
      </c>
      <c r="O99" s="40">
        <f t="shared" si="16"/>
        <v>289560</v>
      </c>
      <c r="P99" s="40">
        <f>P24+P25+P50+P59+P73+P82+P87+P97</f>
        <v>6954790</v>
      </c>
      <c r="Q99" s="40">
        <f>Q24+Q25+Q50+Q59+Q73+Q82+Q87+Q97</f>
        <v>6615204</v>
      </c>
      <c r="R99" s="40">
        <f t="shared" si="16"/>
        <v>8516500</v>
      </c>
      <c r="S99" s="40">
        <f t="shared" si="16"/>
        <v>50800</v>
      </c>
      <c r="T99" s="40">
        <f t="shared" si="16"/>
        <v>1028700</v>
      </c>
      <c r="U99" s="40">
        <f t="shared" si="16"/>
        <v>9619231</v>
      </c>
      <c r="V99" s="40">
        <f t="shared" si="16"/>
        <v>2700000</v>
      </c>
      <c r="W99" s="40">
        <f t="shared" si="16"/>
        <v>10670219</v>
      </c>
      <c r="X99" s="40">
        <f t="shared" si="16"/>
        <v>381000</v>
      </c>
      <c r="Y99" s="40">
        <f t="shared" si="16"/>
        <v>723900</v>
      </c>
      <c r="Z99" s="40">
        <f t="shared" si="16"/>
        <v>4031040</v>
      </c>
      <c r="AA99" s="40">
        <f t="shared" si="16"/>
        <v>2410500</v>
      </c>
      <c r="AB99" s="40">
        <f t="shared" si="16"/>
        <v>66384549</v>
      </c>
      <c r="AC99" s="40">
        <f t="shared" si="16"/>
        <v>1000000</v>
      </c>
      <c r="AD99" s="40">
        <f t="shared" si="16"/>
        <v>36922000</v>
      </c>
      <c r="AE99" s="40">
        <f t="shared" si="16"/>
        <v>47117556</v>
      </c>
      <c r="AF99" s="33">
        <f t="shared" si="11"/>
        <v>295144495</v>
      </c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</row>
    <row r="100" spans="1:32" ht="19.5" customHeight="1">
      <c r="A100" s="37" t="s">
        <v>244</v>
      </c>
      <c r="B100" s="37" t="s">
        <v>245</v>
      </c>
      <c r="C100" s="53"/>
      <c r="D100" s="53"/>
      <c r="E100" s="53"/>
      <c r="F100" s="3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5"/>
      <c r="V100" s="54"/>
      <c r="W100" s="54"/>
      <c r="X100" s="54"/>
      <c r="Y100" s="54"/>
      <c r="Z100" s="54"/>
      <c r="AA100" s="54"/>
      <c r="AB100" s="54"/>
      <c r="AC100" s="54"/>
      <c r="AD100" s="34"/>
      <c r="AE100" s="34"/>
      <c r="AF100" s="33">
        <f t="shared" si="11"/>
        <v>0</v>
      </c>
    </row>
    <row r="101" spans="1:32" ht="16.5" customHeight="1">
      <c r="A101" s="37" t="s">
        <v>246</v>
      </c>
      <c r="B101" s="37" t="s">
        <v>247</v>
      </c>
      <c r="C101" s="53"/>
      <c r="D101" s="53"/>
      <c r="E101" s="53"/>
      <c r="F101" s="3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5"/>
      <c r="V101" s="54"/>
      <c r="W101" s="54"/>
      <c r="X101" s="54"/>
      <c r="Y101" s="54"/>
      <c r="Z101" s="54"/>
      <c r="AA101" s="54"/>
      <c r="AB101" s="54"/>
      <c r="AC101" s="54"/>
      <c r="AD101" s="34"/>
      <c r="AE101" s="34"/>
      <c r="AF101" s="33">
        <f t="shared" si="11"/>
        <v>0</v>
      </c>
    </row>
    <row r="102" spans="1:32" ht="16.5" customHeight="1">
      <c r="A102" s="37" t="s">
        <v>248</v>
      </c>
      <c r="B102" s="37" t="s">
        <v>249</v>
      </c>
      <c r="C102" s="53"/>
      <c r="D102" s="53"/>
      <c r="E102" s="53"/>
      <c r="F102" s="3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5"/>
      <c r="V102" s="54"/>
      <c r="W102" s="54"/>
      <c r="X102" s="54"/>
      <c r="Y102" s="54"/>
      <c r="Z102" s="54"/>
      <c r="AA102" s="54"/>
      <c r="AB102" s="54"/>
      <c r="AC102" s="54"/>
      <c r="AD102" s="34"/>
      <c r="AE102" s="34"/>
      <c r="AF102" s="33">
        <f t="shared" si="11"/>
        <v>0</v>
      </c>
    </row>
    <row r="103" spans="1:55" s="4" customFormat="1" ht="12.75">
      <c r="A103" s="42" t="s">
        <v>250</v>
      </c>
      <c r="B103" s="42" t="s">
        <v>251</v>
      </c>
      <c r="C103" s="56">
        <f>SUM(C100:C102)</f>
        <v>0</v>
      </c>
      <c r="D103" s="56">
        <f aca="true" t="shared" si="17" ref="D103:AE103">SUM(D100:D102)</f>
        <v>0</v>
      </c>
      <c r="E103" s="56">
        <f t="shared" si="17"/>
        <v>0</v>
      </c>
      <c r="F103" s="56">
        <f t="shared" si="17"/>
        <v>0</v>
      </c>
      <c r="G103" s="56">
        <f t="shared" si="17"/>
        <v>0</v>
      </c>
      <c r="H103" s="56">
        <f t="shared" si="17"/>
        <v>0</v>
      </c>
      <c r="I103" s="56">
        <f t="shared" si="17"/>
        <v>0</v>
      </c>
      <c r="J103" s="56">
        <f t="shared" si="17"/>
        <v>0</v>
      </c>
      <c r="K103" s="56">
        <f t="shared" si="17"/>
        <v>0</v>
      </c>
      <c r="L103" s="56">
        <f t="shared" si="17"/>
        <v>0</v>
      </c>
      <c r="M103" s="56">
        <f t="shared" si="17"/>
        <v>0</v>
      </c>
      <c r="N103" s="56">
        <f t="shared" si="17"/>
        <v>0</v>
      </c>
      <c r="O103" s="56">
        <f t="shared" si="17"/>
        <v>0</v>
      </c>
      <c r="P103" s="56">
        <f t="shared" si="17"/>
        <v>0</v>
      </c>
      <c r="Q103" s="56"/>
      <c r="R103" s="56"/>
      <c r="S103" s="56">
        <f t="shared" si="17"/>
        <v>0</v>
      </c>
      <c r="T103" s="56">
        <f t="shared" si="17"/>
        <v>0</v>
      </c>
      <c r="U103" s="56">
        <f t="shared" si="17"/>
        <v>0</v>
      </c>
      <c r="V103" s="56">
        <f t="shared" si="17"/>
        <v>0</v>
      </c>
      <c r="W103" s="56">
        <f t="shared" si="17"/>
        <v>0</v>
      </c>
      <c r="X103" s="56">
        <f t="shared" si="17"/>
        <v>0</v>
      </c>
      <c r="Y103" s="56">
        <f t="shared" si="17"/>
        <v>0</v>
      </c>
      <c r="Z103" s="56">
        <f>SUM(AB100:AB102)</f>
        <v>0</v>
      </c>
      <c r="AA103" s="56">
        <f>SUM(AC100:AC102)</f>
        <v>0</v>
      </c>
      <c r="AB103" s="56">
        <f>SUM(AD100:AD102)</f>
        <v>0</v>
      </c>
      <c r="AC103" s="56">
        <f t="shared" si="17"/>
        <v>0</v>
      </c>
      <c r="AD103" s="56">
        <f t="shared" si="17"/>
        <v>0</v>
      </c>
      <c r="AE103" s="56">
        <f t="shared" si="17"/>
        <v>0</v>
      </c>
      <c r="AF103" s="33">
        <f t="shared" si="11"/>
        <v>0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</row>
    <row r="104" spans="1:32" ht="12.75">
      <c r="A104" s="41" t="s">
        <v>252</v>
      </c>
      <c r="B104" s="37" t="s">
        <v>253</v>
      </c>
      <c r="C104" s="57"/>
      <c r="D104" s="57"/>
      <c r="E104" s="57"/>
      <c r="F104" s="33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9"/>
      <c r="V104" s="58"/>
      <c r="W104" s="58"/>
      <c r="X104" s="58"/>
      <c r="Y104" s="58"/>
      <c r="Z104" s="58"/>
      <c r="AA104" s="58"/>
      <c r="AB104" s="58"/>
      <c r="AC104" s="58"/>
      <c r="AD104" s="34"/>
      <c r="AE104" s="34"/>
      <c r="AF104" s="33">
        <f t="shared" si="11"/>
        <v>0</v>
      </c>
    </row>
    <row r="105" spans="1:32" ht="12.75">
      <c r="A105" s="41" t="s">
        <v>252</v>
      </c>
      <c r="B105" s="37" t="s">
        <v>254</v>
      </c>
      <c r="C105" s="57"/>
      <c r="D105" s="57"/>
      <c r="E105" s="57"/>
      <c r="F105" s="33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9"/>
      <c r="V105" s="58"/>
      <c r="W105" s="58"/>
      <c r="X105" s="58"/>
      <c r="Y105" s="58"/>
      <c r="Z105" s="58"/>
      <c r="AA105" s="58"/>
      <c r="AB105" s="58"/>
      <c r="AC105" s="58"/>
      <c r="AD105" s="34"/>
      <c r="AE105" s="34"/>
      <c r="AF105" s="33">
        <f t="shared" si="11"/>
        <v>0</v>
      </c>
    </row>
    <row r="106" spans="1:32" ht="12.75">
      <c r="A106" s="37" t="s">
        <v>255</v>
      </c>
      <c r="B106" s="37" t="s">
        <v>256</v>
      </c>
      <c r="C106" s="53"/>
      <c r="D106" s="53"/>
      <c r="E106" s="53"/>
      <c r="F106" s="3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5"/>
      <c r="V106" s="54"/>
      <c r="W106" s="54"/>
      <c r="X106" s="54"/>
      <c r="Y106" s="54"/>
      <c r="Z106" s="54"/>
      <c r="AA106" s="54"/>
      <c r="AB106" s="54"/>
      <c r="AC106" s="54"/>
      <c r="AD106" s="34"/>
      <c r="AE106" s="34"/>
      <c r="AF106" s="33">
        <f t="shared" si="11"/>
        <v>0</v>
      </c>
    </row>
    <row r="107" spans="1:32" ht="12.75">
      <c r="A107" s="37" t="s">
        <v>257</v>
      </c>
      <c r="B107" s="37" t="s">
        <v>258</v>
      </c>
      <c r="C107" s="53"/>
      <c r="D107" s="53"/>
      <c r="E107" s="53"/>
      <c r="F107" s="3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5"/>
      <c r="V107" s="54"/>
      <c r="W107" s="54"/>
      <c r="X107" s="54"/>
      <c r="Y107" s="54"/>
      <c r="Z107" s="54"/>
      <c r="AA107" s="54"/>
      <c r="AB107" s="54"/>
      <c r="AC107" s="54"/>
      <c r="AD107" s="34"/>
      <c r="AE107" s="34"/>
      <c r="AF107" s="33">
        <f t="shared" si="11"/>
        <v>0</v>
      </c>
    </row>
    <row r="108" spans="1:32" ht="12.75">
      <c r="A108" s="37" t="s">
        <v>259</v>
      </c>
      <c r="B108" s="37" t="s">
        <v>260</v>
      </c>
      <c r="C108" s="53"/>
      <c r="D108" s="53"/>
      <c r="E108" s="53"/>
      <c r="F108" s="3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5"/>
      <c r="V108" s="54"/>
      <c r="W108" s="54"/>
      <c r="X108" s="54"/>
      <c r="Y108" s="54"/>
      <c r="Z108" s="54"/>
      <c r="AA108" s="54"/>
      <c r="AB108" s="54"/>
      <c r="AC108" s="54"/>
      <c r="AD108" s="34"/>
      <c r="AE108" s="34"/>
      <c r="AF108" s="33"/>
    </row>
    <row r="109" spans="1:32" ht="12.75">
      <c r="A109" s="37" t="s">
        <v>261</v>
      </c>
      <c r="B109" s="37" t="s">
        <v>262</v>
      </c>
      <c r="C109" s="53"/>
      <c r="D109" s="53"/>
      <c r="E109" s="53"/>
      <c r="F109" s="3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5"/>
      <c r="V109" s="54"/>
      <c r="W109" s="54"/>
      <c r="X109" s="54"/>
      <c r="Y109" s="54"/>
      <c r="Z109" s="54"/>
      <c r="AA109" s="54"/>
      <c r="AB109" s="54"/>
      <c r="AC109" s="54"/>
      <c r="AD109" s="34"/>
      <c r="AE109" s="34"/>
      <c r="AF109" s="33"/>
    </row>
    <row r="110" spans="1:55" s="4" customFormat="1" ht="12.75">
      <c r="A110" s="60" t="s">
        <v>263</v>
      </c>
      <c r="B110" s="42" t="s">
        <v>264</v>
      </c>
      <c r="C110" s="61">
        <f>SUM(C104:C107)</f>
        <v>0</v>
      </c>
      <c r="D110" s="61">
        <f aca="true" t="shared" si="18" ref="D110:AE110">SUM(D104:D107)</f>
        <v>0</v>
      </c>
      <c r="E110" s="61">
        <f t="shared" si="18"/>
        <v>0</v>
      </c>
      <c r="F110" s="61">
        <f t="shared" si="18"/>
        <v>0</v>
      </c>
      <c r="G110" s="61">
        <f t="shared" si="18"/>
        <v>0</v>
      </c>
      <c r="H110" s="61">
        <f t="shared" si="18"/>
        <v>0</v>
      </c>
      <c r="I110" s="61">
        <f t="shared" si="18"/>
        <v>0</v>
      </c>
      <c r="J110" s="61">
        <f t="shared" si="18"/>
        <v>0</v>
      </c>
      <c r="K110" s="61">
        <f t="shared" si="18"/>
        <v>0</v>
      </c>
      <c r="L110" s="61">
        <f t="shared" si="18"/>
        <v>0</v>
      </c>
      <c r="M110" s="61">
        <f t="shared" si="18"/>
        <v>0</v>
      </c>
      <c r="N110" s="61">
        <f t="shared" si="18"/>
        <v>0</v>
      </c>
      <c r="O110" s="61">
        <f t="shared" si="18"/>
        <v>0</v>
      </c>
      <c r="P110" s="61">
        <f t="shared" si="18"/>
        <v>0</v>
      </c>
      <c r="Q110" s="61">
        <f t="shared" si="18"/>
        <v>0</v>
      </c>
      <c r="R110" s="61">
        <f t="shared" si="18"/>
        <v>0</v>
      </c>
      <c r="S110" s="61">
        <f t="shared" si="18"/>
        <v>0</v>
      </c>
      <c r="T110" s="61">
        <f t="shared" si="18"/>
        <v>0</v>
      </c>
      <c r="U110" s="61">
        <f t="shared" si="18"/>
        <v>0</v>
      </c>
      <c r="V110" s="61">
        <f t="shared" si="18"/>
        <v>0</v>
      </c>
      <c r="W110" s="61">
        <f t="shared" si="18"/>
        <v>0</v>
      </c>
      <c r="X110" s="61">
        <f t="shared" si="18"/>
        <v>0</v>
      </c>
      <c r="Y110" s="61">
        <f t="shared" si="18"/>
        <v>0</v>
      </c>
      <c r="Z110" s="61">
        <f t="shared" si="18"/>
        <v>0</v>
      </c>
      <c r="AA110" s="61">
        <f t="shared" si="18"/>
        <v>0</v>
      </c>
      <c r="AB110" s="61">
        <f t="shared" si="18"/>
        <v>0</v>
      </c>
      <c r="AC110" s="61">
        <f t="shared" si="18"/>
        <v>0</v>
      </c>
      <c r="AD110" s="61">
        <f t="shared" si="18"/>
        <v>0</v>
      </c>
      <c r="AE110" s="61">
        <f t="shared" si="18"/>
        <v>0</v>
      </c>
      <c r="AF110" s="33">
        <f t="shared" si="11"/>
        <v>0</v>
      </c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</row>
    <row r="111" spans="1:32" ht="12.75">
      <c r="A111" s="41" t="s">
        <v>265</v>
      </c>
      <c r="B111" s="37" t="s">
        <v>266</v>
      </c>
      <c r="C111" s="57"/>
      <c r="D111" s="57"/>
      <c r="E111" s="57"/>
      <c r="F111" s="33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9"/>
      <c r="V111" s="58"/>
      <c r="W111" s="58"/>
      <c r="X111" s="58"/>
      <c r="Y111" s="58"/>
      <c r="Z111" s="58"/>
      <c r="AA111" s="58"/>
      <c r="AB111" s="58"/>
      <c r="AC111" s="58"/>
      <c r="AD111" s="34"/>
      <c r="AE111" s="34"/>
      <c r="AF111" s="33">
        <f t="shared" si="11"/>
        <v>0</v>
      </c>
    </row>
    <row r="112" spans="1:32" ht="12.75">
      <c r="A112" s="41" t="s">
        <v>267</v>
      </c>
      <c r="B112" s="37" t="s">
        <v>268</v>
      </c>
      <c r="C112" s="57"/>
      <c r="D112" s="57">
        <v>7826647</v>
      </c>
      <c r="E112" s="57"/>
      <c r="F112" s="33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9"/>
      <c r="V112" s="58"/>
      <c r="W112" s="58"/>
      <c r="X112" s="58"/>
      <c r="Y112" s="58"/>
      <c r="Z112" s="58"/>
      <c r="AA112" s="58"/>
      <c r="AB112" s="58"/>
      <c r="AC112" s="58"/>
      <c r="AD112" s="34"/>
      <c r="AE112" s="34"/>
      <c r="AF112" s="33">
        <f t="shared" si="11"/>
        <v>7826647</v>
      </c>
    </row>
    <row r="113" spans="1:55" s="4" customFormat="1" ht="12.75">
      <c r="A113" s="60" t="s">
        <v>269</v>
      </c>
      <c r="B113" s="42" t="s">
        <v>270</v>
      </c>
      <c r="C113" s="61"/>
      <c r="D113" s="61"/>
      <c r="E113" s="61"/>
      <c r="F113" s="46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28"/>
      <c r="AE113" s="28"/>
      <c r="AF113" s="33">
        <f t="shared" si="11"/>
        <v>0</v>
      </c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</row>
    <row r="114" spans="1:32" ht="12.75">
      <c r="A114" s="41" t="s">
        <v>271</v>
      </c>
      <c r="B114" s="37" t="s">
        <v>272</v>
      </c>
      <c r="C114" s="57"/>
      <c r="D114" s="57"/>
      <c r="E114" s="57"/>
      <c r="F114" s="33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9"/>
      <c r="V114" s="58"/>
      <c r="W114" s="58"/>
      <c r="X114" s="58"/>
      <c r="Y114" s="58"/>
      <c r="Z114" s="58"/>
      <c r="AA114" s="58"/>
      <c r="AB114" s="58"/>
      <c r="AC114" s="58"/>
      <c r="AD114" s="34"/>
      <c r="AE114" s="34"/>
      <c r="AF114" s="33">
        <f t="shared" si="11"/>
        <v>0</v>
      </c>
    </row>
    <row r="115" spans="1:32" ht="12.75">
      <c r="A115" s="41" t="s">
        <v>273</v>
      </c>
      <c r="B115" s="37" t="s">
        <v>274</v>
      </c>
      <c r="C115" s="57"/>
      <c r="D115" s="57"/>
      <c r="E115" s="57"/>
      <c r="F115" s="33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9"/>
      <c r="V115" s="58"/>
      <c r="W115" s="58"/>
      <c r="X115" s="58"/>
      <c r="Y115" s="58"/>
      <c r="Z115" s="58"/>
      <c r="AA115" s="58"/>
      <c r="AB115" s="58"/>
      <c r="AC115" s="58"/>
      <c r="AD115" s="34"/>
      <c r="AE115" s="34"/>
      <c r="AF115" s="33">
        <f t="shared" si="11"/>
        <v>0</v>
      </c>
    </row>
    <row r="116" spans="1:32" ht="12.75">
      <c r="A116" s="41" t="s">
        <v>275</v>
      </c>
      <c r="B116" s="37" t="s">
        <v>276</v>
      </c>
      <c r="C116" s="57"/>
      <c r="D116" s="57"/>
      <c r="E116" s="57"/>
      <c r="F116" s="33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9"/>
      <c r="V116" s="58"/>
      <c r="W116" s="58"/>
      <c r="X116" s="58"/>
      <c r="Y116" s="58"/>
      <c r="Z116" s="58"/>
      <c r="AA116" s="58"/>
      <c r="AB116" s="58"/>
      <c r="AC116" s="58"/>
      <c r="AD116" s="34"/>
      <c r="AE116" s="34"/>
      <c r="AF116" s="33">
        <f t="shared" si="11"/>
        <v>0</v>
      </c>
    </row>
    <row r="117" spans="1:32" ht="12.75">
      <c r="A117" s="41" t="s">
        <v>277</v>
      </c>
      <c r="B117" s="37" t="s">
        <v>278</v>
      </c>
      <c r="C117" s="57"/>
      <c r="D117" s="57"/>
      <c r="E117" s="57"/>
      <c r="F117" s="33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9"/>
      <c r="V117" s="58"/>
      <c r="W117" s="58"/>
      <c r="X117" s="58"/>
      <c r="Y117" s="58"/>
      <c r="Z117" s="58"/>
      <c r="AA117" s="58"/>
      <c r="AB117" s="58"/>
      <c r="AC117" s="58"/>
      <c r="AD117" s="34"/>
      <c r="AE117" s="34"/>
      <c r="AF117" s="33"/>
    </row>
    <row r="118" spans="1:55" s="4" customFormat="1" ht="12.75">
      <c r="A118" s="50" t="s">
        <v>279</v>
      </c>
      <c r="B118" s="45" t="s">
        <v>280</v>
      </c>
      <c r="C118" s="61">
        <f>C103+C110+C111+C112+C113+C114+C115+C116</f>
        <v>0</v>
      </c>
      <c r="D118" s="61">
        <f aca="true" t="shared" si="19" ref="D118:AE118">D103+D110+D111+D112+D113+D114+D115+D116</f>
        <v>7826647</v>
      </c>
      <c r="E118" s="61">
        <f t="shared" si="19"/>
        <v>0</v>
      </c>
      <c r="F118" s="61">
        <f t="shared" si="19"/>
        <v>0</v>
      </c>
      <c r="G118" s="61">
        <f t="shared" si="19"/>
        <v>0</v>
      </c>
      <c r="H118" s="61">
        <f t="shared" si="19"/>
        <v>0</v>
      </c>
      <c r="I118" s="61">
        <f t="shared" si="19"/>
        <v>0</v>
      </c>
      <c r="J118" s="61">
        <f t="shared" si="19"/>
        <v>0</v>
      </c>
      <c r="K118" s="61">
        <f t="shared" si="19"/>
        <v>0</v>
      </c>
      <c r="L118" s="61">
        <f t="shared" si="19"/>
        <v>0</v>
      </c>
      <c r="M118" s="61">
        <f t="shared" si="19"/>
        <v>0</v>
      </c>
      <c r="N118" s="61">
        <f t="shared" si="19"/>
        <v>0</v>
      </c>
      <c r="O118" s="61">
        <f t="shared" si="19"/>
        <v>0</v>
      </c>
      <c r="P118" s="61">
        <f t="shared" si="19"/>
        <v>0</v>
      </c>
      <c r="Q118" s="61">
        <f t="shared" si="19"/>
        <v>0</v>
      </c>
      <c r="R118" s="61">
        <f t="shared" si="19"/>
        <v>0</v>
      </c>
      <c r="S118" s="61">
        <f t="shared" si="19"/>
        <v>0</v>
      </c>
      <c r="T118" s="61">
        <f t="shared" si="19"/>
        <v>0</v>
      </c>
      <c r="U118" s="61">
        <f t="shared" si="19"/>
        <v>0</v>
      </c>
      <c r="V118" s="61">
        <f t="shared" si="19"/>
        <v>0</v>
      </c>
      <c r="W118" s="61">
        <f t="shared" si="19"/>
        <v>0</v>
      </c>
      <c r="X118" s="61">
        <f t="shared" si="19"/>
        <v>0</v>
      </c>
      <c r="Y118" s="61">
        <f t="shared" si="19"/>
        <v>0</v>
      </c>
      <c r="Z118" s="61">
        <f t="shared" si="19"/>
        <v>0</v>
      </c>
      <c r="AA118" s="61">
        <f t="shared" si="19"/>
        <v>0</v>
      </c>
      <c r="AB118" s="61">
        <f>Z103+AB110+AB111+AB112+AB113+AB114+AB115+AB116</f>
        <v>0</v>
      </c>
      <c r="AC118" s="61">
        <f>AA103+AC110+AC111+AC112+AC113+AC114+AC115+AC116</f>
        <v>0</v>
      </c>
      <c r="AD118" s="61">
        <f t="shared" si="19"/>
        <v>0</v>
      </c>
      <c r="AE118" s="61">
        <f t="shared" si="19"/>
        <v>0</v>
      </c>
      <c r="AF118" s="33">
        <f t="shared" si="11"/>
        <v>7826647</v>
      </c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</row>
    <row r="119" spans="1:32" ht="12.75">
      <c r="A119" s="41" t="s">
        <v>281</v>
      </c>
      <c r="B119" s="37" t="s">
        <v>282</v>
      </c>
      <c r="C119" s="57"/>
      <c r="D119" s="57"/>
      <c r="E119" s="57"/>
      <c r="F119" s="33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9"/>
      <c r="V119" s="58"/>
      <c r="W119" s="58"/>
      <c r="X119" s="58"/>
      <c r="Y119" s="58"/>
      <c r="Z119" s="58"/>
      <c r="AA119" s="58"/>
      <c r="AB119" s="58"/>
      <c r="AC119" s="58"/>
      <c r="AD119" s="34"/>
      <c r="AE119" s="34"/>
      <c r="AF119" s="33">
        <f t="shared" si="11"/>
        <v>0</v>
      </c>
    </row>
    <row r="120" spans="1:32" ht="12.75">
      <c r="A120" s="37" t="s">
        <v>283</v>
      </c>
      <c r="B120" s="37" t="s">
        <v>284</v>
      </c>
      <c r="C120" s="53"/>
      <c r="D120" s="53"/>
      <c r="E120" s="53"/>
      <c r="F120" s="3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5"/>
      <c r="V120" s="54"/>
      <c r="W120" s="54"/>
      <c r="X120" s="54"/>
      <c r="Y120" s="54"/>
      <c r="Z120" s="54"/>
      <c r="AA120" s="54"/>
      <c r="AB120" s="54"/>
      <c r="AC120" s="54"/>
      <c r="AD120" s="34"/>
      <c r="AE120" s="34"/>
      <c r="AF120" s="33">
        <f t="shared" si="11"/>
        <v>0</v>
      </c>
    </row>
    <row r="121" spans="1:32" ht="12.75">
      <c r="A121" s="41" t="s">
        <v>285</v>
      </c>
      <c r="B121" s="37" t="s">
        <v>286</v>
      </c>
      <c r="C121" s="57"/>
      <c r="D121" s="57"/>
      <c r="E121" s="57"/>
      <c r="F121" s="33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58"/>
      <c r="W121" s="58"/>
      <c r="X121" s="58"/>
      <c r="Y121" s="58"/>
      <c r="Z121" s="58"/>
      <c r="AA121" s="58"/>
      <c r="AB121" s="58"/>
      <c r="AC121" s="58"/>
      <c r="AD121" s="34"/>
      <c r="AE121" s="34"/>
      <c r="AF121" s="33">
        <f t="shared" si="11"/>
        <v>0</v>
      </c>
    </row>
    <row r="122" spans="1:32" ht="17.25" customHeight="1">
      <c r="A122" s="41" t="s">
        <v>287</v>
      </c>
      <c r="B122" s="37" t="s">
        <v>288</v>
      </c>
      <c r="C122" s="57"/>
      <c r="D122" s="57"/>
      <c r="E122" s="57"/>
      <c r="F122" s="33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9"/>
      <c r="V122" s="58"/>
      <c r="W122" s="58"/>
      <c r="X122" s="58"/>
      <c r="Y122" s="58"/>
      <c r="Z122" s="58"/>
      <c r="AA122" s="58"/>
      <c r="AB122" s="58"/>
      <c r="AC122" s="58"/>
      <c r="AD122" s="34"/>
      <c r="AE122" s="34"/>
      <c r="AF122" s="33">
        <f t="shared" si="11"/>
        <v>0</v>
      </c>
    </row>
    <row r="123" spans="1:32" ht="12.75">
      <c r="A123" s="41" t="s">
        <v>289</v>
      </c>
      <c r="B123" s="37" t="s">
        <v>290</v>
      </c>
      <c r="C123" s="57"/>
      <c r="D123" s="57"/>
      <c r="E123" s="57"/>
      <c r="F123" s="33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9"/>
      <c r="V123" s="58"/>
      <c r="W123" s="58"/>
      <c r="X123" s="58"/>
      <c r="Y123" s="58"/>
      <c r="Z123" s="58"/>
      <c r="AA123" s="58"/>
      <c r="AB123" s="58"/>
      <c r="AC123" s="58"/>
      <c r="AD123" s="34"/>
      <c r="AE123" s="34"/>
      <c r="AF123" s="33"/>
    </row>
    <row r="124" spans="1:55" s="4" customFormat="1" ht="12.75">
      <c r="A124" s="50" t="s">
        <v>291</v>
      </c>
      <c r="B124" s="45" t="s">
        <v>292</v>
      </c>
      <c r="C124" s="61">
        <f>SUM(C119:C122)</f>
        <v>0</v>
      </c>
      <c r="D124" s="61">
        <f aca="true" t="shared" si="20" ref="D124:AE124">SUM(D119:D122)</f>
        <v>0</v>
      </c>
      <c r="E124" s="61">
        <f t="shared" si="20"/>
        <v>0</v>
      </c>
      <c r="F124" s="61">
        <f t="shared" si="20"/>
        <v>0</v>
      </c>
      <c r="G124" s="61">
        <f t="shared" si="20"/>
        <v>0</v>
      </c>
      <c r="H124" s="61">
        <f t="shared" si="20"/>
        <v>0</v>
      </c>
      <c r="I124" s="61">
        <f t="shared" si="20"/>
        <v>0</v>
      </c>
      <c r="J124" s="61">
        <f t="shared" si="20"/>
        <v>0</v>
      </c>
      <c r="K124" s="61">
        <f t="shared" si="20"/>
        <v>0</v>
      </c>
      <c r="L124" s="61">
        <f t="shared" si="20"/>
        <v>0</v>
      </c>
      <c r="M124" s="61">
        <f t="shared" si="20"/>
        <v>0</v>
      </c>
      <c r="N124" s="61">
        <f t="shared" si="20"/>
        <v>0</v>
      </c>
      <c r="O124" s="61">
        <f t="shared" si="20"/>
        <v>0</v>
      </c>
      <c r="P124" s="61">
        <f t="shared" si="20"/>
        <v>0</v>
      </c>
      <c r="Q124" s="61">
        <f t="shared" si="20"/>
        <v>0</v>
      </c>
      <c r="R124" s="61">
        <f t="shared" si="20"/>
        <v>0</v>
      </c>
      <c r="S124" s="61">
        <f t="shared" si="20"/>
        <v>0</v>
      </c>
      <c r="T124" s="61">
        <f t="shared" si="20"/>
        <v>0</v>
      </c>
      <c r="U124" s="61">
        <f t="shared" si="20"/>
        <v>0</v>
      </c>
      <c r="V124" s="61">
        <f t="shared" si="20"/>
        <v>0</v>
      </c>
      <c r="W124" s="61">
        <f t="shared" si="20"/>
        <v>0</v>
      </c>
      <c r="X124" s="61">
        <f t="shared" si="20"/>
        <v>0</v>
      </c>
      <c r="Y124" s="61">
        <f t="shared" si="20"/>
        <v>0</v>
      </c>
      <c r="Z124" s="61">
        <f t="shared" si="20"/>
        <v>0</v>
      </c>
      <c r="AA124" s="61">
        <f t="shared" si="20"/>
        <v>0</v>
      </c>
      <c r="AB124" s="61">
        <f t="shared" si="20"/>
        <v>0</v>
      </c>
      <c r="AC124" s="61">
        <f t="shared" si="20"/>
        <v>0</v>
      </c>
      <c r="AD124" s="61">
        <f t="shared" si="20"/>
        <v>0</v>
      </c>
      <c r="AE124" s="61">
        <f t="shared" si="20"/>
        <v>0</v>
      </c>
      <c r="AF124" s="33">
        <f t="shared" si="11"/>
        <v>0</v>
      </c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</row>
    <row r="125" spans="1:32" ht="12.75">
      <c r="A125" s="37" t="s">
        <v>293</v>
      </c>
      <c r="B125" s="37" t="s">
        <v>294</v>
      </c>
      <c r="C125" s="53"/>
      <c r="D125" s="53"/>
      <c r="E125" s="53"/>
      <c r="F125" s="3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5"/>
      <c r="V125" s="54"/>
      <c r="W125" s="54"/>
      <c r="X125" s="54"/>
      <c r="Y125" s="54"/>
      <c r="Z125" s="54"/>
      <c r="AA125" s="54"/>
      <c r="AB125" s="54"/>
      <c r="AC125" s="54"/>
      <c r="AD125" s="34"/>
      <c r="AE125" s="34"/>
      <c r="AF125" s="33">
        <f t="shared" si="11"/>
        <v>0</v>
      </c>
    </row>
    <row r="126" spans="1:32" ht="12.75">
      <c r="A126" s="37" t="s">
        <v>295</v>
      </c>
      <c r="B126" s="37" t="s">
        <v>296</v>
      </c>
      <c r="C126" s="53"/>
      <c r="D126" s="53"/>
      <c r="E126" s="53"/>
      <c r="F126" s="3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5"/>
      <c r="V126" s="54"/>
      <c r="W126" s="54"/>
      <c r="X126" s="54"/>
      <c r="Y126" s="54"/>
      <c r="Z126" s="54"/>
      <c r="AA126" s="54"/>
      <c r="AB126" s="54"/>
      <c r="AC126" s="54"/>
      <c r="AD126" s="34"/>
      <c r="AE126" s="34"/>
      <c r="AF126" s="33"/>
    </row>
    <row r="127" spans="1:55" s="4" customFormat="1" ht="12.75">
      <c r="A127" s="51" t="s">
        <v>297</v>
      </c>
      <c r="B127" s="62" t="s">
        <v>298</v>
      </c>
      <c r="C127" s="61">
        <f>C118+C124+C125</f>
        <v>0</v>
      </c>
      <c r="D127" s="61">
        <f>D118+D124+D125+D126</f>
        <v>7826647</v>
      </c>
      <c r="E127" s="61"/>
      <c r="F127" s="46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28"/>
      <c r="AE127" s="28"/>
      <c r="AF127" s="33">
        <f t="shared" si="11"/>
        <v>7826647</v>
      </c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</row>
    <row r="128" spans="1:55" s="4" customFormat="1" ht="12.75">
      <c r="A128" s="63" t="s">
        <v>14</v>
      </c>
      <c r="B128" s="63"/>
      <c r="C128" s="40">
        <f>C99+C127</f>
        <v>7189700</v>
      </c>
      <c r="D128" s="40">
        <f>D99+D127</f>
        <v>7826647</v>
      </c>
      <c r="E128" s="40">
        <f aca="true" t="shared" si="21" ref="E128:AE128">E99+E127</f>
        <v>5842000</v>
      </c>
      <c r="F128" s="40">
        <f t="shared" si="21"/>
        <v>1714500</v>
      </c>
      <c r="G128" s="40">
        <f t="shared" si="21"/>
        <v>15813300</v>
      </c>
      <c r="H128" s="40">
        <f t="shared" si="21"/>
        <v>26193217</v>
      </c>
      <c r="I128" s="40">
        <f t="shared" si="21"/>
        <v>5207000</v>
      </c>
      <c r="J128" s="40">
        <f t="shared" si="21"/>
        <v>192200</v>
      </c>
      <c r="K128" s="40">
        <f t="shared" si="21"/>
        <v>952500</v>
      </c>
      <c r="L128" s="40">
        <f t="shared" si="21"/>
        <v>200000</v>
      </c>
      <c r="M128" s="40">
        <f t="shared" si="21"/>
        <v>25778429</v>
      </c>
      <c r="N128" s="40">
        <f t="shared" si="21"/>
        <v>646100</v>
      </c>
      <c r="O128" s="40">
        <f t="shared" si="21"/>
        <v>289560</v>
      </c>
      <c r="P128" s="40">
        <f t="shared" si="21"/>
        <v>6954790</v>
      </c>
      <c r="Q128" s="40">
        <f t="shared" si="21"/>
        <v>6615204</v>
      </c>
      <c r="R128" s="40">
        <f t="shared" si="21"/>
        <v>8516500</v>
      </c>
      <c r="S128" s="40">
        <f t="shared" si="21"/>
        <v>50800</v>
      </c>
      <c r="T128" s="40">
        <f t="shared" si="21"/>
        <v>1028700</v>
      </c>
      <c r="U128" s="40">
        <f t="shared" si="21"/>
        <v>9619231</v>
      </c>
      <c r="V128" s="40">
        <f t="shared" si="21"/>
        <v>2700000</v>
      </c>
      <c r="W128" s="40">
        <f t="shared" si="21"/>
        <v>10670219</v>
      </c>
      <c r="X128" s="40">
        <f t="shared" si="21"/>
        <v>381000</v>
      </c>
      <c r="Y128" s="40">
        <f t="shared" si="21"/>
        <v>723900</v>
      </c>
      <c r="Z128" s="40">
        <f t="shared" si="21"/>
        <v>4031040</v>
      </c>
      <c r="AA128" s="40">
        <f t="shared" si="21"/>
        <v>2410500</v>
      </c>
      <c r="AB128" s="40">
        <f t="shared" si="21"/>
        <v>66384549</v>
      </c>
      <c r="AC128" s="40">
        <f t="shared" si="21"/>
        <v>1000000</v>
      </c>
      <c r="AD128" s="40">
        <f t="shared" si="21"/>
        <v>36922000</v>
      </c>
      <c r="AE128" s="40">
        <f t="shared" si="21"/>
        <v>47117556</v>
      </c>
      <c r="AF128" s="33">
        <f>SUM(C128:AE128)</f>
        <v>302971142</v>
      </c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</row>
    <row r="129" spans="2:32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5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2:31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5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2:31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5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2:31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5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2:31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5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2:31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5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2:31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5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2:31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5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2:31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5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2:31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5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2:31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5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2:31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5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2:31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5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2:31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5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2:31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5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2:31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5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2:31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5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2:31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5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2:31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5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2:31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5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2:31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5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2:31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5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2:31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5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2:31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5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2:31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5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2:31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5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2:31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5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2:31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5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2:31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5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2:31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5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2:31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5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2:31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5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2:31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5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2:31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5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2:31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5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2:31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5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2:31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5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2:31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5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2:31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5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2:31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5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2:31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5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2:31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5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2:31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5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2:31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5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2:31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5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2:31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5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2:31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5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2:31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5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2:31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5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31"/>
  <headerFooter alignWithMargins="0">
    <oddHeader>&amp;C&amp;"Times New Roman,Normál"&amp;12 2. melléklet a 9/2019. (IX. 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103">
      <selection activeCell="C129" sqref="C129"/>
    </sheetView>
  </sheetViews>
  <sheetFormatPr defaultColWidth="9.140625" defaultRowHeight="15"/>
  <cols>
    <col min="1" max="1" width="72.28125" style="0" customWidth="1"/>
    <col min="2" max="2" width="16.28125" style="0" customWidth="1"/>
    <col min="3" max="3" width="14.28125" style="0" customWidth="1"/>
    <col min="4" max="4" width="18.8515625" style="0" customWidth="1"/>
    <col min="5" max="5" width="17.7109375" style="0" customWidth="1"/>
    <col min="6" max="6" width="15.140625" style="0" customWidth="1"/>
  </cols>
  <sheetData>
    <row r="1" spans="1:6" ht="12.75">
      <c r="A1" s="5"/>
      <c r="B1" s="5"/>
      <c r="C1" s="5"/>
      <c r="D1" s="66"/>
      <c r="E1" s="67"/>
      <c r="F1" s="5"/>
    </row>
    <row r="2" spans="1:6" ht="15" customHeight="1">
      <c r="A2" s="68" t="s">
        <v>0</v>
      </c>
      <c r="B2" s="68"/>
      <c r="C2" s="68"/>
      <c r="D2" s="68"/>
      <c r="E2" s="68"/>
      <c r="F2" s="68"/>
    </row>
    <row r="3" spans="1:6" ht="12.75" customHeight="1">
      <c r="A3" s="69" t="s">
        <v>25</v>
      </c>
      <c r="B3" s="69"/>
      <c r="C3" s="69"/>
      <c r="D3" s="69"/>
      <c r="E3" s="69"/>
      <c r="F3" s="69"/>
    </row>
    <row r="4" spans="1:6" ht="12.75">
      <c r="A4" s="70"/>
      <c r="B4" s="5"/>
      <c r="C4" s="5"/>
      <c r="D4" s="5"/>
      <c r="E4" s="5"/>
      <c r="F4" s="5"/>
    </row>
    <row r="5" spans="1:6" ht="15.75" customHeight="1">
      <c r="A5" s="71" t="s">
        <v>299</v>
      </c>
      <c r="B5" s="5"/>
      <c r="C5" s="5"/>
      <c r="D5" s="5"/>
      <c r="E5" s="5"/>
      <c r="F5" s="5"/>
    </row>
    <row r="6" spans="1:6" ht="43.5" customHeight="1">
      <c r="A6" s="72" t="s">
        <v>27</v>
      </c>
      <c r="B6" s="73" t="s">
        <v>28</v>
      </c>
      <c r="C6" s="74" t="s">
        <v>300</v>
      </c>
      <c r="D6" s="75" t="s">
        <v>301</v>
      </c>
      <c r="E6" s="76"/>
      <c r="F6" s="77"/>
    </row>
    <row r="7" spans="1:6" ht="12.75">
      <c r="A7" s="78" t="s">
        <v>58</v>
      </c>
      <c r="B7" s="79" t="s">
        <v>59</v>
      </c>
      <c r="C7" s="80">
        <v>65370000</v>
      </c>
      <c r="D7" s="80">
        <v>63538794</v>
      </c>
      <c r="E7" s="81"/>
      <c r="F7" s="81"/>
    </row>
    <row r="8" spans="1:6" ht="12.75">
      <c r="A8" s="78" t="s">
        <v>60</v>
      </c>
      <c r="B8" s="82" t="s">
        <v>61</v>
      </c>
      <c r="C8" s="80"/>
      <c r="D8" s="80"/>
      <c r="E8" s="81"/>
      <c r="F8" s="81"/>
    </row>
    <row r="9" spans="1:6" ht="12.75">
      <c r="A9" s="78" t="s">
        <v>62</v>
      </c>
      <c r="B9" s="82" t="s">
        <v>63</v>
      </c>
      <c r="C9" s="80"/>
      <c r="D9" s="80">
        <v>810000</v>
      </c>
      <c r="E9" s="81"/>
      <c r="F9" s="81"/>
    </row>
    <row r="10" spans="1:6" ht="20.25" customHeight="1">
      <c r="A10" s="83" t="s">
        <v>64</v>
      </c>
      <c r="B10" s="82" t="s">
        <v>65</v>
      </c>
      <c r="C10" s="80"/>
      <c r="D10" s="80"/>
      <c r="E10" s="81"/>
      <c r="F10" s="81"/>
    </row>
    <row r="11" spans="1:6" ht="18.75" customHeight="1">
      <c r="A11" s="83" t="s">
        <v>66</v>
      </c>
      <c r="B11" s="82" t="s">
        <v>67</v>
      </c>
      <c r="C11" s="80"/>
      <c r="D11" s="80"/>
      <c r="E11" s="81"/>
      <c r="F11" s="81"/>
    </row>
    <row r="12" spans="1:6" ht="16.5" customHeight="1">
      <c r="A12" s="83" t="s">
        <v>68</v>
      </c>
      <c r="B12" s="82" t="s">
        <v>69</v>
      </c>
      <c r="C12" s="80">
        <v>958710</v>
      </c>
      <c r="D12" s="80">
        <v>1848710</v>
      </c>
      <c r="E12" s="81"/>
      <c r="F12" s="81"/>
    </row>
    <row r="13" spans="1:6" ht="15.75" customHeight="1">
      <c r="A13" s="83" t="s">
        <v>70</v>
      </c>
      <c r="B13" s="82" t="s">
        <v>71</v>
      </c>
      <c r="C13" s="80">
        <v>3079308</v>
      </c>
      <c r="D13" s="80">
        <v>3080177</v>
      </c>
      <c r="E13" s="81"/>
      <c r="F13" s="81"/>
    </row>
    <row r="14" spans="1:6" ht="16.5" customHeight="1">
      <c r="A14" s="83" t="s">
        <v>72</v>
      </c>
      <c r="B14" s="82" t="s">
        <v>73</v>
      </c>
      <c r="C14" s="80"/>
      <c r="D14" s="80"/>
      <c r="E14" s="81"/>
      <c r="F14" s="81"/>
    </row>
    <row r="15" spans="1:6" ht="18" customHeight="1">
      <c r="A15" s="84" t="s">
        <v>74</v>
      </c>
      <c r="B15" s="82" t="s">
        <v>75</v>
      </c>
      <c r="C15" s="80">
        <v>680000</v>
      </c>
      <c r="D15" s="80">
        <v>680000</v>
      </c>
      <c r="E15" s="81"/>
      <c r="F15" s="81"/>
    </row>
    <row r="16" spans="1:6" ht="20.25" customHeight="1">
      <c r="A16" s="84" t="s">
        <v>76</v>
      </c>
      <c r="B16" s="82" t="s">
        <v>77</v>
      </c>
      <c r="C16" s="80"/>
      <c r="D16" s="80"/>
      <c r="E16" s="81"/>
      <c r="F16" s="81"/>
    </row>
    <row r="17" spans="1:6" ht="21" customHeight="1">
      <c r="A17" s="84" t="s">
        <v>78</v>
      </c>
      <c r="B17" s="82" t="s">
        <v>79</v>
      </c>
      <c r="C17" s="80"/>
      <c r="D17" s="80"/>
      <c r="E17" s="81"/>
      <c r="F17" s="81"/>
    </row>
    <row r="18" spans="1:6" ht="19.5" customHeight="1">
      <c r="A18" s="84" t="s">
        <v>80</v>
      </c>
      <c r="B18" s="82" t="s">
        <v>81</v>
      </c>
      <c r="C18" s="80"/>
      <c r="D18" s="80"/>
      <c r="E18" s="81"/>
      <c r="F18" s="81"/>
    </row>
    <row r="19" spans="1:6" ht="20.25" customHeight="1">
      <c r="A19" s="84" t="s">
        <v>82</v>
      </c>
      <c r="B19" s="82" t="s">
        <v>83</v>
      </c>
      <c r="C19" s="80"/>
      <c r="D19" s="80">
        <v>1003511</v>
      </c>
      <c r="E19" s="81"/>
      <c r="F19" s="81"/>
    </row>
    <row r="20" spans="1:6" ht="21.75" customHeight="1">
      <c r="A20" s="85" t="s">
        <v>84</v>
      </c>
      <c r="B20" s="86" t="s">
        <v>85</v>
      </c>
      <c r="C20" s="87">
        <f>SUM(C7:C19)</f>
        <v>70088018</v>
      </c>
      <c r="D20" s="87">
        <f>SUM(D7:D19)</f>
        <v>70961192</v>
      </c>
      <c r="E20" s="88"/>
      <c r="F20" s="88"/>
    </row>
    <row r="21" spans="1:6" ht="18.75" customHeight="1">
      <c r="A21" s="84" t="s">
        <v>86</v>
      </c>
      <c r="B21" s="82" t="s">
        <v>87</v>
      </c>
      <c r="C21" s="80"/>
      <c r="D21" s="80"/>
      <c r="E21" s="81"/>
      <c r="F21" s="81"/>
    </row>
    <row r="22" spans="1:6" ht="30.75" customHeight="1">
      <c r="A22" s="84" t="s">
        <v>88</v>
      </c>
      <c r="B22" s="82" t="s">
        <v>89</v>
      </c>
      <c r="C22" s="80"/>
      <c r="D22" s="80">
        <v>45000</v>
      </c>
      <c r="E22" s="81"/>
      <c r="F22" s="81"/>
    </row>
    <row r="23" spans="1:6" ht="12.75">
      <c r="A23" s="89" t="s">
        <v>90</v>
      </c>
      <c r="B23" s="82" t="s">
        <v>91</v>
      </c>
      <c r="C23" s="80">
        <v>100000</v>
      </c>
      <c r="D23" s="80">
        <v>1410717</v>
      </c>
      <c r="E23" s="81"/>
      <c r="F23" s="81"/>
    </row>
    <row r="24" spans="1:6" ht="15" customHeight="1">
      <c r="A24" s="90" t="s">
        <v>92</v>
      </c>
      <c r="B24" s="86" t="s">
        <v>93</v>
      </c>
      <c r="C24" s="87">
        <f>SUM(C21:C23)</f>
        <v>100000</v>
      </c>
      <c r="D24" s="87">
        <f>SUM(D21:D23)</f>
        <v>1455717</v>
      </c>
      <c r="E24" s="88"/>
      <c r="F24" s="88"/>
    </row>
    <row r="25" spans="1:6" ht="16.5" customHeight="1">
      <c r="A25" s="91" t="s">
        <v>94</v>
      </c>
      <c r="B25" s="92" t="s">
        <v>95</v>
      </c>
      <c r="C25" s="9">
        <f>C20+C24</f>
        <v>70188018</v>
      </c>
      <c r="D25" s="9">
        <f>D20+D24</f>
        <v>72416909</v>
      </c>
      <c r="E25" s="93"/>
      <c r="F25" s="93"/>
    </row>
    <row r="26" spans="1:6" ht="32.25" customHeight="1">
      <c r="A26" s="94" t="s">
        <v>96</v>
      </c>
      <c r="B26" s="92" t="s">
        <v>97</v>
      </c>
      <c r="C26" s="9">
        <v>14040119</v>
      </c>
      <c r="D26" s="9">
        <v>14480246</v>
      </c>
      <c r="E26" s="93"/>
      <c r="F26" s="93"/>
    </row>
    <row r="27" spans="1:6" ht="19.5" customHeight="1">
      <c r="A27" s="84" t="s">
        <v>98</v>
      </c>
      <c r="B27" s="82" t="s">
        <v>99</v>
      </c>
      <c r="C27" s="80">
        <v>30000</v>
      </c>
      <c r="D27" s="80">
        <v>77106</v>
      </c>
      <c r="E27" s="81"/>
      <c r="F27" s="81"/>
    </row>
    <row r="28" spans="1:6" ht="21" customHeight="1">
      <c r="A28" s="84" t="s">
        <v>100</v>
      </c>
      <c r="B28" s="82" t="s">
        <v>101</v>
      </c>
      <c r="C28" s="80">
        <v>1770000</v>
      </c>
      <c r="D28" s="80">
        <v>1776796</v>
      </c>
      <c r="E28" s="81"/>
      <c r="F28" s="81"/>
    </row>
    <row r="29" spans="1:6" ht="15.75" customHeight="1">
      <c r="A29" s="84" t="s">
        <v>102</v>
      </c>
      <c r="B29" s="82" t="s">
        <v>103</v>
      </c>
      <c r="C29" s="80"/>
      <c r="D29" s="80"/>
      <c r="E29" s="81"/>
      <c r="F29" s="81"/>
    </row>
    <row r="30" spans="1:6" ht="19.5" customHeight="1">
      <c r="A30" s="90" t="s">
        <v>104</v>
      </c>
      <c r="B30" s="86" t="s">
        <v>105</v>
      </c>
      <c r="C30" s="87">
        <f>SUM(C27:C29)</f>
        <v>1800000</v>
      </c>
      <c r="D30" s="87">
        <f>SUM(D27:D29)</f>
        <v>1853902</v>
      </c>
      <c r="E30" s="88"/>
      <c r="F30" s="88"/>
    </row>
    <row r="31" spans="1:6" ht="21" customHeight="1">
      <c r="A31" s="84" t="s">
        <v>106</v>
      </c>
      <c r="B31" s="82" t="s">
        <v>107</v>
      </c>
      <c r="C31" s="80">
        <v>1551000</v>
      </c>
      <c r="D31" s="80">
        <v>1551000</v>
      </c>
      <c r="E31" s="81"/>
      <c r="F31" s="81"/>
    </row>
    <row r="32" spans="1:6" ht="20.25" customHeight="1">
      <c r="A32" s="84" t="s">
        <v>108</v>
      </c>
      <c r="B32" s="82" t="s">
        <v>109</v>
      </c>
      <c r="C32" s="80">
        <v>245000</v>
      </c>
      <c r="D32" s="80">
        <v>245000</v>
      </c>
      <c r="E32" s="81"/>
      <c r="F32" s="81"/>
    </row>
    <row r="33" spans="1:6" ht="16.5" customHeight="1">
      <c r="A33" s="90" t="s">
        <v>110</v>
      </c>
      <c r="B33" s="86" t="s">
        <v>111</v>
      </c>
      <c r="C33" s="87">
        <f>SUM(C31:C32)</f>
        <v>1796000</v>
      </c>
      <c r="D33" s="87">
        <f>SUM(D31:D32)</f>
        <v>1796000</v>
      </c>
      <c r="E33" s="88"/>
      <c r="F33" s="88"/>
    </row>
    <row r="34" spans="1:6" ht="17.25" customHeight="1">
      <c r="A34" s="84" t="s">
        <v>112</v>
      </c>
      <c r="B34" s="82" t="s">
        <v>113</v>
      </c>
      <c r="C34" s="80">
        <v>1330000</v>
      </c>
      <c r="D34" s="80">
        <v>1330000</v>
      </c>
      <c r="E34" s="81"/>
      <c r="F34" s="81"/>
    </row>
    <row r="35" spans="1:6" ht="16.5" customHeight="1">
      <c r="A35" s="84" t="s">
        <v>114</v>
      </c>
      <c r="B35" s="82" t="s">
        <v>115</v>
      </c>
      <c r="C35" s="80"/>
      <c r="D35" s="80"/>
      <c r="E35" s="81"/>
      <c r="F35" s="81"/>
    </row>
    <row r="36" spans="1:6" ht="17.25" customHeight="1">
      <c r="A36" s="84" t="s">
        <v>116</v>
      </c>
      <c r="B36" s="82" t="s">
        <v>117</v>
      </c>
      <c r="C36" s="80">
        <v>280000</v>
      </c>
      <c r="D36" s="80">
        <v>280000</v>
      </c>
      <c r="E36" s="81"/>
      <c r="F36" s="81"/>
    </row>
    <row r="37" spans="1:6" ht="19.5" customHeight="1">
      <c r="A37" s="84" t="s">
        <v>118</v>
      </c>
      <c r="B37" s="82" t="s">
        <v>119</v>
      </c>
      <c r="C37" s="80"/>
      <c r="D37" s="80"/>
      <c r="E37" s="81"/>
      <c r="F37" s="81"/>
    </row>
    <row r="38" spans="1:6" ht="18.75" customHeight="1">
      <c r="A38" s="95" t="s">
        <v>120</v>
      </c>
      <c r="B38" s="82" t="s">
        <v>121</v>
      </c>
      <c r="C38" s="80"/>
      <c r="D38" s="80"/>
      <c r="E38" s="81"/>
      <c r="F38" s="81"/>
    </row>
    <row r="39" spans="1:6" ht="12.75">
      <c r="A39" s="89" t="s">
        <v>122</v>
      </c>
      <c r="B39" s="82" t="s">
        <v>123</v>
      </c>
      <c r="C39" s="80">
        <v>1480000</v>
      </c>
      <c r="D39" s="80">
        <v>1480000</v>
      </c>
      <c r="E39" s="81"/>
      <c r="F39" s="81"/>
    </row>
    <row r="40" spans="1:6" ht="19.5" customHeight="1">
      <c r="A40" s="84" t="s">
        <v>124</v>
      </c>
      <c r="B40" s="82" t="s">
        <v>125</v>
      </c>
      <c r="C40" s="80">
        <v>2170000</v>
      </c>
      <c r="D40" s="80">
        <v>2170000</v>
      </c>
      <c r="E40" s="81"/>
      <c r="F40" s="81"/>
    </row>
    <row r="41" spans="1:6" ht="21" customHeight="1">
      <c r="A41" s="90" t="s">
        <v>126</v>
      </c>
      <c r="B41" s="86" t="s">
        <v>127</v>
      </c>
      <c r="C41" s="87">
        <f>SUM(C34:C40)</f>
        <v>5260000</v>
      </c>
      <c r="D41" s="87">
        <f>SUM(D34:D40)</f>
        <v>5260000</v>
      </c>
      <c r="E41" s="88"/>
      <c r="F41" s="88"/>
    </row>
    <row r="42" spans="1:6" ht="21" customHeight="1">
      <c r="A42" s="84" t="s">
        <v>128</v>
      </c>
      <c r="B42" s="82" t="s">
        <v>129</v>
      </c>
      <c r="C42" s="80">
        <v>1200000</v>
      </c>
      <c r="D42" s="80">
        <v>1201915</v>
      </c>
      <c r="E42" s="81"/>
      <c r="F42" s="81"/>
    </row>
    <row r="43" spans="1:6" ht="18" customHeight="1">
      <c r="A43" s="84" t="s">
        <v>130</v>
      </c>
      <c r="B43" s="82" t="s">
        <v>131</v>
      </c>
      <c r="C43" s="80"/>
      <c r="D43" s="80"/>
      <c r="E43" s="81"/>
      <c r="F43" s="81"/>
    </row>
    <row r="44" spans="1:6" ht="19.5" customHeight="1">
      <c r="A44" s="90" t="s">
        <v>132</v>
      </c>
      <c r="B44" s="86" t="s">
        <v>133</v>
      </c>
      <c r="C44" s="87">
        <f>SUM(C42:C43)</f>
        <v>1200000</v>
      </c>
      <c r="D44" s="87">
        <f>SUM(D42:D43)</f>
        <v>1201915</v>
      </c>
      <c r="E44" s="88"/>
      <c r="F44" s="88"/>
    </row>
    <row r="45" spans="1:6" ht="25.5" customHeight="1">
      <c r="A45" s="84" t="s">
        <v>134</v>
      </c>
      <c r="B45" s="82" t="s">
        <v>135</v>
      </c>
      <c r="C45" s="80">
        <v>2385720</v>
      </c>
      <c r="D45" s="80">
        <v>2398924</v>
      </c>
      <c r="E45" s="81"/>
      <c r="F45" s="81"/>
    </row>
    <row r="46" spans="1:6" ht="15.75" customHeight="1">
      <c r="A46" s="84" t="s">
        <v>136</v>
      </c>
      <c r="B46" s="82" t="s">
        <v>137</v>
      </c>
      <c r="C46" s="80"/>
      <c r="D46" s="80"/>
      <c r="E46" s="81"/>
      <c r="F46" s="81"/>
    </row>
    <row r="47" spans="1:6" ht="16.5" customHeight="1">
      <c r="A47" s="84" t="s">
        <v>138</v>
      </c>
      <c r="B47" s="82" t="s">
        <v>139</v>
      </c>
      <c r="C47" s="80"/>
      <c r="D47" s="80"/>
      <c r="E47" s="81"/>
      <c r="F47" s="81"/>
    </row>
    <row r="48" spans="1:6" ht="21" customHeight="1">
      <c r="A48" s="84" t="s">
        <v>140</v>
      </c>
      <c r="B48" s="82" t="s">
        <v>141</v>
      </c>
      <c r="C48" s="80"/>
      <c r="D48" s="80"/>
      <c r="E48" s="81"/>
      <c r="F48" s="81"/>
    </row>
    <row r="49" spans="1:6" ht="18" customHeight="1">
      <c r="A49" s="84" t="s">
        <v>142</v>
      </c>
      <c r="B49" s="82" t="s">
        <v>143</v>
      </c>
      <c r="C49" s="80">
        <v>40000</v>
      </c>
      <c r="D49" s="80">
        <v>44093</v>
      </c>
      <c r="E49" s="81"/>
      <c r="F49" s="81"/>
    </row>
    <row r="50" spans="1:6" ht="21.75" customHeight="1">
      <c r="A50" s="90" t="s">
        <v>144</v>
      </c>
      <c r="B50" s="86" t="s">
        <v>145</v>
      </c>
      <c r="C50" s="87">
        <f>SUM(C45:C49)</f>
        <v>2425720</v>
      </c>
      <c r="D50" s="87">
        <f>SUM(D45:D49)</f>
        <v>2443017</v>
      </c>
      <c r="E50" s="88"/>
      <c r="F50" s="88"/>
    </row>
    <row r="51" spans="1:6" ht="18.75" customHeight="1">
      <c r="A51" s="94" t="s">
        <v>146</v>
      </c>
      <c r="B51" s="92" t="s">
        <v>147</v>
      </c>
      <c r="C51" s="9">
        <f>C30+C33+C41+C44+C50</f>
        <v>12481720</v>
      </c>
      <c r="D51" s="9">
        <f>D30+D33+D41+D44+D50</f>
        <v>12554834</v>
      </c>
      <c r="E51" s="93"/>
      <c r="F51" s="93"/>
    </row>
    <row r="52" spans="1:6" ht="19.5" customHeight="1">
      <c r="A52" s="96" t="s">
        <v>148</v>
      </c>
      <c r="B52" s="82" t="s">
        <v>149</v>
      </c>
      <c r="C52" s="80"/>
      <c r="D52" s="80"/>
      <c r="E52" s="81"/>
      <c r="F52" s="81"/>
    </row>
    <row r="53" spans="1:6" ht="19.5" customHeight="1">
      <c r="A53" s="96" t="s">
        <v>150</v>
      </c>
      <c r="B53" s="82" t="s">
        <v>151</v>
      </c>
      <c r="C53" s="80"/>
      <c r="D53" s="80"/>
      <c r="E53" s="81"/>
      <c r="F53" s="81"/>
    </row>
    <row r="54" spans="1:6" ht="16.5" customHeight="1">
      <c r="A54" s="97" t="s">
        <v>152</v>
      </c>
      <c r="B54" s="82" t="s">
        <v>153</v>
      </c>
      <c r="C54" s="80"/>
      <c r="D54" s="80"/>
      <c r="E54" s="81"/>
      <c r="F54" s="81"/>
    </row>
    <row r="55" spans="1:6" ht="27" customHeight="1">
      <c r="A55" s="97" t="s">
        <v>154</v>
      </c>
      <c r="B55" s="82" t="s">
        <v>155</v>
      </c>
      <c r="C55" s="80"/>
      <c r="D55" s="80"/>
      <c r="E55" s="81"/>
      <c r="F55" s="81"/>
    </row>
    <row r="56" spans="1:6" ht="28.5" customHeight="1">
      <c r="A56" s="97" t="s">
        <v>156</v>
      </c>
      <c r="B56" s="82" t="s">
        <v>157</v>
      </c>
      <c r="C56" s="80"/>
      <c r="D56" s="80"/>
      <c r="E56" s="81"/>
      <c r="F56" s="81"/>
    </row>
    <row r="57" spans="1:6" ht="21" customHeight="1">
      <c r="A57" s="96" t="s">
        <v>158</v>
      </c>
      <c r="B57" s="82" t="s">
        <v>159</v>
      </c>
      <c r="C57" s="80"/>
      <c r="D57" s="80"/>
      <c r="E57" s="81"/>
      <c r="F57" s="81"/>
    </row>
    <row r="58" spans="1:6" ht="18.75" customHeight="1">
      <c r="A58" s="96" t="s">
        <v>160</v>
      </c>
      <c r="B58" s="82" t="s">
        <v>161</v>
      </c>
      <c r="C58" s="80"/>
      <c r="D58" s="80"/>
      <c r="E58" s="81"/>
      <c r="F58" s="81"/>
    </row>
    <row r="59" spans="1:6" ht="19.5" customHeight="1">
      <c r="A59" s="96" t="s">
        <v>162</v>
      </c>
      <c r="B59" s="82" t="s">
        <v>163</v>
      </c>
      <c r="C59" s="80"/>
      <c r="D59" s="80"/>
      <c r="E59" s="81"/>
      <c r="F59" s="81"/>
    </row>
    <row r="60" spans="1:6" ht="22.5" customHeight="1">
      <c r="A60" s="98" t="s">
        <v>164</v>
      </c>
      <c r="B60" s="92" t="s">
        <v>165</v>
      </c>
      <c r="C60" s="87"/>
      <c r="D60" s="87"/>
      <c r="E60" s="88"/>
      <c r="F60" s="88"/>
    </row>
    <row r="61" spans="1:6" ht="20.25" customHeight="1">
      <c r="A61" s="99" t="s">
        <v>166</v>
      </c>
      <c r="B61" s="82" t="s">
        <v>167</v>
      </c>
      <c r="C61" s="80"/>
      <c r="D61" s="80"/>
      <c r="E61" s="81"/>
      <c r="F61" s="81"/>
    </row>
    <row r="62" spans="1:6" ht="22.5" customHeight="1">
      <c r="A62" s="99" t="s">
        <v>168</v>
      </c>
      <c r="B62" s="82" t="s">
        <v>169</v>
      </c>
      <c r="C62" s="80"/>
      <c r="D62" s="80"/>
      <c r="E62" s="81"/>
      <c r="F62" s="81"/>
    </row>
    <row r="63" spans="1:6" ht="29.25" customHeight="1">
      <c r="A63" s="99" t="s">
        <v>170</v>
      </c>
      <c r="B63" s="82" t="s">
        <v>171</v>
      </c>
      <c r="C63" s="80"/>
      <c r="D63" s="80"/>
      <c r="E63" s="81"/>
      <c r="F63" s="81"/>
    </row>
    <row r="64" spans="1:6" ht="29.25" customHeight="1">
      <c r="A64" s="99" t="s">
        <v>172</v>
      </c>
      <c r="B64" s="82" t="s">
        <v>173</v>
      </c>
      <c r="C64" s="80"/>
      <c r="D64" s="80"/>
      <c r="E64" s="81"/>
      <c r="F64" s="81"/>
    </row>
    <row r="65" spans="1:6" ht="33.75" customHeight="1">
      <c r="A65" s="99" t="s">
        <v>174</v>
      </c>
      <c r="B65" s="82" t="s">
        <v>175</v>
      </c>
      <c r="C65" s="80"/>
      <c r="D65" s="80"/>
      <c r="E65" s="81"/>
      <c r="F65" s="81"/>
    </row>
    <row r="66" spans="1:6" ht="28.5" customHeight="1">
      <c r="A66" s="99" t="s">
        <v>176</v>
      </c>
      <c r="B66" s="82" t="s">
        <v>177</v>
      </c>
      <c r="C66" s="80"/>
      <c r="D66" s="80"/>
      <c r="E66" s="81"/>
      <c r="F66" s="81"/>
    </row>
    <row r="67" spans="1:6" ht="33" customHeight="1">
      <c r="A67" s="99" t="s">
        <v>178</v>
      </c>
      <c r="B67" s="82" t="s">
        <v>179</v>
      </c>
      <c r="C67" s="80"/>
      <c r="D67" s="80"/>
      <c r="E67" s="81"/>
      <c r="F67" s="81"/>
    </row>
    <row r="68" spans="1:6" ht="35.25" customHeight="1">
      <c r="A68" s="99" t="s">
        <v>180</v>
      </c>
      <c r="B68" s="82" t="s">
        <v>181</v>
      </c>
      <c r="C68" s="80"/>
      <c r="D68" s="80"/>
      <c r="E68" s="81"/>
      <c r="F68" s="81"/>
    </row>
    <row r="69" spans="1:6" ht="24" customHeight="1">
      <c r="A69" s="99" t="s">
        <v>182</v>
      </c>
      <c r="B69" s="82" t="s">
        <v>183</v>
      </c>
      <c r="C69" s="80"/>
      <c r="D69" s="80"/>
      <c r="E69" s="81"/>
      <c r="F69" s="81"/>
    </row>
    <row r="70" spans="1:6" ht="12.75">
      <c r="A70" s="100" t="s">
        <v>184</v>
      </c>
      <c r="B70" s="82" t="s">
        <v>185</v>
      </c>
      <c r="C70" s="80"/>
      <c r="D70" s="80"/>
      <c r="E70" s="81"/>
      <c r="F70" s="81"/>
    </row>
    <row r="71" spans="1:6" ht="29.25" customHeight="1">
      <c r="A71" s="99" t="s">
        <v>186</v>
      </c>
      <c r="B71" s="82" t="s">
        <v>187</v>
      </c>
      <c r="C71" s="80"/>
      <c r="D71" s="80"/>
      <c r="E71" s="81"/>
      <c r="F71" s="81"/>
    </row>
    <row r="72" spans="1:6" ht="12.75">
      <c r="A72" s="100" t="s">
        <v>302</v>
      </c>
      <c r="B72" s="82" t="s">
        <v>189</v>
      </c>
      <c r="C72" s="80"/>
      <c r="D72" s="80"/>
      <c r="E72" s="81"/>
      <c r="F72" s="81"/>
    </row>
    <row r="73" spans="1:6" ht="12.75">
      <c r="A73" s="100" t="s">
        <v>190</v>
      </c>
      <c r="B73" s="82" t="s">
        <v>191</v>
      </c>
      <c r="C73" s="80"/>
      <c r="D73" s="80"/>
      <c r="E73" s="81"/>
      <c r="F73" s="81"/>
    </row>
    <row r="74" spans="1:6" ht="25.5" customHeight="1">
      <c r="A74" s="98" t="s">
        <v>192</v>
      </c>
      <c r="B74" s="92" t="s">
        <v>193</v>
      </c>
      <c r="C74" s="87"/>
      <c r="D74" s="87"/>
      <c r="E74" s="88"/>
      <c r="F74" s="88"/>
    </row>
    <row r="75" spans="1:6" ht="12.75">
      <c r="A75" s="101" t="s">
        <v>194</v>
      </c>
      <c r="B75" s="92"/>
      <c r="C75" s="87"/>
      <c r="D75" s="87"/>
      <c r="E75" s="88"/>
      <c r="F75" s="88"/>
    </row>
    <row r="76" spans="1:6" ht="12.75">
      <c r="A76" s="102" t="s">
        <v>195</v>
      </c>
      <c r="B76" s="82" t="s">
        <v>196</v>
      </c>
      <c r="C76" s="80"/>
      <c r="D76" s="80"/>
      <c r="E76" s="81"/>
      <c r="F76" s="81"/>
    </row>
    <row r="77" spans="1:6" ht="12.75">
      <c r="A77" s="102" t="s">
        <v>197</v>
      </c>
      <c r="B77" s="82" t="s">
        <v>198</v>
      </c>
      <c r="C77" s="80"/>
      <c r="D77" s="80"/>
      <c r="E77" s="81"/>
      <c r="F77" s="81"/>
    </row>
    <row r="78" spans="1:6" ht="12.75">
      <c r="A78" s="102" t="s">
        <v>199</v>
      </c>
      <c r="B78" s="82" t="s">
        <v>200</v>
      </c>
      <c r="C78" s="80">
        <v>70000</v>
      </c>
      <c r="D78" s="80">
        <v>70000</v>
      </c>
      <c r="E78" s="81"/>
      <c r="F78" s="81"/>
    </row>
    <row r="79" spans="1:6" ht="12.75">
      <c r="A79" s="102" t="s">
        <v>201</v>
      </c>
      <c r="B79" s="82" t="s">
        <v>202</v>
      </c>
      <c r="C79" s="80">
        <v>1733597</v>
      </c>
      <c r="D79" s="80">
        <v>1733597</v>
      </c>
      <c r="E79" s="81"/>
      <c r="F79" s="81"/>
    </row>
    <row r="80" spans="1:6" ht="12.75">
      <c r="A80" s="89" t="s">
        <v>203</v>
      </c>
      <c r="B80" s="82" t="s">
        <v>204</v>
      </c>
      <c r="C80" s="80"/>
      <c r="D80" s="80"/>
      <c r="E80" s="81"/>
      <c r="F80" s="81"/>
    </row>
    <row r="81" spans="1:6" ht="12.75">
      <c r="A81" s="89" t="s">
        <v>205</v>
      </c>
      <c r="B81" s="82" t="s">
        <v>206</v>
      </c>
      <c r="C81" s="80"/>
      <c r="D81" s="80"/>
      <c r="E81" s="81"/>
      <c r="F81" s="81"/>
    </row>
    <row r="82" spans="1:6" ht="12.75">
      <c r="A82" s="89" t="s">
        <v>207</v>
      </c>
      <c r="B82" s="82" t="s">
        <v>208</v>
      </c>
      <c r="C82" s="80">
        <v>492370</v>
      </c>
      <c r="D82" s="80">
        <v>492370</v>
      </c>
      <c r="E82" s="81"/>
      <c r="F82" s="81"/>
    </row>
    <row r="83" spans="1:6" ht="12.75">
      <c r="A83" s="103" t="s">
        <v>209</v>
      </c>
      <c r="B83" s="92" t="s">
        <v>210</v>
      </c>
      <c r="C83" s="87">
        <f>SUM(C76:C82)</f>
        <v>2295967</v>
      </c>
      <c r="D83" s="87">
        <f>SUM(D76:D82)</f>
        <v>2295967</v>
      </c>
      <c r="E83" s="88"/>
      <c r="F83" s="88"/>
    </row>
    <row r="84" spans="1:6" ht="20.25" customHeight="1">
      <c r="A84" s="96" t="s">
        <v>211</v>
      </c>
      <c r="B84" s="82" t="s">
        <v>212</v>
      </c>
      <c r="C84" s="80"/>
      <c r="D84" s="80"/>
      <c r="E84" s="81"/>
      <c r="F84" s="81"/>
    </row>
    <row r="85" spans="1:6" ht="20.25" customHeight="1">
      <c r="A85" s="96" t="s">
        <v>213</v>
      </c>
      <c r="B85" s="82" t="s">
        <v>214</v>
      </c>
      <c r="C85" s="80"/>
      <c r="D85" s="80"/>
      <c r="E85" s="81"/>
      <c r="F85" s="81"/>
    </row>
    <row r="86" spans="1:6" ht="21" customHeight="1">
      <c r="A86" s="96" t="s">
        <v>215</v>
      </c>
      <c r="B86" s="82" t="s">
        <v>216</v>
      </c>
      <c r="C86" s="80"/>
      <c r="D86" s="80"/>
      <c r="E86" s="81"/>
      <c r="F86" s="81"/>
    </row>
    <row r="87" spans="1:6" ht="19.5" customHeight="1">
      <c r="A87" s="96" t="s">
        <v>217</v>
      </c>
      <c r="B87" s="82" t="s">
        <v>218</v>
      </c>
      <c r="C87" s="80"/>
      <c r="D87" s="80"/>
      <c r="E87" s="81"/>
      <c r="F87" s="81"/>
    </row>
    <row r="88" spans="1:6" ht="12.75">
      <c r="A88" s="98" t="s">
        <v>219</v>
      </c>
      <c r="B88" s="92" t="s">
        <v>220</v>
      </c>
      <c r="C88" s="87"/>
      <c r="D88" s="87"/>
      <c r="E88" s="88"/>
      <c r="F88" s="88"/>
    </row>
    <row r="89" spans="1:6" ht="27.75" customHeight="1">
      <c r="A89" s="96" t="s">
        <v>221</v>
      </c>
      <c r="B89" s="82" t="s">
        <v>222</v>
      </c>
      <c r="C89" s="80"/>
      <c r="D89" s="80"/>
      <c r="E89" s="81"/>
      <c r="F89" s="81"/>
    </row>
    <row r="90" spans="1:6" ht="33" customHeight="1">
      <c r="A90" s="96" t="s">
        <v>223</v>
      </c>
      <c r="B90" s="82" t="s">
        <v>224</v>
      </c>
      <c r="C90" s="80"/>
      <c r="D90" s="80"/>
      <c r="E90" s="81"/>
      <c r="F90" s="81"/>
    </row>
    <row r="91" spans="1:6" ht="33" customHeight="1">
      <c r="A91" s="96" t="s">
        <v>225</v>
      </c>
      <c r="B91" s="82" t="s">
        <v>226</v>
      </c>
      <c r="C91" s="80"/>
      <c r="D91" s="80"/>
      <c r="E91" s="81"/>
      <c r="F91" s="81"/>
    </row>
    <row r="92" spans="1:6" ht="27" customHeight="1">
      <c r="A92" s="96" t="s">
        <v>227</v>
      </c>
      <c r="B92" s="82" t="s">
        <v>228</v>
      </c>
      <c r="C92" s="80"/>
      <c r="D92" s="80"/>
      <c r="E92" s="81"/>
      <c r="F92" s="81"/>
    </row>
    <row r="93" spans="1:6" ht="29.25" customHeight="1">
      <c r="A93" s="96" t="s">
        <v>229</v>
      </c>
      <c r="B93" s="82" t="s">
        <v>230</v>
      </c>
      <c r="C93" s="80"/>
      <c r="D93" s="80"/>
      <c r="E93" s="81"/>
      <c r="F93" s="81"/>
    </row>
    <row r="94" spans="1:6" ht="35.25" customHeight="1">
      <c r="A94" s="96" t="s">
        <v>231</v>
      </c>
      <c r="B94" s="82" t="s">
        <v>232</v>
      </c>
      <c r="C94" s="80"/>
      <c r="D94" s="80"/>
      <c r="E94" s="81"/>
      <c r="F94" s="81"/>
    </row>
    <row r="95" spans="1:6" ht="12.75">
      <c r="A95" s="96" t="s">
        <v>233</v>
      </c>
      <c r="B95" s="82" t="s">
        <v>234</v>
      </c>
      <c r="C95" s="80"/>
      <c r="D95" s="80"/>
      <c r="E95" s="81"/>
      <c r="F95" s="81"/>
    </row>
    <row r="96" spans="1:6" ht="29.25" customHeight="1">
      <c r="A96" s="96" t="s">
        <v>235</v>
      </c>
      <c r="B96" s="82" t="s">
        <v>236</v>
      </c>
      <c r="C96" s="80"/>
      <c r="D96" s="80"/>
      <c r="E96" s="81"/>
      <c r="F96" s="81"/>
    </row>
    <row r="97" spans="1:6" ht="20.25" customHeight="1">
      <c r="A97" s="96" t="s">
        <v>237</v>
      </c>
      <c r="B97" s="82" t="s">
        <v>238</v>
      </c>
      <c r="C97" s="87"/>
      <c r="D97" s="87"/>
      <c r="E97" s="88"/>
      <c r="F97" s="88"/>
    </row>
    <row r="98" spans="1:6" ht="12.75">
      <c r="A98" s="98" t="s">
        <v>239</v>
      </c>
      <c r="B98" s="92" t="s">
        <v>240</v>
      </c>
      <c r="C98" s="9"/>
      <c r="D98" s="9"/>
      <c r="E98" s="93"/>
      <c r="F98" s="93"/>
    </row>
    <row r="99" spans="1:6" ht="12.75">
      <c r="A99" s="101" t="s">
        <v>241</v>
      </c>
      <c r="B99" s="92"/>
      <c r="C99" s="9"/>
      <c r="D99" s="9"/>
      <c r="E99" s="93"/>
      <c r="F99" s="93"/>
    </row>
    <row r="100" spans="1:6" ht="21" customHeight="1">
      <c r="A100" s="104" t="s">
        <v>242</v>
      </c>
      <c r="B100" s="105" t="s">
        <v>243</v>
      </c>
      <c r="C100" s="106">
        <f>C25+C26+C51+C60+C74+C83+C88+C98</f>
        <v>99005824</v>
      </c>
      <c r="D100" s="106">
        <f>D25+D26+D51+D60+D74+D83+D88+D98</f>
        <v>101747956</v>
      </c>
      <c r="E100" s="107"/>
      <c r="F100" s="81"/>
    </row>
    <row r="101" spans="1:6" ht="31.5" customHeight="1">
      <c r="A101" s="96" t="s">
        <v>244</v>
      </c>
      <c r="B101" s="84" t="s">
        <v>245</v>
      </c>
      <c r="C101" s="106"/>
      <c r="D101" s="106"/>
      <c r="E101" s="107"/>
      <c r="F101" s="81"/>
    </row>
    <row r="102" spans="1:6" ht="20.25" customHeight="1">
      <c r="A102" s="96" t="s">
        <v>246</v>
      </c>
      <c r="B102" s="84" t="s">
        <v>247</v>
      </c>
      <c r="C102" s="106"/>
      <c r="D102" s="106"/>
      <c r="E102" s="107"/>
      <c r="F102" s="81"/>
    </row>
    <row r="103" spans="1:6" ht="25.5" customHeight="1">
      <c r="A103" s="96" t="s">
        <v>248</v>
      </c>
      <c r="B103" s="84" t="s">
        <v>249</v>
      </c>
      <c r="C103" s="108"/>
      <c r="D103" s="108"/>
      <c r="E103" s="109"/>
      <c r="F103" s="109"/>
    </row>
    <row r="104" spans="1:6" ht="12.75">
      <c r="A104" s="110" t="s">
        <v>250</v>
      </c>
      <c r="B104" s="90" t="s">
        <v>251</v>
      </c>
      <c r="C104" s="111"/>
      <c r="D104" s="111"/>
      <c r="E104" s="112"/>
      <c r="F104" s="81"/>
    </row>
    <row r="105" spans="1:6" ht="12.75">
      <c r="A105" s="113" t="s">
        <v>252</v>
      </c>
      <c r="B105" s="84" t="s">
        <v>253</v>
      </c>
      <c r="C105" s="111"/>
      <c r="D105" s="111"/>
      <c r="E105" s="112"/>
      <c r="F105" s="81"/>
    </row>
    <row r="106" spans="1:6" ht="19.5" customHeight="1">
      <c r="A106" s="113" t="s">
        <v>252</v>
      </c>
      <c r="B106" s="84" t="s">
        <v>254</v>
      </c>
      <c r="C106" s="106"/>
      <c r="D106" s="106"/>
      <c r="E106" s="107"/>
      <c r="F106" s="81"/>
    </row>
    <row r="107" spans="1:6" ht="17.25" customHeight="1">
      <c r="A107" s="96" t="s">
        <v>255</v>
      </c>
      <c r="B107" s="84" t="s">
        <v>256</v>
      </c>
      <c r="C107" s="106"/>
      <c r="D107" s="106"/>
      <c r="E107" s="107"/>
      <c r="F107" s="81"/>
    </row>
    <row r="108" spans="1:6" ht="12.75">
      <c r="A108" s="96" t="s">
        <v>257</v>
      </c>
      <c r="B108" s="84" t="s">
        <v>258</v>
      </c>
      <c r="C108" s="114"/>
      <c r="D108" s="114"/>
      <c r="E108" s="115"/>
      <c r="F108" s="115"/>
    </row>
    <row r="109" spans="1:6" ht="12.75">
      <c r="A109" s="96" t="s">
        <v>259</v>
      </c>
      <c r="B109" s="84" t="s">
        <v>260</v>
      </c>
      <c r="C109" s="111"/>
      <c r="D109" s="111"/>
      <c r="E109" s="112"/>
      <c r="F109" s="81"/>
    </row>
    <row r="110" spans="1:6" ht="12.75">
      <c r="A110" s="96" t="s">
        <v>261</v>
      </c>
      <c r="B110" s="84" t="s">
        <v>262</v>
      </c>
      <c r="C110" s="111"/>
      <c r="D110" s="111"/>
      <c r="E110" s="112"/>
      <c r="F110" s="81"/>
    </row>
    <row r="111" spans="1:6" ht="12.75">
      <c r="A111" s="116" t="s">
        <v>263</v>
      </c>
      <c r="B111" s="90" t="s">
        <v>264</v>
      </c>
      <c r="C111" s="117"/>
      <c r="D111" s="111"/>
      <c r="E111" s="112"/>
      <c r="F111" s="81"/>
    </row>
    <row r="112" spans="1:6" ht="12.75">
      <c r="A112" s="113" t="s">
        <v>265</v>
      </c>
      <c r="B112" s="84" t="s">
        <v>266</v>
      </c>
      <c r="C112" s="111"/>
      <c r="D112" s="111"/>
      <c r="E112" s="112"/>
      <c r="F112" s="81"/>
    </row>
    <row r="113" spans="1:6" ht="12.75">
      <c r="A113" s="113" t="s">
        <v>267</v>
      </c>
      <c r="B113" s="84" t="s">
        <v>268</v>
      </c>
      <c r="C113" s="111"/>
      <c r="D113" s="111"/>
      <c r="E113" s="112"/>
      <c r="F113" s="81"/>
    </row>
    <row r="114" spans="1:6" ht="12.75">
      <c r="A114" s="116" t="s">
        <v>269</v>
      </c>
      <c r="B114" s="90" t="s">
        <v>270</v>
      </c>
      <c r="C114" s="111"/>
      <c r="D114" s="111"/>
      <c r="E114" s="112"/>
      <c r="F114" s="81"/>
    </row>
    <row r="115" spans="1:6" ht="12.75">
      <c r="A115" s="113" t="s">
        <v>271</v>
      </c>
      <c r="B115" s="84" t="s">
        <v>272</v>
      </c>
      <c r="C115" s="114"/>
      <c r="D115" s="114"/>
      <c r="E115" s="115"/>
      <c r="F115" s="115"/>
    </row>
    <row r="116" spans="1:6" ht="12.75">
      <c r="A116" s="113" t="s">
        <v>273</v>
      </c>
      <c r="B116" s="84" t="s">
        <v>274</v>
      </c>
      <c r="C116" s="111"/>
      <c r="D116" s="111"/>
      <c r="E116" s="112"/>
      <c r="F116" s="81"/>
    </row>
    <row r="117" spans="1:6" ht="17.25" customHeight="1">
      <c r="A117" s="113" t="s">
        <v>275</v>
      </c>
      <c r="B117" s="84" t="s">
        <v>276</v>
      </c>
      <c r="C117" s="106"/>
      <c r="D117" s="106"/>
      <c r="E117" s="107"/>
      <c r="F117" s="81"/>
    </row>
    <row r="118" spans="1:6" ht="12.75">
      <c r="A118" s="113" t="s">
        <v>277</v>
      </c>
      <c r="B118" s="84" t="s">
        <v>278</v>
      </c>
      <c r="C118" s="111"/>
      <c r="D118" s="111"/>
      <c r="E118" s="112"/>
      <c r="F118" s="81"/>
    </row>
    <row r="119" spans="1:6" ht="12.75">
      <c r="A119" s="118" t="s">
        <v>279</v>
      </c>
      <c r="B119" s="94" t="s">
        <v>280</v>
      </c>
      <c r="C119" s="111"/>
      <c r="D119" s="111"/>
      <c r="E119" s="112"/>
      <c r="F119" s="81"/>
    </row>
    <row r="120" spans="1:6" ht="12.75">
      <c r="A120" s="113" t="s">
        <v>281</v>
      </c>
      <c r="B120" s="84" t="s">
        <v>282</v>
      </c>
      <c r="C120" s="114"/>
      <c r="D120" s="114"/>
      <c r="E120" s="115"/>
      <c r="F120" s="115"/>
    </row>
    <row r="121" spans="1:6" ht="33.75" customHeight="1">
      <c r="A121" s="96" t="s">
        <v>283</v>
      </c>
      <c r="B121" s="84" t="s">
        <v>284</v>
      </c>
      <c r="C121" s="106"/>
      <c r="D121" s="106"/>
      <c r="E121" s="107"/>
      <c r="F121" s="81"/>
    </row>
    <row r="122" spans="1:6" ht="12.75">
      <c r="A122" s="113" t="s">
        <v>285</v>
      </c>
      <c r="B122" s="84" t="s">
        <v>286</v>
      </c>
      <c r="C122" s="114"/>
      <c r="D122" s="114"/>
      <c r="E122" s="115"/>
      <c r="F122" s="115"/>
    </row>
    <row r="123" spans="1:6" ht="12.75">
      <c r="A123" s="113" t="s">
        <v>287</v>
      </c>
      <c r="B123" s="84" t="s">
        <v>288</v>
      </c>
      <c r="C123" s="119">
        <f>C99</f>
        <v>0</v>
      </c>
      <c r="D123" s="119"/>
      <c r="E123" s="120"/>
      <c r="F123" s="120"/>
    </row>
    <row r="124" spans="1:4" ht="12.75">
      <c r="A124" s="113" t="s">
        <v>289</v>
      </c>
      <c r="B124" s="84" t="s">
        <v>290</v>
      </c>
      <c r="C124" s="121"/>
      <c r="D124" s="121"/>
    </row>
    <row r="125" spans="1:4" ht="12.75">
      <c r="A125" s="118" t="s">
        <v>291</v>
      </c>
      <c r="B125" s="94" t="s">
        <v>292</v>
      </c>
      <c r="C125" s="121"/>
      <c r="D125" s="121"/>
    </row>
    <row r="126" spans="1:4" ht="12.75">
      <c r="A126" s="96" t="s">
        <v>293</v>
      </c>
      <c r="B126" s="84" t="s">
        <v>294</v>
      </c>
      <c r="C126" s="121"/>
      <c r="D126" s="121"/>
    </row>
    <row r="127" spans="1:4" ht="12.75">
      <c r="A127" s="96" t="s">
        <v>295</v>
      </c>
      <c r="B127" s="84" t="s">
        <v>296</v>
      </c>
      <c r="C127" s="121"/>
      <c r="D127" s="121"/>
    </row>
    <row r="128" spans="1:4" ht="12.75">
      <c r="A128" s="122" t="s">
        <v>297</v>
      </c>
      <c r="B128" s="123" t="s">
        <v>298</v>
      </c>
      <c r="C128" s="121"/>
      <c r="D128" s="121"/>
    </row>
    <row r="129" spans="1:4" ht="12.75">
      <c r="A129" s="124" t="s">
        <v>14</v>
      </c>
      <c r="B129" s="124"/>
      <c r="C129" s="125">
        <f>C100+C128</f>
        <v>99005824</v>
      </c>
      <c r="D129" s="125">
        <f>D100+D128</f>
        <v>101747956</v>
      </c>
    </row>
  </sheetData>
  <sheetProtection selectLockedCells="1" selectUnlockedCells="1"/>
  <mergeCells count="2">
    <mergeCell ref="A2:F2"/>
    <mergeCell ref="A3:F3"/>
  </mergeCells>
  <printOptions/>
  <pageMargins left="0.2" right="0.1701388888888889" top="0.9958333333333333" bottom="0.9840277777777777" header="0.8305555555555556" footer="0.5118055555555555"/>
  <pageSetup horizontalDpi="300" verticalDpi="300" orientation="portrait" paperSize="9" scale="50"/>
  <headerFooter alignWithMargins="0">
    <oddHeader>&amp;C&amp;"Times New Roman,Normál"&amp;12 3. melléklet a 9/2019. (IX. 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SheetLayoutView="100" workbookViewId="0" topLeftCell="A52">
      <selection activeCell="D128" sqref="D128"/>
    </sheetView>
  </sheetViews>
  <sheetFormatPr defaultColWidth="9.140625" defaultRowHeight="15"/>
  <cols>
    <col min="1" max="1" width="42.140625" style="0" customWidth="1"/>
    <col min="3" max="3" width="15.7109375" style="0" customWidth="1"/>
    <col min="4" max="4" width="14.28125" style="0" customWidth="1"/>
  </cols>
  <sheetData>
    <row r="1" spans="1:4" ht="20.25" customHeight="1">
      <c r="A1" s="126" t="s">
        <v>0</v>
      </c>
      <c r="B1" s="126"/>
      <c r="C1" s="126"/>
      <c r="D1" s="126"/>
    </row>
    <row r="2" spans="1:4" ht="19.5" customHeight="1">
      <c r="A2" s="127" t="s">
        <v>25</v>
      </c>
      <c r="B2" s="127"/>
      <c r="C2" s="127"/>
      <c r="D2" s="127"/>
    </row>
    <row r="3" spans="1:4" ht="12.75">
      <c r="A3" s="128"/>
      <c r="B3" s="121"/>
      <c r="C3" s="121"/>
      <c r="D3" s="121"/>
    </row>
    <row r="4" spans="1:4" ht="12.75">
      <c r="A4" s="8" t="s">
        <v>303</v>
      </c>
      <c r="B4" s="121"/>
      <c r="C4" s="121"/>
      <c r="D4" s="121"/>
    </row>
    <row r="5" spans="1:4" s="4" customFormat="1" ht="12.75">
      <c r="A5" s="72" t="s">
        <v>27</v>
      </c>
      <c r="B5" s="73" t="s">
        <v>28</v>
      </c>
      <c r="C5" s="129" t="s">
        <v>300</v>
      </c>
      <c r="D5" s="129" t="s">
        <v>301</v>
      </c>
    </row>
    <row r="6" spans="1:4" ht="12.75">
      <c r="A6" s="78" t="s">
        <v>58</v>
      </c>
      <c r="B6" s="79" t="s">
        <v>59</v>
      </c>
      <c r="C6" s="7">
        <v>51572500</v>
      </c>
      <c r="D6" s="7">
        <v>50772500</v>
      </c>
    </row>
    <row r="7" spans="1:4" ht="12.75">
      <c r="A7" s="78" t="s">
        <v>60</v>
      </c>
      <c r="B7" s="82" t="s">
        <v>61</v>
      </c>
      <c r="C7" s="7"/>
      <c r="D7" s="7"/>
    </row>
    <row r="8" spans="1:4" ht="12.75">
      <c r="A8" s="78" t="s">
        <v>62</v>
      </c>
      <c r="B8" s="82" t="s">
        <v>63</v>
      </c>
      <c r="C8" s="7"/>
      <c r="D8" s="7"/>
    </row>
    <row r="9" spans="1:4" ht="12.75">
      <c r="A9" s="83" t="s">
        <v>64</v>
      </c>
      <c r="B9" s="82" t="s">
        <v>65</v>
      </c>
      <c r="C9" s="7"/>
      <c r="D9" s="7"/>
    </row>
    <row r="10" spans="1:4" ht="12.75">
      <c r="A10" s="83" t="s">
        <v>66</v>
      </c>
      <c r="B10" s="82" t="s">
        <v>67</v>
      </c>
      <c r="C10" s="7"/>
      <c r="D10" s="7"/>
    </row>
    <row r="11" spans="1:4" ht="12.75">
      <c r="A11" s="83" t="s">
        <v>68</v>
      </c>
      <c r="B11" s="82" t="s">
        <v>69</v>
      </c>
      <c r="C11" s="7">
        <v>2686170</v>
      </c>
      <c r="D11" s="7">
        <v>2686170</v>
      </c>
    </row>
    <row r="12" spans="1:4" ht="12.75">
      <c r="A12" s="83" t="s">
        <v>70</v>
      </c>
      <c r="B12" s="82" t="s">
        <v>71</v>
      </c>
      <c r="C12" s="7">
        <v>2021760</v>
      </c>
      <c r="D12" s="7"/>
    </row>
    <row r="13" spans="1:4" ht="12.75">
      <c r="A13" s="83" t="s">
        <v>72</v>
      </c>
      <c r="B13" s="82" t="s">
        <v>73</v>
      </c>
      <c r="C13" s="7"/>
      <c r="D13" s="7"/>
    </row>
    <row r="14" spans="1:4" ht="12.75">
      <c r="A14" s="84" t="s">
        <v>74</v>
      </c>
      <c r="B14" s="82" t="s">
        <v>75</v>
      </c>
      <c r="C14" s="7">
        <v>130000</v>
      </c>
      <c r="D14" s="7">
        <v>130000</v>
      </c>
    </row>
    <row r="15" spans="1:4" ht="12.75">
      <c r="A15" s="84" t="s">
        <v>76</v>
      </c>
      <c r="B15" s="82" t="s">
        <v>77</v>
      </c>
      <c r="C15" s="7"/>
      <c r="D15" s="7"/>
    </row>
    <row r="16" spans="1:4" ht="12.75">
      <c r="A16" s="84" t="s">
        <v>78</v>
      </c>
      <c r="B16" s="82" t="s">
        <v>79</v>
      </c>
      <c r="C16" s="7"/>
      <c r="D16" s="7"/>
    </row>
    <row r="17" spans="1:4" ht="12.75">
      <c r="A17" s="84" t="s">
        <v>80</v>
      </c>
      <c r="B17" s="82" t="s">
        <v>81</v>
      </c>
      <c r="C17" s="7"/>
      <c r="D17" s="7"/>
    </row>
    <row r="18" spans="1:4" ht="12.75">
      <c r="A18" s="84" t="s">
        <v>82</v>
      </c>
      <c r="B18" s="82" t="s">
        <v>83</v>
      </c>
      <c r="C18" s="7"/>
      <c r="D18" s="7">
        <v>2821760</v>
      </c>
    </row>
    <row r="19" spans="1:4" s="4" customFormat="1" ht="12.75">
      <c r="A19" s="85" t="s">
        <v>84</v>
      </c>
      <c r="B19" s="86" t="s">
        <v>85</v>
      </c>
      <c r="C19" s="9">
        <f>SUM(C6:C18)</f>
        <v>56410430</v>
      </c>
      <c r="D19" s="9">
        <f>SUM(D6:D18)</f>
        <v>56410430</v>
      </c>
    </row>
    <row r="20" spans="1:4" ht="12.75">
      <c r="A20" s="84" t="s">
        <v>86</v>
      </c>
      <c r="B20" s="82" t="s">
        <v>87</v>
      </c>
      <c r="C20" s="7"/>
      <c r="D20" s="7"/>
    </row>
    <row r="21" spans="1:4" ht="12.75">
      <c r="A21" s="84" t="s">
        <v>88</v>
      </c>
      <c r="B21" s="82" t="s">
        <v>89</v>
      </c>
      <c r="C21" s="7"/>
      <c r="D21" s="7"/>
    </row>
    <row r="22" spans="1:4" ht="12.75">
      <c r="A22" s="89" t="s">
        <v>90</v>
      </c>
      <c r="B22" s="82" t="s">
        <v>91</v>
      </c>
      <c r="C22" s="7"/>
      <c r="D22" s="7"/>
    </row>
    <row r="23" spans="1:4" s="4" customFormat="1" ht="12.75">
      <c r="A23" s="90" t="s">
        <v>92</v>
      </c>
      <c r="B23" s="86" t="s">
        <v>93</v>
      </c>
      <c r="C23" s="9">
        <f>SUM(C20:C22)</f>
        <v>0</v>
      </c>
      <c r="D23" s="9"/>
    </row>
    <row r="24" spans="1:4" s="4" customFormat="1" ht="12.75">
      <c r="A24" s="91" t="s">
        <v>94</v>
      </c>
      <c r="B24" s="92" t="s">
        <v>95</v>
      </c>
      <c r="C24" s="9">
        <f>C19+C23</f>
        <v>56410430</v>
      </c>
      <c r="D24" s="9">
        <f>D19+D23</f>
        <v>56410430</v>
      </c>
    </row>
    <row r="25" spans="1:4" ht="12.75">
      <c r="A25" s="94" t="s">
        <v>96</v>
      </c>
      <c r="B25" s="92" t="s">
        <v>97</v>
      </c>
      <c r="C25" s="9">
        <v>10974684</v>
      </c>
      <c r="D25" s="9">
        <v>10974684</v>
      </c>
    </row>
    <row r="26" spans="1:4" ht="12.75">
      <c r="A26" s="84" t="s">
        <v>98</v>
      </c>
      <c r="B26" s="82" t="s">
        <v>99</v>
      </c>
      <c r="C26" s="7">
        <v>90000</v>
      </c>
      <c r="D26" s="7">
        <v>90000</v>
      </c>
    </row>
    <row r="27" spans="1:4" ht="12.75">
      <c r="A27" s="84" t="s">
        <v>100</v>
      </c>
      <c r="B27" s="82" t="s">
        <v>101</v>
      </c>
      <c r="C27" s="7">
        <v>21635840</v>
      </c>
      <c r="D27" s="7">
        <v>21635840</v>
      </c>
    </row>
    <row r="28" spans="1:4" ht="12.75">
      <c r="A28" s="84" t="s">
        <v>102</v>
      </c>
      <c r="B28" s="82" t="s">
        <v>103</v>
      </c>
      <c r="C28" s="7"/>
      <c r="D28" s="7"/>
    </row>
    <row r="29" spans="1:4" s="4" customFormat="1" ht="12.75">
      <c r="A29" s="90" t="s">
        <v>104</v>
      </c>
      <c r="B29" s="86" t="s">
        <v>105</v>
      </c>
      <c r="C29" s="9">
        <f>SUM(C26:C28)</f>
        <v>21725840</v>
      </c>
      <c r="D29" s="9">
        <f>SUM(D26:D28)</f>
        <v>21725840</v>
      </c>
    </row>
    <row r="30" spans="1:4" ht="12.75">
      <c r="A30" s="84" t="s">
        <v>106</v>
      </c>
      <c r="B30" s="82" t="s">
        <v>107</v>
      </c>
      <c r="C30" s="7">
        <v>80000</v>
      </c>
      <c r="D30" s="7">
        <v>80000</v>
      </c>
    </row>
    <row r="31" spans="1:4" ht="12.75">
      <c r="A31" s="84" t="s">
        <v>108</v>
      </c>
      <c r="B31" s="82" t="s">
        <v>109</v>
      </c>
      <c r="C31" s="7">
        <v>50000</v>
      </c>
      <c r="D31" s="7">
        <v>50000</v>
      </c>
    </row>
    <row r="32" spans="1:4" s="4" customFormat="1" ht="15" customHeight="1">
      <c r="A32" s="90" t="s">
        <v>110</v>
      </c>
      <c r="B32" s="86" t="s">
        <v>111</v>
      </c>
      <c r="C32" s="9">
        <f>SUM(C30:C31)</f>
        <v>130000</v>
      </c>
      <c r="D32" s="9">
        <f>SUM(D30:D31)</f>
        <v>130000</v>
      </c>
    </row>
    <row r="33" spans="1:4" ht="12.75">
      <c r="A33" s="84" t="s">
        <v>112</v>
      </c>
      <c r="B33" s="82" t="s">
        <v>113</v>
      </c>
      <c r="C33" s="7">
        <v>2007000</v>
      </c>
      <c r="D33" s="7">
        <v>2007000</v>
      </c>
    </row>
    <row r="34" spans="1:4" ht="12.75">
      <c r="A34" s="84" t="s">
        <v>114</v>
      </c>
      <c r="B34" s="82" t="s">
        <v>115</v>
      </c>
      <c r="C34" s="7"/>
      <c r="D34" s="7"/>
    </row>
    <row r="35" spans="1:4" ht="12.75">
      <c r="A35" s="84" t="s">
        <v>116</v>
      </c>
      <c r="B35" s="82" t="s">
        <v>117</v>
      </c>
      <c r="C35" s="7">
        <v>30000</v>
      </c>
      <c r="D35" s="7">
        <v>30000</v>
      </c>
    </row>
    <row r="36" spans="1:4" ht="12.75">
      <c r="A36" s="84" t="s">
        <v>118</v>
      </c>
      <c r="B36" s="82" t="s">
        <v>119</v>
      </c>
      <c r="C36" s="7">
        <v>80000</v>
      </c>
      <c r="D36" s="7">
        <v>80000</v>
      </c>
    </row>
    <row r="37" spans="1:4" ht="12.75">
      <c r="A37" s="95" t="s">
        <v>120</v>
      </c>
      <c r="B37" s="82" t="s">
        <v>121</v>
      </c>
      <c r="C37" s="7"/>
      <c r="D37" s="7"/>
    </row>
    <row r="38" spans="1:4" ht="12.75">
      <c r="A38" s="89" t="s">
        <v>122</v>
      </c>
      <c r="B38" s="82" t="s">
        <v>123</v>
      </c>
      <c r="C38" s="7"/>
      <c r="D38" s="7">
        <v>6500</v>
      </c>
    </row>
    <row r="39" spans="1:4" ht="12.75">
      <c r="A39" s="84" t="s">
        <v>124</v>
      </c>
      <c r="B39" s="82" t="s">
        <v>125</v>
      </c>
      <c r="C39" s="7">
        <v>450000</v>
      </c>
      <c r="D39" s="7">
        <v>443500</v>
      </c>
    </row>
    <row r="40" spans="1:4" s="4" customFormat="1" ht="12.75">
      <c r="A40" s="90" t="s">
        <v>126</v>
      </c>
      <c r="B40" s="86" t="s">
        <v>127</v>
      </c>
      <c r="C40" s="9">
        <f>SUM(C33:C39)</f>
        <v>2567000</v>
      </c>
      <c r="D40" s="9">
        <f>SUM(D33:D39)</f>
        <v>2567000</v>
      </c>
    </row>
    <row r="41" spans="1:4" ht="12.75">
      <c r="A41" s="84" t="s">
        <v>128</v>
      </c>
      <c r="B41" s="82" t="s">
        <v>129</v>
      </c>
      <c r="C41" s="7">
        <v>30000</v>
      </c>
      <c r="D41" s="7">
        <v>30000</v>
      </c>
    </row>
    <row r="42" spans="1:4" ht="12.75">
      <c r="A42" s="84" t="s">
        <v>130</v>
      </c>
      <c r="B42" s="82" t="s">
        <v>131</v>
      </c>
      <c r="C42" s="7"/>
      <c r="D42" s="7"/>
    </row>
    <row r="43" spans="1:4" s="4" customFormat="1" ht="12.75">
      <c r="A43" s="90" t="s">
        <v>132</v>
      </c>
      <c r="B43" s="86" t="s">
        <v>133</v>
      </c>
      <c r="C43" s="9">
        <f>SUM(C41:C42)</f>
        <v>30000</v>
      </c>
      <c r="D43" s="9">
        <f>SUM(D41:D42)</f>
        <v>30000</v>
      </c>
    </row>
    <row r="44" spans="1:4" ht="12.75">
      <c r="A44" s="84" t="s">
        <v>134</v>
      </c>
      <c r="B44" s="82" t="s">
        <v>135</v>
      </c>
      <c r="C44" s="7">
        <v>6594167</v>
      </c>
      <c r="D44" s="7">
        <v>6594167</v>
      </c>
    </row>
    <row r="45" spans="1:4" ht="12.75">
      <c r="A45" s="84" t="s">
        <v>136</v>
      </c>
      <c r="B45" s="82" t="s">
        <v>137</v>
      </c>
      <c r="C45" s="7">
        <v>1000000</v>
      </c>
      <c r="D45" s="7">
        <v>1000000</v>
      </c>
    </row>
    <row r="46" spans="1:4" ht="12.75">
      <c r="A46" s="84" t="s">
        <v>138</v>
      </c>
      <c r="B46" s="82" t="s">
        <v>139</v>
      </c>
      <c r="C46" s="7"/>
      <c r="D46" s="7"/>
    </row>
    <row r="47" spans="1:4" ht="12.75">
      <c r="A47" s="84" t="s">
        <v>140</v>
      </c>
      <c r="B47" s="82" t="s">
        <v>141</v>
      </c>
      <c r="C47" s="7"/>
      <c r="D47" s="7"/>
    </row>
    <row r="48" spans="1:4" ht="12.75">
      <c r="A48" s="84" t="s">
        <v>142</v>
      </c>
      <c r="B48" s="82" t="s">
        <v>143</v>
      </c>
      <c r="C48" s="7">
        <v>5000</v>
      </c>
      <c r="D48" s="7">
        <v>5000</v>
      </c>
    </row>
    <row r="49" spans="1:4" s="4" customFormat="1" ht="12.75">
      <c r="A49" s="90" t="s">
        <v>144</v>
      </c>
      <c r="B49" s="86" t="s">
        <v>145</v>
      </c>
      <c r="C49" s="9">
        <f>SUM(C44:C48)</f>
        <v>7599167</v>
      </c>
      <c r="D49" s="9">
        <f>SUM(D44:D48)</f>
        <v>7599167</v>
      </c>
    </row>
    <row r="50" spans="1:4" ht="12.75">
      <c r="A50" s="94" t="s">
        <v>146</v>
      </c>
      <c r="B50" s="92" t="s">
        <v>147</v>
      </c>
      <c r="C50" s="9">
        <f>C29+C32+C40+C43+C49</f>
        <v>32052007</v>
      </c>
      <c r="D50" s="9">
        <f>D29+D32+D40+D43+D49</f>
        <v>32052007</v>
      </c>
    </row>
    <row r="51" spans="1:4" ht="12.75">
      <c r="A51" s="96" t="s">
        <v>148</v>
      </c>
      <c r="B51" s="82" t="s">
        <v>149</v>
      </c>
      <c r="C51" s="7"/>
      <c r="D51" s="7"/>
    </row>
    <row r="52" spans="1:4" ht="12.75">
      <c r="A52" s="96" t="s">
        <v>150</v>
      </c>
      <c r="B52" s="82" t="s">
        <v>151</v>
      </c>
      <c r="C52" s="7"/>
      <c r="D52" s="7"/>
    </row>
    <row r="53" spans="1:4" ht="12.75">
      <c r="A53" s="97" t="s">
        <v>152</v>
      </c>
      <c r="B53" s="82" t="s">
        <v>153</v>
      </c>
      <c r="C53" s="7"/>
      <c r="D53" s="7"/>
    </row>
    <row r="54" spans="1:4" ht="12.75">
      <c r="A54" s="97" t="s">
        <v>154</v>
      </c>
      <c r="B54" s="82" t="s">
        <v>155</v>
      </c>
      <c r="C54" s="7"/>
      <c r="D54" s="7"/>
    </row>
    <row r="55" spans="1:4" ht="12.75">
      <c r="A55" s="97" t="s">
        <v>156</v>
      </c>
      <c r="B55" s="82" t="s">
        <v>157</v>
      </c>
      <c r="C55" s="7"/>
      <c r="D55" s="7"/>
    </row>
    <row r="56" spans="1:4" ht="12.75">
      <c r="A56" s="96" t="s">
        <v>158</v>
      </c>
      <c r="B56" s="82" t="s">
        <v>159</v>
      </c>
      <c r="C56" s="7"/>
      <c r="D56" s="7"/>
    </row>
    <row r="57" spans="1:4" ht="12.75">
      <c r="A57" s="96" t="s">
        <v>160</v>
      </c>
      <c r="B57" s="82" t="s">
        <v>161</v>
      </c>
      <c r="C57" s="7"/>
      <c r="D57" s="7"/>
    </row>
    <row r="58" spans="1:4" ht="12.75">
      <c r="A58" s="96" t="s">
        <v>162</v>
      </c>
      <c r="B58" s="82" t="s">
        <v>163</v>
      </c>
      <c r="C58" s="7"/>
      <c r="D58" s="7"/>
    </row>
    <row r="59" spans="1:4" ht="12.75">
      <c r="A59" s="98" t="s">
        <v>164</v>
      </c>
      <c r="B59" s="92" t="s">
        <v>165</v>
      </c>
      <c r="C59" s="9"/>
      <c r="D59" s="9"/>
    </row>
    <row r="60" spans="1:4" ht="12.75">
      <c r="A60" s="99" t="s">
        <v>166</v>
      </c>
      <c r="B60" s="82" t="s">
        <v>167</v>
      </c>
      <c r="C60" s="7"/>
      <c r="D60" s="7"/>
    </row>
    <row r="61" spans="1:4" ht="12.75">
      <c r="A61" s="99" t="s">
        <v>168</v>
      </c>
      <c r="B61" s="82" t="s">
        <v>169</v>
      </c>
      <c r="C61" s="7"/>
      <c r="D61" s="7"/>
    </row>
    <row r="62" spans="1:4" ht="12.75">
      <c r="A62" s="99" t="s">
        <v>170</v>
      </c>
      <c r="B62" s="82" t="s">
        <v>171</v>
      </c>
      <c r="C62" s="7"/>
      <c r="D62" s="7"/>
    </row>
    <row r="63" spans="1:4" ht="12.75">
      <c r="A63" s="99" t="s">
        <v>172</v>
      </c>
      <c r="B63" s="82" t="s">
        <v>173</v>
      </c>
      <c r="C63" s="7"/>
      <c r="D63" s="7"/>
    </row>
    <row r="64" spans="1:4" ht="12.75">
      <c r="A64" s="99" t="s">
        <v>174</v>
      </c>
      <c r="B64" s="82" t="s">
        <v>175</v>
      </c>
      <c r="C64" s="7"/>
      <c r="D64" s="7"/>
    </row>
    <row r="65" spans="1:4" ht="12.75">
      <c r="A65" s="99" t="s">
        <v>176</v>
      </c>
      <c r="B65" s="82" t="s">
        <v>177</v>
      </c>
      <c r="C65" s="7"/>
      <c r="D65" s="7"/>
    </row>
    <row r="66" spans="1:4" ht="12.75">
      <c r="A66" s="99" t="s">
        <v>178</v>
      </c>
      <c r="B66" s="82" t="s">
        <v>179</v>
      </c>
      <c r="C66" s="7"/>
      <c r="D66" s="7"/>
    </row>
    <row r="67" spans="1:4" ht="12.75">
      <c r="A67" s="99" t="s">
        <v>180</v>
      </c>
      <c r="B67" s="82" t="s">
        <v>181</v>
      </c>
      <c r="C67" s="7"/>
      <c r="D67" s="7"/>
    </row>
    <row r="68" spans="1:4" ht="12.75">
      <c r="A68" s="99" t="s">
        <v>182</v>
      </c>
      <c r="B68" s="82" t="s">
        <v>183</v>
      </c>
      <c r="C68" s="7"/>
      <c r="D68" s="7"/>
    </row>
    <row r="69" spans="1:4" ht="12.75">
      <c r="A69" s="100" t="s">
        <v>184</v>
      </c>
      <c r="B69" s="82" t="s">
        <v>185</v>
      </c>
      <c r="C69" s="7"/>
      <c r="D69" s="7"/>
    </row>
    <row r="70" spans="1:4" ht="12.75">
      <c r="A70" s="99" t="s">
        <v>186</v>
      </c>
      <c r="B70" s="82" t="s">
        <v>187</v>
      </c>
      <c r="C70" s="7"/>
      <c r="D70" s="7"/>
    </row>
    <row r="71" spans="1:4" ht="12.75">
      <c r="A71" s="100" t="s">
        <v>188</v>
      </c>
      <c r="B71" s="82" t="s">
        <v>189</v>
      </c>
      <c r="C71" s="7"/>
      <c r="D71" s="7"/>
    </row>
    <row r="72" spans="1:4" ht="12.75">
      <c r="A72" s="100" t="s">
        <v>190</v>
      </c>
      <c r="B72" s="82" t="s">
        <v>191</v>
      </c>
      <c r="C72" s="7"/>
      <c r="D72" s="7"/>
    </row>
    <row r="73" spans="1:4" ht="12.75">
      <c r="A73" s="98" t="s">
        <v>192</v>
      </c>
      <c r="B73" s="92" t="s">
        <v>193</v>
      </c>
      <c r="C73" s="9"/>
      <c r="D73" s="9"/>
    </row>
    <row r="74" spans="1:4" ht="12.75">
      <c r="A74" s="101" t="s">
        <v>194</v>
      </c>
      <c r="B74" s="92"/>
      <c r="C74" s="7"/>
      <c r="D74" s="7"/>
    </row>
    <row r="75" spans="1:4" ht="12.75">
      <c r="A75" s="102" t="s">
        <v>195</v>
      </c>
      <c r="B75" s="82" t="s">
        <v>196</v>
      </c>
      <c r="C75" s="7"/>
      <c r="D75" s="7"/>
    </row>
    <row r="76" spans="1:4" ht="12.75">
      <c r="A76" s="102" t="s">
        <v>197</v>
      </c>
      <c r="B76" s="82" t="s">
        <v>198</v>
      </c>
      <c r="C76" s="7"/>
      <c r="D76" s="7"/>
    </row>
    <row r="77" spans="1:4" ht="12.75">
      <c r="A77" s="102" t="s">
        <v>199</v>
      </c>
      <c r="B77" s="82" t="s">
        <v>200</v>
      </c>
      <c r="C77" s="7"/>
      <c r="D77" s="7"/>
    </row>
    <row r="78" spans="1:4" ht="12.75">
      <c r="A78" s="102" t="s">
        <v>201</v>
      </c>
      <c r="B78" s="82" t="s">
        <v>202</v>
      </c>
      <c r="C78" s="7"/>
      <c r="D78" s="7"/>
    </row>
    <row r="79" spans="1:4" ht="12.75">
      <c r="A79" s="89" t="s">
        <v>203</v>
      </c>
      <c r="B79" s="82" t="s">
        <v>204</v>
      </c>
      <c r="C79" s="7"/>
      <c r="D79" s="7"/>
    </row>
    <row r="80" spans="1:4" ht="12.75">
      <c r="A80" s="89" t="s">
        <v>205</v>
      </c>
      <c r="B80" s="82" t="s">
        <v>206</v>
      </c>
      <c r="C80" s="7"/>
      <c r="D80" s="7"/>
    </row>
    <row r="81" spans="1:4" ht="12.75">
      <c r="A81" s="89" t="s">
        <v>207</v>
      </c>
      <c r="B81" s="82" t="s">
        <v>208</v>
      </c>
      <c r="C81" s="7"/>
      <c r="D81" s="7"/>
    </row>
    <row r="82" spans="1:4" ht="12.75">
      <c r="A82" s="103" t="s">
        <v>209</v>
      </c>
      <c r="B82" s="92" t="s">
        <v>210</v>
      </c>
      <c r="C82" s="9"/>
      <c r="D82" s="9"/>
    </row>
    <row r="83" spans="1:4" ht="12.75">
      <c r="A83" s="96" t="s">
        <v>211</v>
      </c>
      <c r="B83" s="82" t="s">
        <v>212</v>
      </c>
      <c r="C83" s="7"/>
      <c r="D83" s="7"/>
    </row>
    <row r="84" spans="1:4" ht="12.75">
      <c r="A84" s="96" t="s">
        <v>213</v>
      </c>
      <c r="B84" s="82" t="s">
        <v>214</v>
      </c>
      <c r="C84" s="7"/>
      <c r="D84" s="7"/>
    </row>
    <row r="85" spans="1:4" ht="12.75">
      <c r="A85" s="96" t="s">
        <v>215</v>
      </c>
      <c r="B85" s="82" t="s">
        <v>216</v>
      </c>
      <c r="C85" s="7"/>
      <c r="D85" s="7"/>
    </row>
    <row r="86" spans="1:4" ht="12.75">
      <c r="A86" s="96" t="s">
        <v>217</v>
      </c>
      <c r="B86" s="82" t="s">
        <v>218</v>
      </c>
      <c r="C86" s="7"/>
      <c r="D86" s="7"/>
    </row>
    <row r="87" spans="1:4" ht="12.75">
      <c r="A87" s="98" t="s">
        <v>219</v>
      </c>
      <c r="B87" s="92" t="s">
        <v>220</v>
      </c>
      <c r="C87" s="9"/>
      <c r="D87" s="9"/>
    </row>
    <row r="88" spans="1:4" ht="12.75">
      <c r="A88" s="96" t="s">
        <v>221</v>
      </c>
      <c r="B88" s="82" t="s">
        <v>222</v>
      </c>
      <c r="C88" s="7"/>
      <c r="D88" s="7"/>
    </row>
    <row r="89" spans="1:4" ht="12.75">
      <c r="A89" s="96" t="s">
        <v>223</v>
      </c>
      <c r="B89" s="82" t="s">
        <v>224</v>
      </c>
      <c r="C89" s="7"/>
      <c r="D89" s="7"/>
    </row>
    <row r="90" spans="1:4" ht="12.75">
      <c r="A90" s="96" t="s">
        <v>225</v>
      </c>
      <c r="B90" s="82" t="s">
        <v>226</v>
      </c>
      <c r="C90" s="7"/>
      <c r="D90" s="7"/>
    </row>
    <row r="91" spans="1:4" ht="12.75">
      <c r="A91" s="96" t="s">
        <v>227</v>
      </c>
      <c r="B91" s="82" t="s">
        <v>228</v>
      </c>
      <c r="C91" s="7"/>
      <c r="D91" s="7"/>
    </row>
    <row r="92" spans="1:4" ht="12.75">
      <c r="A92" s="96" t="s">
        <v>229</v>
      </c>
      <c r="B92" s="82" t="s">
        <v>230</v>
      </c>
      <c r="C92" s="7"/>
      <c r="D92" s="7"/>
    </row>
    <row r="93" spans="1:4" ht="12.75">
      <c r="A93" s="96" t="s">
        <v>231</v>
      </c>
      <c r="B93" s="82" t="s">
        <v>232</v>
      </c>
      <c r="C93" s="7"/>
      <c r="D93" s="7"/>
    </row>
    <row r="94" spans="1:4" ht="12.75">
      <c r="A94" s="96" t="s">
        <v>233</v>
      </c>
      <c r="B94" s="82" t="s">
        <v>234</v>
      </c>
      <c r="C94" s="7"/>
      <c r="D94" s="7"/>
    </row>
    <row r="95" spans="1:4" ht="12.75">
      <c r="A95" s="96" t="s">
        <v>235</v>
      </c>
      <c r="B95" s="82" t="s">
        <v>236</v>
      </c>
      <c r="C95" s="7"/>
      <c r="D95" s="7"/>
    </row>
    <row r="96" spans="1:4" ht="12.75">
      <c r="A96" s="96" t="s">
        <v>237</v>
      </c>
      <c r="B96" s="82" t="s">
        <v>238</v>
      </c>
      <c r="C96" s="9"/>
      <c r="D96" s="9"/>
    </row>
    <row r="97" spans="1:4" ht="12.75">
      <c r="A97" s="98" t="s">
        <v>239</v>
      </c>
      <c r="B97" s="92" t="s">
        <v>240</v>
      </c>
      <c r="C97" s="7"/>
      <c r="D97" s="7"/>
    </row>
    <row r="98" spans="1:4" ht="12.75">
      <c r="A98" s="101" t="s">
        <v>241</v>
      </c>
      <c r="B98" s="92"/>
      <c r="C98" s="9"/>
      <c r="D98" s="9"/>
    </row>
    <row r="99" spans="1:22" ht="12.75">
      <c r="A99" s="104" t="s">
        <v>242</v>
      </c>
      <c r="B99" s="105" t="s">
        <v>243</v>
      </c>
      <c r="C99" s="130">
        <f>C24+C25+C50+C59+C73+C82+C87+C97</f>
        <v>99437121</v>
      </c>
      <c r="D99" s="130">
        <f>D24+D25+D50+D59+D73+D82+D87+D97</f>
        <v>99437121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2"/>
      <c r="V99" s="132"/>
    </row>
    <row r="100" spans="1:22" ht="12.75">
      <c r="A100" s="96" t="s">
        <v>244</v>
      </c>
      <c r="B100" s="84" t="s">
        <v>245</v>
      </c>
      <c r="C100" s="130"/>
      <c r="D100" s="130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2"/>
      <c r="V100" s="132"/>
    </row>
    <row r="101" spans="1:22" ht="12.75">
      <c r="A101" s="96" t="s">
        <v>246</v>
      </c>
      <c r="B101" s="84" t="s">
        <v>247</v>
      </c>
      <c r="C101" s="130"/>
      <c r="D101" s="130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2"/>
      <c r="V101" s="132"/>
    </row>
    <row r="102" spans="1:22" ht="12.75">
      <c r="A102" s="96" t="s">
        <v>248</v>
      </c>
      <c r="B102" s="84" t="s">
        <v>249</v>
      </c>
      <c r="C102" s="108"/>
      <c r="D102" s="10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2"/>
      <c r="V102" s="132"/>
    </row>
    <row r="103" spans="1:22" ht="12.75">
      <c r="A103" s="110" t="s">
        <v>250</v>
      </c>
      <c r="B103" s="90" t="s">
        <v>251</v>
      </c>
      <c r="C103" s="117"/>
      <c r="D103" s="117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2"/>
      <c r="V103" s="132"/>
    </row>
    <row r="104" spans="1:22" ht="12.75">
      <c r="A104" s="113" t="s">
        <v>252</v>
      </c>
      <c r="B104" s="84" t="s">
        <v>253</v>
      </c>
      <c r="C104" s="117"/>
      <c r="D104" s="117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2"/>
      <c r="V104" s="132"/>
    </row>
    <row r="105" spans="1:22" ht="12.75">
      <c r="A105" s="113" t="s">
        <v>252</v>
      </c>
      <c r="B105" s="84" t="s">
        <v>254</v>
      </c>
      <c r="C105" s="130"/>
      <c r="D105" s="130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2"/>
    </row>
    <row r="106" spans="1:22" ht="12.75">
      <c r="A106" s="96" t="s">
        <v>255</v>
      </c>
      <c r="B106" s="84" t="s">
        <v>256</v>
      </c>
      <c r="C106" s="130"/>
      <c r="D106" s="130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2"/>
      <c r="V106" s="132"/>
    </row>
    <row r="107" spans="1:22" ht="12.75">
      <c r="A107" s="96" t="s">
        <v>257</v>
      </c>
      <c r="B107" s="84" t="s">
        <v>258</v>
      </c>
      <c r="C107" s="114"/>
      <c r="D107" s="114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2"/>
      <c r="V107" s="132"/>
    </row>
    <row r="108" spans="1:22" ht="12.75">
      <c r="A108" s="96" t="s">
        <v>259</v>
      </c>
      <c r="B108" s="84" t="s">
        <v>260</v>
      </c>
      <c r="C108" s="117"/>
      <c r="D108" s="117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2"/>
      <c r="V108" s="132"/>
    </row>
    <row r="109" spans="1:22" ht="12.75">
      <c r="A109" s="96" t="s">
        <v>261</v>
      </c>
      <c r="B109" s="84" t="s">
        <v>262</v>
      </c>
      <c r="C109" s="117"/>
      <c r="D109" s="117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2"/>
      <c r="V109" s="132"/>
    </row>
    <row r="110" spans="1:22" ht="12.75">
      <c r="A110" s="116" t="s">
        <v>263</v>
      </c>
      <c r="B110" s="90" t="s">
        <v>264</v>
      </c>
      <c r="C110" s="117"/>
      <c r="D110" s="117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2"/>
      <c r="V110" s="132"/>
    </row>
    <row r="111" spans="1:22" ht="12.75">
      <c r="A111" s="113" t="s">
        <v>265</v>
      </c>
      <c r="B111" s="84" t="s">
        <v>266</v>
      </c>
      <c r="C111" s="117"/>
      <c r="D111" s="117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2"/>
      <c r="V111" s="132"/>
    </row>
    <row r="112" spans="1:22" ht="12.75">
      <c r="A112" s="113" t="s">
        <v>267</v>
      </c>
      <c r="B112" s="84" t="s">
        <v>268</v>
      </c>
      <c r="C112" s="117"/>
      <c r="D112" s="117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2"/>
      <c r="V112" s="132"/>
    </row>
    <row r="113" spans="1:22" ht="12.75">
      <c r="A113" s="116" t="s">
        <v>269</v>
      </c>
      <c r="B113" s="90" t="s">
        <v>270</v>
      </c>
      <c r="C113" s="117"/>
      <c r="D113" s="117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2"/>
      <c r="V113" s="132"/>
    </row>
    <row r="114" spans="1:22" ht="12.75">
      <c r="A114" s="113" t="s">
        <v>271</v>
      </c>
      <c r="B114" s="84" t="s">
        <v>272</v>
      </c>
      <c r="C114" s="114"/>
      <c r="D114" s="114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2"/>
      <c r="V114" s="132"/>
    </row>
    <row r="115" spans="1:22" ht="12.75">
      <c r="A115" s="113" t="s">
        <v>273</v>
      </c>
      <c r="B115" s="84" t="s">
        <v>274</v>
      </c>
      <c r="C115" s="117"/>
      <c r="D115" s="117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2"/>
      <c r="V115" s="132"/>
    </row>
    <row r="116" spans="1:22" ht="12.75">
      <c r="A116" s="113" t="s">
        <v>275</v>
      </c>
      <c r="B116" s="84" t="s">
        <v>276</v>
      </c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2"/>
      <c r="V116" s="132"/>
    </row>
    <row r="117" spans="1:22" ht="12.75">
      <c r="A117" s="113" t="s">
        <v>277</v>
      </c>
      <c r="B117" s="84" t="s">
        <v>278</v>
      </c>
      <c r="C117" s="117"/>
      <c r="D117" s="117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2"/>
      <c r="V117" s="132"/>
    </row>
    <row r="118" spans="1:22" ht="12.75">
      <c r="A118" s="118" t="s">
        <v>279</v>
      </c>
      <c r="B118" s="94" t="s">
        <v>280</v>
      </c>
      <c r="C118" s="117"/>
      <c r="D118" s="117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2"/>
      <c r="V118" s="132"/>
    </row>
    <row r="119" spans="1:22" ht="12.75">
      <c r="A119" s="113" t="s">
        <v>281</v>
      </c>
      <c r="B119" s="84" t="s">
        <v>282</v>
      </c>
      <c r="C119" s="114"/>
      <c r="D119" s="11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2"/>
      <c r="V119" s="132"/>
    </row>
    <row r="120" spans="1:22" ht="12.75">
      <c r="A120" s="96" t="s">
        <v>283</v>
      </c>
      <c r="B120" s="84" t="s">
        <v>284</v>
      </c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2"/>
      <c r="V120" s="132"/>
    </row>
    <row r="121" spans="1:22" ht="12.75">
      <c r="A121" s="113" t="s">
        <v>285</v>
      </c>
      <c r="B121" s="84" t="s">
        <v>286</v>
      </c>
      <c r="C121" s="114"/>
      <c r="D121" s="11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2"/>
      <c r="V121" s="132"/>
    </row>
    <row r="122" spans="1:22" s="4" customFormat="1" ht="12.75">
      <c r="A122" s="113" t="s">
        <v>287</v>
      </c>
      <c r="B122" s="84" t="s">
        <v>288</v>
      </c>
      <c r="C122" s="9"/>
      <c r="D122" s="9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1:22" ht="12.75">
      <c r="A123" s="113" t="s">
        <v>289</v>
      </c>
      <c r="B123" s="84" t="s">
        <v>290</v>
      </c>
      <c r="C123" s="121"/>
      <c r="D123" s="12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</row>
    <row r="124" spans="1:22" ht="12.75">
      <c r="A124" s="118" t="s">
        <v>291</v>
      </c>
      <c r="B124" s="94" t="s">
        <v>292</v>
      </c>
      <c r="C124" s="121"/>
      <c r="D124" s="12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</row>
    <row r="125" spans="1:22" ht="12.75">
      <c r="A125" s="96" t="s">
        <v>293</v>
      </c>
      <c r="B125" s="84" t="s">
        <v>294</v>
      </c>
      <c r="C125" s="121"/>
      <c r="D125" s="121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</row>
    <row r="126" spans="1:22" ht="12.75">
      <c r="A126" s="96" t="s">
        <v>295</v>
      </c>
      <c r="B126" s="84" t="s">
        <v>296</v>
      </c>
      <c r="C126" s="121"/>
      <c r="D126" s="12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</row>
    <row r="127" spans="1:22" ht="12.75">
      <c r="A127" s="122" t="s">
        <v>297</v>
      </c>
      <c r="B127" s="123" t="s">
        <v>298</v>
      </c>
      <c r="C127" s="121"/>
      <c r="D127" s="12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</row>
    <row r="128" spans="1:22" ht="12.75">
      <c r="A128" s="124" t="s">
        <v>14</v>
      </c>
      <c r="B128" s="124"/>
      <c r="C128" s="125">
        <f>C99+C127</f>
        <v>99437121</v>
      </c>
      <c r="D128" s="125">
        <f>D99+D127</f>
        <v>99437121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</row>
    <row r="129" spans="2:22" ht="12.75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</row>
    <row r="130" spans="2:22" ht="12.75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</row>
    <row r="131" spans="2:22" ht="12.75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</row>
    <row r="132" spans="2:22" ht="12.75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</row>
    <row r="133" spans="2:22" ht="12.75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</row>
    <row r="134" spans="2:22" ht="12.75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</row>
    <row r="135" spans="2:22" ht="12.75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</row>
    <row r="136" spans="2:22" ht="12.75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</row>
    <row r="137" spans="2:22" ht="12.75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</row>
    <row r="138" spans="2:22" ht="12.75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</row>
    <row r="139" spans="2:22" ht="12.7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</row>
    <row r="140" spans="2:22" ht="12.7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</row>
    <row r="141" spans="2:22" ht="12.75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</row>
    <row r="142" spans="2:22" ht="12.75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</row>
    <row r="143" spans="2:22" ht="12.75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</row>
    <row r="144" spans="2:22" ht="12.75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</row>
    <row r="145" spans="2:22" ht="12.75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</row>
    <row r="146" spans="2:22" ht="12.75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</row>
    <row r="147" spans="2:22" ht="12.75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</row>
    <row r="148" spans="2:22" ht="12.75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</row>
    <row r="149" spans="2:22" ht="12.75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</row>
    <row r="150" spans="2:22" ht="12.75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</row>
    <row r="151" spans="2:22" ht="12.75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</row>
    <row r="152" spans="2:22" ht="12.75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</row>
    <row r="153" spans="2:22" ht="12.75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</row>
    <row r="154" spans="2:22" ht="12.75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</row>
    <row r="155" spans="2:22" ht="12.75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</row>
    <row r="156" spans="2:22" ht="12.75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</row>
    <row r="157" spans="2:22" ht="12.75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</row>
    <row r="158" spans="2:22" ht="12.75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</row>
    <row r="159" spans="2:22" ht="12.75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</row>
    <row r="160" spans="2:22" ht="12.7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</row>
    <row r="161" spans="2:22" ht="12.7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</row>
    <row r="162" spans="2:22" ht="12.7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</row>
    <row r="163" spans="2:22" ht="12.75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</row>
    <row r="164" spans="2:22" ht="12.75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</row>
    <row r="165" spans="2:22" ht="12.75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</row>
    <row r="166" spans="2:22" ht="12.75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</row>
    <row r="167" spans="2:22" ht="12.75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</row>
    <row r="168" spans="2:22" ht="12.7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</row>
    <row r="169" spans="2:22" ht="12.7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</row>
    <row r="170" spans="2:22" ht="12.7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</row>
    <row r="171" spans="2:22" ht="12.7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9/2019. (IX. 3.) önkormányzati rendlelethez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2"/>
  <sheetViews>
    <sheetView view="pageBreakPreview" zoomScaleSheetLayoutView="100" workbookViewId="0" topLeftCell="A52">
      <selection activeCell="F128" sqref="F128"/>
    </sheetView>
  </sheetViews>
  <sheetFormatPr defaultColWidth="9.140625" defaultRowHeight="15"/>
  <cols>
    <col min="1" max="1" width="76.421875" style="0" customWidth="1"/>
    <col min="3" max="3" width="15.7109375" style="0" customWidth="1"/>
    <col min="4" max="4" width="14.28125" style="16" customWidth="1"/>
    <col min="5" max="5" width="14.28125" style="0" customWidth="1"/>
    <col min="6" max="6" width="14.140625" style="0" customWidth="1"/>
    <col min="7" max="7" width="5.8515625" style="0" customWidth="1"/>
  </cols>
  <sheetData>
    <row r="1" spans="1:6" ht="24.75" customHeight="1">
      <c r="A1" s="68" t="s">
        <v>0</v>
      </c>
      <c r="B1" s="68"/>
      <c r="C1" s="68"/>
      <c r="D1" s="68"/>
      <c r="E1" s="68"/>
      <c r="F1" s="68"/>
    </row>
    <row r="2" spans="1:6" ht="21.75" customHeight="1">
      <c r="A2" s="69" t="s">
        <v>25</v>
      </c>
      <c r="B2" s="69"/>
      <c r="C2" s="69"/>
      <c r="D2" s="69"/>
      <c r="E2" s="69"/>
      <c r="F2" s="69"/>
    </row>
    <row r="3" ht="12.75">
      <c r="A3" s="70"/>
    </row>
    <row r="4" ht="12.75">
      <c r="A4" s="71" t="s">
        <v>304</v>
      </c>
    </row>
    <row r="5" spans="1:7" s="4" customFormat="1" ht="12.75">
      <c r="A5" s="72" t="s">
        <v>27</v>
      </c>
      <c r="B5" s="73" t="s">
        <v>28</v>
      </c>
      <c r="C5" s="137" t="s">
        <v>305</v>
      </c>
      <c r="D5" s="138" t="s">
        <v>306</v>
      </c>
      <c r="E5" s="137" t="s">
        <v>307</v>
      </c>
      <c r="F5" s="139" t="s">
        <v>308</v>
      </c>
      <c r="G5" s="140"/>
    </row>
    <row r="6" spans="1:7" ht="12.75">
      <c r="A6" s="78" t="s">
        <v>58</v>
      </c>
      <c r="B6" s="79" t="s">
        <v>59</v>
      </c>
      <c r="C6" s="7">
        <f>'2.kiadások működés,felh.Önk.'!AF6</f>
        <v>79518423</v>
      </c>
      <c r="D6" s="141">
        <f>'3.kiadások működ,felh.KözösHiv'!D7</f>
        <v>63538794</v>
      </c>
      <c r="E6" s="7">
        <f>'4.kiadások működés,felh.Óvoda'!D6</f>
        <v>50772500</v>
      </c>
      <c r="F6" s="125">
        <f>SUM(C6:E6)</f>
        <v>193829717</v>
      </c>
      <c r="G6" s="142"/>
    </row>
    <row r="7" spans="1:7" ht="12.75">
      <c r="A7" s="78" t="s">
        <v>60</v>
      </c>
      <c r="B7" s="82" t="s">
        <v>61</v>
      </c>
      <c r="C7" s="7">
        <f>'2.kiadások működés,felh.Önk.'!AF7</f>
        <v>0</v>
      </c>
      <c r="D7" s="141">
        <f>'3.kiadások működ,felh.KözösHiv'!D8</f>
        <v>0</v>
      </c>
      <c r="E7" s="7">
        <f>'4.kiadások működés,felh.Óvoda'!D7</f>
        <v>0</v>
      </c>
      <c r="F7" s="125">
        <f aca="true" t="shared" si="0" ref="F7:F18">SUM(C7:E7)</f>
        <v>0</v>
      </c>
      <c r="G7" s="142"/>
    </row>
    <row r="8" spans="1:7" ht="12.75">
      <c r="A8" s="78" t="s">
        <v>62</v>
      </c>
      <c r="B8" s="82" t="s">
        <v>63</v>
      </c>
      <c r="C8" s="7">
        <f>'2.kiadások működés,felh.Önk.'!AF8</f>
        <v>0</v>
      </c>
      <c r="D8" s="141">
        <f>'3.kiadások működ,felh.KözösHiv'!D9</f>
        <v>810000</v>
      </c>
      <c r="E8" s="7">
        <f>'4.kiadások működés,felh.Óvoda'!D8</f>
        <v>0</v>
      </c>
      <c r="F8" s="125">
        <f t="shared" si="0"/>
        <v>810000</v>
      </c>
      <c r="G8" s="142"/>
    </row>
    <row r="9" spans="1:7" ht="12.75">
      <c r="A9" s="83" t="s">
        <v>64</v>
      </c>
      <c r="B9" s="82" t="s">
        <v>65</v>
      </c>
      <c r="C9" s="7">
        <f>'2.kiadások működés,felh.Önk.'!AF9</f>
        <v>0</v>
      </c>
      <c r="D9" s="141">
        <f>'3.kiadások működ,felh.KözösHiv'!D10</f>
        <v>0</v>
      </c>
      <c r="E9" s="7">
        <f>'4.kiadások működés,felh.Óvoda'!D9</f>
        <v>0</v>
      </c>
      <c r="F9" s="125">
        <f t="shared" si="0"/>
        <v>0</v>
      </c>
      <c r="G9" s="142"/>
    </row>
    <row r="10" spans="1:7" ht="12.75">
      <c r="A10" s="83" t="s">
        <v>66</v>
      </c>
      <c r="B10" s="82" t="s">
        <v>67</v>
      </c>
      <c r="C10" s="7">
        <f>'2.kiadások működés,felh.Önk.'!AF10</f>
        <v>0</v>
      </c>
      <c r="D10" s="141">
        <f>'3.kiadások működ,felh.KözösHiv'!D11</f>
        <v>0</v>
      </c>
      <c r="E10" s="7">
        <f>'4.kiadások működés,felh.Óvoda'!D10</f>
        <v>0</v>
      </c>
      <c r="F10" s="125">
        <f t="shared" si="0"/>
        <v>0</v>
      </c>
      <c r="G10" s="142"/>
    </row>
    <row r="11" spans="1:7" ht="12.75">
      <c r="A11" s="83" t="s">
        <v>68</v>
      </c>
      <c r="B11" s="82" t="s">
        <v>69</v>
      </c>
      <c r="C11" s="7">
        <f>'2.kiadások működés,felh.Önk.'!AF11</f>
        <v>960400</v>
      </c>
      <c r="D11" s="141">
        <f>'3.kiadások működ,felh.KözösHiv'!D12</f>
        <v>1848710</v>
      </c>
      <c r="E11" s="7">
        <f>'4.kiadások működés,felh.Óvoda'!D11</f>
        <v>2686170</v>
      </c>
      <c r="F11" s="125">
        <f>SUM(C11:E11)</f>
        <v>5495280</v>
      </c>
      <c r="G11" s="142"/>
    </row>
    <row r="12" spans="1:7" ht="12.75">
      <c r="A12" s="83" t="s">
        <v>70</v>
      </c>
      <c r="B12" s="82" t="s">
        <v>71</v>
      </c>
      <c r="C12" s="7">
        <f>'2.kiadások működés,felh.Önk.'!AF12</f>
        <v>954278</v>
      </c>
      <c r="D12" s="141">
        <f>'3.kiadások működ,felh.KözösHiv'!D13</f>
        <v>3080177</v>
      </c>
      <c r="E12" s="7">
        <f>'4.kiadások működés,felh.Óvoda'!D12</f>
        <v>0</v>
      </c>
      <c r="F12" s="125">
        <f>SUM(C12:E12)</f>
        <v>4034455</v>
      </c>
      <c r="G12" s="142"/>
    </row>
    <row r="13" spans="1:7" ht="12.75">
      <c r="A13" s="83" t="s">
        <v>72</v>
      </c>
      <c r="B13" s="82" t="s">
        <v>73</v>
      </c>
      <c r="C13" s="7">
        <f>'2.kiadások működés,felh.Önk.'!AF13</f>
        <v>0</v>
      </c>
      <c r="D13" s="141">
        <f>'3.kiadások működ,felh.KözösHiv'!D14</f>
        <v>0</v>
      </c>
      <c r="E13" s="7">
        <f>'4.kiadások működés,felh.Óvoda'!D13</f>
        <v>0</v>
      </c>
      <c r="F13" s="125">
        <f t="shared" si="0"/>
        <v>0</v>
      </c>
      <c r="G13" s="142"/>
    </row>
    <row r="14" spans="1:7" ht="12.75">
      <c r="A14" s="84" t="s">
        <v>74</v>
      </c>
      <c r="B14" s="82" t="s">
        <v>75</v>
      </c>
      <c r="C14" s="7">
        <f>'2.kiadások működés,felh.Önk.'!AF14</f>
        <v>50000</v>
      </c>
      <c r="D14" s="141">
        <f>'3.kiadások működ,felh.KözösHiv'!D15</f>
        <v>680000</v>
      </c>
      <c r="E14" s="7">
        <f>'4.kiadások működés,felh.Óvoda'!D14</f>
        <v>130000</v>
      </c>
      <c r="F14" s="125">
        <f t="shared" si="0"/>
        <v>860000</v>
      </c>
      <c r="G14" s="142"/>
    </row>
    <row r="15" spans="1:7" ht="12.75">
      <c r="A15" s="84" t="s">
        <v>76</v>
      </c>
      <c r="B15" s="82" t="s">
        <v>77</v>
      </c>
      <c r="C15" s="7">
        <f>'2.kiadások működés,felh.Önk.'!AF15</f>
        <v>0</v>
      </c>
      <c r="D15" s="141">
        <f>'3.kiadások működ,felh.KözösHiv'!D16</f>
        <v>0</v>
      </c>
      <c r="E15" s="7">
        <f>'4.kiadások működés,felh.Óvoda'!D15</f>
        <v>0</v>
      </c>
      <c r="F15" s="125">
        <f t="shared" si="0"/>
        <v>0</v>
      </c>
      <c r="G15" s="142"/>
    </row>
    <row r="16" spans="1:7" ht="12.75">
      <c r="A16" s="84" t="s">
        <v>78</v>
      </c>
      <c r="B16" s="82" t="s">
        <v>79</v>
      </c>
      <c r="C16" s="7">
        <f>'2.kiadások működés,felh.Önk.'!AF16</f>
        <v>0</v>
      </c>
      <c r="D16" s="141">
        <f>'3.kiadások működ,felh.KözösHiv'!D17</f>
        <v>0</v>
      </c>
      <c r="E16" s="7">
        <f>'4.kiadások működés,felh.Óvoda'!D16</f>
        <v>0</v>
      </c>
      <c r="F16" s="125">
        <f t="shared" si="0"/>
        <v>0</v>
      </c>
      <c r="G16" s="142"/>
    </row>
    <row r="17" spans="1:7" ht="12.75">
      <c r="A17" s="84" t="s">
        <v>80</v>
      </c>
      <c r="B17" s="82" t="s">
        <v>81</v>
      </c>
      <c r="C17" s="7">
        <f>'2.kiadások működés,felh.Önk.'!AF17</f>
        <v>0</v>
      </c>
      <c r="D17" s="141">
        <f>'3.kiadások működ,felh.KözösHiv'!D18</f>
        <v>0</v>
      </c>
      <c r="E17" s="7">
        <f>'4.kiadások működés,felh.Óvoda'!D17</f>
        <v>0</v>
      </c>
      <c r="F17" s="125">
        <f t="shared" si="0"/>
        <v>0</v>
      </c>
      <c r="G17" s="142"/>
    </row>
    <row r="18" spans="1:7" ht="12.75">
      <c r="A18" s="84" t="s">
        <v>82</v>
      </c>
      <c r="B18" s="82" t="s">
        <v>83</v>
      </c>
      <c r="C18" s="7">
        <f>'2.kiadások működés,felh.Önk.'!AF18</f>
        <v>800000</v>
      </c>
      <c r="D18" s="141">
        <f>'3.kiadások működ,felh.KözösHiv'!D19</f>
        <v>1003511</v>
      </c>
      <c r="E18" s="7">
        <f>'4.kiadások működés,felh.Óvoda'!D18</f>
        <v>2821760</v>
      </c>
      <c r="F18" s="125">
        <f t="shared" si="0"/>
        <v>4625271</v>
      </c>
      <c r="G18" s="142"/>
    </row>
    <row r="19" spans="1:7" ht="12.75">
      <c r="A19" s="85" t="s">
        <v>84</v>
      </c>
      <c r="B19" s="86" t="s">
        <v>85</v>
      </c>
      <c r="C19" s="7">
        <f>SUM(C6:C18)</f>
        <v>82283101</v>
      </c>
      <c r="D19" s="141">
        <f>SUM(D6:D18)</f>
        <v>70961192</v>
      </c>
      <c r="E19" s="7">
        <f>SUM(E6:E18)</f>
        <v>56410430</v>
      </c>
      <c r="F19" s="125">
        <f>SUM(F6:F18)</f>
        <v>209654723</v>
      </c>
      <c r="G19" s="140"/>
    </row>
    <row r="20" spans="1:7" ht="12.75">
      <c r="A20" s="84" t="s">
        <v>86</v>
      </c>
      <c r="B20" s="82" t="s">
        <v>87</v>
      </c>
      <c r="C20" s="7">
        <f>'2.kiadások működés,felh.Önk.'!AF20</f>
        <v>11778111</v>
      </c>
      <c r="D20" s="141">
        <f>'3.kiadások működ,felh.KözösHiv'!D21</f>
        <v>0</v>
      </c>
      <c r="E20" s="7">
        <f>'4.kiadások működés,felh.Óvoda'!D20</f>
        <v>0</v>
      </c>
      <c r="F20" s="125">
        <f>SUM(C20:E20)</f>
        <v>11778111</v>
      </c>
      <c r="G20" s="142"/>
    </row>
    <row r="21" spans="1:7" ht="12.75">
      <c r="A21" s="84" t="s">
        <v>88</v>
      </c>
      <c r="B21" s="82" t="s">
        <v>89</v>
      </c>
      <c r="C21" s="7">
        <f>'2.kiadások működés,felh.Önk.'!AF21</f>
        <v>193600</v>
      </c>
      <c r="D21" s="141">
        <f>'3.kiadások működ,felh.KözösHiv'!D22</f>
        <v>45000</v>
      </c>
      <c r="E21" s="7">
        <f>'4.kiadások működés,felh.Óvoda'!D21</f>
        <v>0</v>
      </c>
      <c r="F21" s="125">
        <f>SUM(C21:E21)</f>
        <v>238600</v>
      </c>
      <c r="G21" s="142"/>
    </row>
    <row r="22" spans="1:7" ht="12.75">
      <c r="A22" s="89" t="s">
        <v>90</v>
      </c>
      <c r="B22" s="82" t="s">
        <v>91</v>
      </c>
      <c r="C22" s="7">
        <f>'2.kiadások működés,felh.Önk.'!AF22</f>
        <v>339568</v>
      </c>
      <c r="D22" s="141">
        <f>'3.kiadások működ,felh.KözösHiv'!D23</f>
        <v>1410717</v>
      </c>
      <c r="E22" s="7">
        <f>'4.kiadások működés,felh.Óvoda'!D22</f>
        <v>0</v>
      </c>
      <c r="F22" s="125">
        <f>SUM(C22:E22)</f>
        <v>1750285</v>
      </c>
      <c r="G22" s="142"/>
    </row>
    <row r="23" spans="1:7" ht="12.75">
      <c r="A23" s="90" t="s">
        <v>92</v>
      </c>
      <c r="B23" s="86" t="s">
        <v>93</v>
      </c>
      <c r="C23" s="7">
        <f>SUM(C20:C22)</f>
        <v>12311279</v>
      </c>
      <c r="D23" s="141">
        <f>SUM(D20:D22)</f>
        <v>1455717</v>
      </c>
      <c r="E23" s="141">
        <f>SUM(E20:E22)</f>
        <v>0</v>
      </c>
      <c r="F23" s="125">
        <f>SUM(F20:F22)</f>
        <v>13766996</v>
      </c>
      <c r="G23" s="140"/>
    </row>
    <row r="24" spans="1:7" ht="12.75">
      <c r="A24" s="91" t="s">
        <v>94</v>
      </c>
      <c r="B24" s="92" t="s">
        <v>95</v>
      </c>
      <c r="C24" s="9">
        <f>C19+C23</f>
        <v>94594380</v>
      </c>
      <c r="D24" s="143">
        <f>D19+D23</f>
        <v>72416909</v>
      </c>
      <c r="E24" s="9">
        <f>E19+E23</f>
        <v>56410430</v>
      </c>
      <c r="F24" s="144">
        <f>F19+F23</f>
        <v>223421719</v>
      </c>
      <c r="G24" s="140"/>
    </row>
    <row r="25" spans="1:7" ht="12.75">
      <c r="A25" s="94" t="s">
        <v>96</v>
      </c>
      <c r="B25" s="92" t="s">
        <v>97</v>
      </c>
      <c r="C25" s="9">
        <f>'2.kiadások működés,felh.Önk.'!AF25</f>
        <v>13261678</v>
      </c>
      <c r="D25" s="143">
        <f>'3.kiadások működ,felh.KözösHiv'!D26</f>
        <v>14480246</v>
      </c>
      <c r="E25" s="9">
        <f>'4.kiadások működés,felh.Óvoda'!D25</f>
        <v>10974684</v>
      </c>
      <c r="F25" s="144">
        <f>SUM(C25:E25)</f>
        <v>38716608</v>
      </c>
      <c r="G25" s="140"/>
    </row>
    <row r="26" spans="1:7" ht="12.75">
      <c r="A26" s="84" t="s">
        <v>98</v>
      </c>
      <c r="B26" s="82" t="s">
        <v>99</v>
      </c>
      <c r="C26" s="7">
        <f>'2.kiadások működés,felh.Önk.'!AF26</f>
        <v>60000</v>
      </c>
      <c r="D26" s="141">
        <f>'3.kiadások működ,felh.KözösHiv'!D27</f>
        <v>77106</v>
      </c>
      <c r="E26" s="7">
        <f>'4.kiadások működés,felh.Óvoda'!D26</f>
        <v>90000</v>
      </c>
      <c r="F26" s="144">
        <f>SUM(C26:E26)</f>
        <v>227106</v>
      </c>
      <c r="G26" s="142"/>
    </row>
    <row r="27" spans="1:7" ht="12.75">
      <c r="A27" s="84" t="s">
        <v>100</v>
      </c>
      <c r="B27" s="82" t="s">
        <v>101</v>
      </c>
      <c r="C27" s="7">
        <f>'2.kiadások működés,felh.Önk.'!AF27</f>
        <v>11746323</v>
      </c>
      <c r="D27" s="141">
        <f>'3.kiadások működ,felh.KözösHiv'!D28</f>
        <v>1776796</v>
      </c>
      <c r="E27" s="7">
        <f>'4.kiadások működés,felh.Óvoda'!D27</f>
        <v>21635840</v>
      </c>
      <c r="F27" s="144">
        <f>SUM(C27:E27)</f>
        <v>35158959</v>
      </c>
      <c r="G27" s="142"/>
    </row>
    <row r="28" spans="1:7" ht="12.75">
      <c r="A28" s="84" t="s">
        <v>102</v>
      </c>
      <c r="B28" s="82" t="s">
        <v>103</v>
      </c>
      <c r="C28" s="7">
        <f>'2.kiadások működés,felh.Önk.'!AF28</f>
        <v>0</v>
      </c>
      <c r="D28" s="141">
        <f>'3.kiadások működ,felh.KözösHiv'!D29</f>
        <v>0</v>
      </c>
      <c r="E28" s="7">
        <f>'4.kiadások működés,felh.Óvoda'!D28</f>
        <v>0</v>
      </c>
      <c r="F28" s="144">
        <f>SUM(C28:E28)</f>
        <v>0</v>
      </c>
      <c r="G28" s="142"/>
    </row>
    <row r="29" spans="1:7" ht="12.75">
      <c r="A29" s="90" t="s">
        <v>104</v>
      </c>
      <c r="B29" s="86" t="s">
        <v>105</v>
      </c>
      <c r="C29" s="7">
        <f>SUM(C26:C28)</f>
        <v>11806323</v>
      </c>
      <c r="D29" s="141">
        <f>SUM(D26:D28)</f>
        <v>1853902</v>
      </c>
      <c r="E29" s="7">
        <f>SUM(E26:E28)</f>
        <v>21725840</v>
      </c>
      <c r="F29" s="144">
        <f>SUM(F26:F28)</f>
        <v>35386065</v>
      </c>
      <c r="G29" s="140"/>
    </row>
    <row r="30" spans="1:7" ht="12.75">
      <c r="A30" s="84" t="s">
        <v>106</v>
      </c>
      <c r="B30" s="82" t="s">
        <v>107</v>
      </c>
      <c r="C30" s="7">
        <f>'2.kiadások működés,felh.Önk.'!AF30</f>
        <v>393000</v>
      </c>
      <c r="D30" s="141">
        <f>'3.kiadások működ,felh.KözösHiv'!D31</f>
        <v>1551000</v>
      </c>
      <c r="E30" s="7">
        <f>'4.kiadások működés,felh.Óvoda'!D30</f>
        <v>80000</v>
      </c>
      <c r="F30" s="144">
        <f>SUM(C30:E30)</f>
        <v>2024000</v>
      </c>
      <c r="G30" s="142"/>
    </row>
    <row r="31" spans="1:7" ht="12.75">
      <c r="A31" s="84" t="s">
        <v>108</v>
      </c>
      <c r="B31" s="82" t="s">
        <v>109</v>
      </c>
      <c r="C31" s="7">
        <f>'2.kiadások működés,felh.Önk.'!AF31</f>
        <v>390000</v>
      </c>
      <c r="D31" s="141">
        <f>'3.kiadások működ,felh.KözösHiv'!D32</f>
        <v>245000</v>
      </c>
      <c r="E31" s="7">
        <f>'4.kiadások működés,felh.Óvoda'!D31</f>
        <v>50000</v>
      </c>
      <c r="F31" s="144">
        <f>SUM(C31:E31)</f>
        <v>685000</v>
      </c>
      <c r="G31" s="142"/>
    </row>
    <row r="32" spans="1:7" ht="15" customHeight="1">
      <c r="A32" s="90" t="s">
        <v>110</v>
      </c>
      <c r="B32" s="86" t="s">
        <v>111</v>
      </c>
      <c r="C32" s="7">
        <f>SUM(C30:C31)</f>
        <v>783000</v>
      </c>
      <c r="D32" s="141">
        <f>SUM(D30:D31)</f>
        <v>1796000</v>
      </c>
      <c r="E32" s="7">
        <f>SUM(E30:E31)</f>
        <v>130000</v>
      </c>
      <c r="F32" s="144">
        <f>SUM(F30:F31)</f>
        <v>2709000</v>
      </c>
      <c r="G32" s="140"/>
    </row>
    <row r="33" spans="1:7" ht="12.75">
      <c r="A33" s="84" t="s">
        <v>112</v>
      </c>
      <c r="B33" s="82" t="s">
        <v>113</v>
      </c>
      <c r="C33" s="7">
        <f>'2.kiadások működés,felh.Önk.'!AF33</f>
        <v>7310000</v>
      </c>
      <c r="D33" s="141">
        <f>'3.kiadások működ,felh.KözösHiv'!D34</f>
        <v>1330000</v>
      </c>
      <c r="E33" s="7">
        <f>'4.kiadások működés,felh.Óvoda'!D33</f>
        <v>2007000</v>
      </c>
      <c r="F33" s="144">
        <f>SUM(C33:E33)</f>
        <v>10647000</v>
      </c>
      <c r="G33" s="142"/>
    </row>
    <row r="34" spans="1:7" ht="12.75">
      <c r="A34" s="84" t="s">
        <v>114</v>
      </c>
      <c r="B34" s="82" t="s">
        <v>115</v>
      </c>
      <c r="C34" s="7">
        <f>'2.kiadások működés,felh.Önk.'!AF34</f>
        <v>3174047</v>
      </c>
      <c r="D34" s="141">
        <f>'3.kiadások működ,felh.KözösHiv'!D35</f>
        <v>0</v>
      </c>
      <c r="E34" s="7">
        <f>'4.kiadások működés,felh.Óvoda'!D34</f>
        <v>0</v>
      </c>
      <c r="F34" s="144">
        <f aca="true" t="shared" si="1" ref="F34:F39">SUM(C34:E34)</f>
        <v>3174047</v>
      </c>
      <c r="G34" s="142"/>
    </row>
    <row r="35" spans="1:7" ht="12.75">
      <c r="A35" s="84" t="s">
        <v>116</v>
      </c>
      <c r="B35" s="82" t="s">
        <v>117</v>
      </c>
      <c r="C35" s="7">
        <f>'2.kiadások működés,felh.Önk.'!AF35</f>
        <v>3208611</v>
      </c>
      <c r="D35" s="141">
        <f>'3.kiadások működ,felh.KözösHiv'!D36</f>
        <v>280000</v>
      </c>
      <c r="E35" s="7">
        <f>'4.kiadások működés,felh.Óvoda'!D35</f>
        <v>30000</v>
      </c>
      <c r="F35" s="144">
        <f t="shared" si="1"/>
        <v>3518611</v>
      </c>
      <c r="G35" s="142"/>
    </row>
    <row r="36" spans="1:7" ht="12.75">
      <c r="A36" s="84" t="s">
        <v>118</v>
      </c>
      <c r="B36" s="82" t="s">
        <v>119</v>
      </c>
      <c r="C36" s="7">
        <f>'2.kiadások működés,felh.Önk.'!AF36</f>
        <v>1440000</v>
      </c>
      <c r="D36" s="141">
        <f>'3.kiadások működ,felh.KözösHiv'!D37</f>
        <v>0</v>
      </c>
      <c r="E36" s="7">
        <f>'4.kiadások működés,felh.Óvoda'!D36</f>
        <v>80000</v>
      </c>
      <c r="F36" s="144">
        <f t="shared" si="1"/>
        <v>1520000</v>
      </c>
      <c r="G36" s="142"/>
    </row>
    <row r="37" spans="1:7" ht="12.75">
      <c r="A37" s="95" t="s">
        <v>120</v>
      </c>
      <c r="B37" s="82" t="s">
        <v>121</v>
      </c>
      <c r="C37" s="7">
        <f>'2.kiadások működés,felh.Önk.'!AF37</f>
        <v>0</v>
      </c>
      <c r="D37" s="141">
        <f>'3.kiadások működ,felh.KözösHiv'!D38</f>
        <v>0</v>
      </c>
      <c r="E37" s="7">
        <f>'4.kiadások működés,felh.Óvoda'!D37</f>
        <v>0</v>
      </c>
      <c r="F37" s="144">
        <f t="shared" si="1"/>
        <v>0</v>
      </c>
      <c r="G37" s="142"/>
    </row>
    <row r="38" spans="1:7" ht="12.75">
      <c r="A38" s="89" t="s">
        <v>122</v>
      </c>
      <c r="B38" s="82" t="s">
        <v>123</v>
      </c>
      <c r="C38" s="7">
        <f>'2.kiadások működés,felh.Önk.'!AF38</f>
        <v>100000</v>
      </c>
      <c r="D38" s="141">
        <f>'3.kiadások működ,felh.KözösHiv'!D39</f>
        <v>1480000</v>
      </c>
      <c r="E38" s="7">
        <f>'4.kiadások működés,felh.Óvoda'!D38</f>
        <v>6500</v>
      </c>
      <c r="F38" s="144">
        <f t="shared" si="1"/>
        <v>1586500</v>
      </c>
      <c r="G38" s="142"/>
    </row>
    <row r="39" spans="1:7" ht="12.75">
      <c r="A39" s="84" t="s">
        <v>124</v>
      </c>
      <c r="B39" s="82" t="s">
        <v>125</v>
      </c>
      <c r="C39" s="7">
        <f>'2.kiadások működés,felh.Önk.'!AF39</f>
        <v>39576038</v>
      </c>
      <c r="D39" s="141">
        <f>'3.kiadások működ,felh.KözösHiv'!D40</f>
        <v>2170000</v>
      </c>
      <c r="E39" s="7">
        <f>'4.kiadások működés,felh.Óvoda'!D39</f>
        <v>443500</v>
      </c>
      <c r="F39" s="144">
        <f t="shared" si="1"/>
        <v>42189538</v>
      </c>
      <c r="G39" s="142"/>
    </row>
    <row r="40" spans="1:7" ht="12.75">
      <c r="A40" s="90" t="s">
        <v>126</v>
      </c>
      <c r="B40" s="86" t="s">
        <v>127</v>
      </c>
      <c r="C40" s="7">
        <f>SUM(C33:C39)</f>
        <v>54808696</v>
      </c>
      <c r="D40" s="141">
        <f>SUM(D33:D39)</f>
        <v>5260000</v>
      </c>
      <c r="E40" s="7">
        <f>SUM(E33:E39)</f>
        <v>2567000</v>
      </c>
      <c r="F40" s="144">
        <f>SUM(F33:F39)</f>
        <v>62635696</v>
      </c>
      <c r="G40" s="140"/>
    </row>
    <row r="41" spans="1:7" ht="12.75">
      <c r="A41" s="84" t="s">
        <v>128</v>
      </c>
      <c r="B41" s="82" t="s">
        <v>129</v>
      </c>
      <c r="C41" s="7">
        <f>'2.kiadások működés,felh.Önk.'!AF41</f>
        <v>360000</v>
      </c>
      <c r="D41" s="141">
        <f>'3.kiadások működ,felh.KözösHiv'!D42</f>
        <v>1201915</v>
      </c>
      <c r="E41" s="7">
        <f>'4.kiadások működés,felh.Óvoda'!D41</f>
        <v>30000</v>
      </c>
      <c r="F41" s="144">
        <f>SUM(C41:E41)</f>
        <v>1591915</v>
      </c>
      <c r="G41" s="142"/>
    </row>
    <row r="42" spans="1:7" ht="12.75">
      <c r="A42" s="84" t="s">
        <v>130</v>
      </c>
      <c r="B42" s="82" t="s">
        <v>131</v>
      </c>
      <c r="C42" s="7">
        <f>'2.kiadások működés,felh.Önk.'!AF42</f>
        <v>0</v>
      </c>
      <c r="D42" s="141">
        <f>'3.kiadások működ,felh.KözösHiv'!C43</f>
        <v>0</v>
      </c>
      <c r="E42" s="7">
        <f>'4.kiadások működés,felh.Óvoda'!D42</f>
        <v>0</v>
      </c>
      <c r="F42" s="144">
        <f>SUM(C42:E42)</f>
        <v>0</v>
      </c>
      <c r="G42" s="142"/>
    </row>
    <row r="43" spans="1:7" ht="12.75">
      <c r="A43" s="90" t="s">
        <v>132</v>
      </c>
      <c r="B43" s="86" t="s">
        <v>133</v>
      </c>
      <c r="C43" s="7">
        <f>SUM(C41:C42)</f>
        <v>360000</v>
      </c>
      <c r="D43" s="141">
        <f>SUM(D41:D42)</f>
        <v>1201915</v>
      </c>
      <c r="E43" s="7">
        <f>SUM(E41:E42)</f>
        <v>30000</v>
      </c>
      <c r="F43" s="144">
        <f>SUM(F41:F42)</f>
        <v>1591915</v>
      </c>
      <c r="G43" s="140"/>
    </row>
    <row r="44" spans="1:7" ht="12.75">
      <c r="A44" s="84" t="s">
        <v>134</v>
      </c>
      <c r="B44" s="82" t="s">
        <v>135</v>
      </c>
      <c r="C44" s="7">
        <f>'2.kiadások működés,felh.Önk.'!AF44</f>
        <v>11264488</v>
      </c>
      <c r="D44" s="141">
        <f>'3.kiadások működ,felh.KözösHiv'!D45</f>
        <v>2398924</v>
      </c>
      <c r="E44" s="7">
        <f>'4.kiadások működés,felh.Óvoda'!D44</f>
        <v>6594167</v>
      </c>
      <c r="F44" s="144">
        <f>SUM(C44:E44)</f>
        <v>20257579</v>
      </c>
      <c r="G44" s="142"/>
    </row>
    <row r="45" spans="1:7" ht="12.75">
      <c r="A45" s="84" t="s">
        <v>136</v>
      </c>
      <c r="B45" s="82" t="s">
        <v>137</v>
      </c>
      <c r="C45" s="7">
        <f>'2.kiadások működés,felh.Önk.'!AF45</f>
        <v>4600000</v>
      </c>
      <c r="D45" s="141">
        <f>'3.kiadások működ,felh.KözösHiv'!D46</f>
        <v>0</v>
      </c>
      <c r="E45" s="7">
        <f>'4.kiadások működés,felh.Óvoda'!D45</f>
        <v>1000000</v>
      </c>
      <c r="F45" s="144">
        <f>SUM(C45:E45)</f>
        <v>5600000</v>
      </c>
      <c r="G45" s="142"/>
    </row>
    <row r="46" spans="1:7" ht="12.75">
      <c r="A46" s="84" t="s">
        <v>138</v>
      </c>
      <c r="B46" s="82" t="s">
        <v>139</v>
      </c>
      <c r="C46" s="7">
        <f>'2.kiadások működés,felh.Önk.'!AF46</f>
        <v>0</v>
      </c>
      <c r="D46" s="141">
        <f>'3.kiadások működ,felh.KözösHiv'!D47</f>
        <v>0</v>
      </c>
      <c r="E46" s="7">
        <f>'4.kiadások működés,felh.Óvoda'!D46</f>
        <v>0</v>
      </c>
      <c r="F46" s="144">
        <f>SUM(C46:E46)</f>
        <v>0</v>
      </c>
      <c r="G46" s="142"/>
    </row>
    <row r="47" spans="1:7" ht="12.75">
      <c r="A47" s="84" t="s">
        <v>140</v>
      </c>
      <c r="B47" s="82" t="s">
        <v>141</v>
      </c>
      <c r="C47" s="7">
        <f>'2.kiadások működés,felh.Önk.'!AF47</f>
        <v>0</v>
      </c>
      <c r="D47" s="141">
        <f>'3.kiadások működ,felh.KözösHiv'!D48</f>
        <v>0</v>
      </c>
      <c r="E47" s="7">
        <f>'4.kiadások működés,felh.Óvoda'!D47</f>
        <v>0</v>
      </c>
      <c r="F47" s="144">
        <f>SUM(C47:E47)</f>
        <v>0</v>
      </c>
      <c r="G47" s="142"/>
    </row>
    <row r="48" spans="1:7" ht="12.75">
      <c r="A48" s="84" t="s">
        <v>142</v>
      </c>
      <c r="B48" s="82" t="s">
        <v>143</v>
      </c>
      <c r="C48" s="7">
        <f>'2.kiadások működés,felh.Önk.'!AF48</f>
        <v>200000</v>
      </c>
      <c r="D48" s="141">
        <f>'3.kiadások működ,felh.KözösHiv'!D49</f>
        <v>44093</v>
      </c>
      <c r="E48" s="7">
        <f>'4.kiadások működés,felh.Óvoda'!D48</f>
        <v>5000</v>
      </c>
      <c r="F48" s="144">
        <f>SUM(C48:E48)</f>
        <v>249093</v>
      </c>
      <c r="G48" s="142"/>
    </row>
    <row r="49" spans="1:7" ht="12.75">
      <c r="A49" s="90" t="s">
        <v>144</v>
      </c>
      <c r="B49" s="86" t="s">
        <v>145</v>
      </c>
      <c r="C49" s="7">
        <f>SUM(C44:C48)</f>
        <v>16064488</v>
      </c>
      <c r="D49" s="141">
        <f>SUM(D44:D48)</f>
        <v>2443017</v>
      </c>
      <c r="E49" s="7">
        <f>SUM(E44:E48)</f>
        <v>7599167</v>
      </c>
      <c r="F49" s="144">
        <f>SUM(F44:F48)</f>
        <v>26106672</v>
      </c>
      <c r="G49" s="140"/>
    </row>
    <row r="50" spans="1:7" ht="12.75">
      <c r="A50" s="94" t="s">
        <v>146</v>
      </c>
      <c r="B50" s="92" t="s">
        <v>147</v>
      </c>
      <c r="C50" s="9">
        <f>C29+C32+C40+C43+C49</f>
        <v>83822507</v>
      </c>
      <c r="D50" s="143">
        <f>D29+D32+D40+D43+D49</f>
        <v>12554834</v>
      </c>
      <c r="E50" s="9">
        <f>E29+E32+E40+E43+E49</f>
        <v>32052007</v>
      </c>
      <c r="F50" s="144">
        <f>F29+F32+F40+F43+F49</f>
        <v>128429348</v>
      </c>
      <c r="G50" s="140"/>
    </row>
    <row r="51" spans="1:7" ht="12.75">
      <c r="A51" s="96" t="s">
        <v>148</v>
      </c>
      <c r="B51" s="82" t="s">
        <v>149</v>
      </c>
      <c r="C51" s="125">
        <f>'2.kiadások működés,felh.Önk.'!AF51</f>
        <v>0</v>
      </c>
      <c r="D51" s="141"/>
      <c r="E51" s="7"/>
      <c r="F51" s="144"/>
      <c r="G51" s="142"/>
    </row>
    <row r="52" spans="1:7" ht="12.75">
      <c r="A52" s="96" t="s">
        <v>150</v>
      </c>
      <c r="B52" s="82" t="s">
        <v>151</v>
      </c>
      <c r="C52" s="125">
        <f>'2.kiadások működés,felh.Önk.'!AF52</f>
        <v>2410500</v>
      </c>
      <c r="D52" s="141"/>
      <c r="E52" s="7"/>
      <c r="F52" s="144">
        <f>SUM(C52:E52)</f>
        <v>2410500</v>
      </c>
      <c r="G52" s="142"/>
    </row>
    <row r="53" spans="1:7" ht="12.75">
      <c r="A53" s="97" t="s">
        <v>152</v>
      </c>
      <c r="B53" s="82" t="s">
        <v>153</v>
      </c>
      <c r="C53" s="125">
        <f>'2.kiadások működés,felh.Önk.'!AF53</f>
        <v>0</v>
      </c>
      <c r="D53" s="141"/>
      <c r="E53" s="7"/>
      <c r="F53" s="144"/>
      <c r="G53" s="142"/>
    </row>
    <row r="54" spans="1:7" ht="12.75">
      <c r="A54" s="97" t="s">
        <v>154</v>
      </c>
      <c r="B54" s="82" t="s">
        <v>155</v>
      </c>
      <c r="C54" s="125">
        <f>'2.kiadások működés,felh.Önk.'!AF54</f>
        <v>0</v>
      </c>
      <c r="D54" s="141"/>
      <c r="E54" s="7"/>
      <c r="F54" s="144"/>
      <c r="G54" s="142"/>
    </row>
    <row r="55" spans="1:7" ht="12.75">
      <c r="A55" s="97" t="s">
        <v>156</v>
      </c>
      <c r="B55" s="82" t="s">
        <v>157</v>
      </c>
      <c r="C55" s="125">
        <f>'2.kiadások működés,felh.Önk.'!AF55</f>
        <v>0</v>
      </c>
      <c r="D55" s="141"/>
      <c r="E55" s="7"/>
      <c r="F55" s="144">
        <f>SUM(C55:E55)</f>
        <v>0</v>
      </c>
      <c r="G55" s="142"/>
    </row>
    <row r="56" spans="1:7" ht="12.75">
      <c r="A56" s="96" t="s">
        <v>158</v>
      </c>
      <c r="B56" s="82" t="s">
        <v>159</v>
      </c>
      <c r="C56" s="125">
        <f>'2.kiadások működés,felh.Önk.'!AF56</f>
        <v>0</v>
      </c>
      <c r="D56" s="141"/>
      <c r="E56" s="7"/>
      <c r="F56" s="144">
        <f>SUM(C56:E56)</f>
        <v>0</v>
      </c>
      <c r="G56" s="142"/>
    </row>
    <row r="57" spans="1:7" ht="12.75">
      <c r="A57" s="96" t="s">
        <v>160</v>
      </c>
      <c r="B57" s="82" t="s">
        <v>161</v>
      </c>
      <c r="C57" s="125">
        <f>'2.kiadások működés,felh.Önk.'!AF57</f>
        <v>0</v>
      </c>
      <c r="D57" s="141"/>
      <c r="E57" s="7"/>
      <c r="F57" s="144">
        <f>SUM(C57:E57)</f>
        <v>0</v>
      </c>
      <c r="G57" s="142"/>
    </row>
    <row r="58" spans="1:7" ht="12.75">
      <c r="A58" s="96" t="s">
        <v>162</v>
      </c>
      <c r="B58" s="82" t="s">
        <v>163</v>
      </c>
      <c r="C58" s="125">
        <f>'2.kiadások működés,felh.Önk.'!AF58</f>
        <v>24648000</v>
      </c>
      <c r="D58" s="141"/>
      <c r="E58" s="7"/>
      <c r="F58" s="144">
        <f>SUM(C58:E58)</f>
        <v>24648000</v>
      </c>
      <c r="G58" s="142"/>
    </row>
    <row r="59" spans="1:7" ht="12.75">
      <c r="A59" s="98" t="s">
        <v>164</v>
      </c>
      <c r="B59" s="92" t="s">
        <v>165</v>
      </c>
      <c r="C59" s="7">
        <f>SUM(C51:C58)</f>
        <v>27058500</v>
      </c>
      <c r="D59" s="143"/>
      <c r="E59" s="9"/>
      <c r="F59" s="144">
        <f>SUM(F51:F58)</f>
        <v>27058500</v>
      </c>
      <c r="G59" s="140"/>
    </row>
    <row r="60" spans="1:7" ht="12.75">
      <c r="A60" s="99" t="s">
        <v>166</v>
      </c>
      <c r="B60" s="82" t="s">
        <v>167</v>
      </c>
      <c r="C60" s="7">
        <f>'2.kiadások működés,felh.Önk.'!AF60</f>
        <v>0</v>
      </c>
      <c r="D60" s="141"/>
      <c r="E60" s="7"/>
      <c r="F60" s="144"/>
      <c r="G60" s="142"/>
    </row>
    <row r="61" spans="1:7" ht="12.75">
      <c r="A61" s="99" t="s">
        <v>168</v>
      </c>
      <c r="B61" s="82" t="s">
        <v>169</v>
      </c>
      <c r="C61" s="7">
        <f>'2.kiadások működés,felh.Önk.'!AF61</f>
        <v>0</v>
      </c>
      <c r="D61" s="141"/>
      <c r="E61" s="7"/>
      <c r="F61" s="144"/>
      <c r="G61" s="142"/>
    </row>
    <row r="62" spans="1:7" ht="12.75">
      <c r="A62" s="99" t="s">
        <v>170</v>
      </c>
      <c r="B62" s="82" t="s">
        <v>171</v>
      </c>
      <c r="C62" s="7">
        <f>'2.kiadások működés,felh.Önk.'!AF62</f>
        <v>0</v>
      </c>
      <c r="D62" s="141"/>
      <c r="E62" s="7"/>
      <c r="F62" s="144"/>
      <c r="G62" s="142"/>
    </row>
    <row r="63" spans="1:7" ht="12.75">
      <c r="A63" s="99" t="s">
        <v>172</v>
      </c>
      <c r="B63" s="82" t="s">
        <v>173</v>
      </c>
      <c r="C63" s="7">
        <f>'2.kiadások működés,felh.Önk.'!AF63</f>
        <v>0</v>
      </c>
      <c r="D63" s="141"/>
      <c r="E63" s="7"/>
      <c r="F63" s="144"/>
      <c r="G63" s="142"/>
    </row>
    <row r="64" spans="1:7" ht="12.75">
      <c r="A64" s="99" t="s">
        <v>174</v>
      </c>
      <c r="B64" s="82" t="s">
        <v>175</v>
      </c>
      <c r="C64" s="7">
        <f>'2.kiadások működés,felh.Önk.'!AF64</f>
        <v>0</v>
      </c>
      <c r="D64" s="141"/>
      <c r="E64" s="7"/>
      <c r="F64" s="144"/>
      <c r="G64" s="142"/>
    </row>
    <row r="65" spans="1:7" ht="12.75">
      <c r="A65" s="99" t="s">
        <v>176</v>
      </c>
      <c r="B65" s="82" t="s">
        <v>177</v>
      </c>
      <c r="C65" s="7">
        <f>'2.kiadások működés,felh.Önk.'!AF65</f>
        <v>3000000</v>
      </c>
      <c r="D65" s="141"/>
      <c r="E65" s="7"/>
      <c r="F65" s="144">
        <f>SUM(C65:E65)</f>
        <v>3000000</v>
      </c>
      <c r="G65" s="142"/>
    </row>
    <row r="66" spans="1:7" ht="12.75">
      <c r="A66" s="99" t="s">
        <v>178</v>
      </c>
      <c r="B66" s="82" t="s">
        <v>179</v>
      </c>
      <c r="C66" s="7">
        <f>'2.kiadások működés,felh.Önk.'!AF66</f>
        <v>0</v>
      </c>
      <c r="D66" s="141"/>
      <c r="E66" s="7"/>
      <c r="F66" s="144">
        <f aca="true" t="shared" si="2" ref="F66:F72">SUM(C66:E66)</f>
        <v>0</v>
      </c>
      <c r="G66" s="142"/>
    </row>
    <row r="67" spans="1:7" ht="12.75">
      <c r="A67" s="99" t="s">
        <v>180</v>
      </c>
      <c r="B67" s="82" t="s">
        <v>181</v>
      </c>
      <c r="C67" s="7">
        <f>'2.kiadások működés,felh.Önk.'!AF67</f>
        <v>1000000</v>
      </c>
      <c r="D67" s="141"/>
      <c r="E67" s="7"/>
      <c r="F67" s="144">
        <f t="shared" si="2"/>
        <v>1000000</v>
      </c>
      <c r="G67" s="142"/>
    </row>
    <row r="68" spans="1:7" ht="12.75">
      <c r="A68" s="99" t="s">
        <v>182</v>
      </c>
      <c r="B68" s="82" t="s">
        <v>183</v>
      </c>
      <c r="C68" s="7">
        <f>'2.kiadások működés,felh.Önk.'!AF68</f>
        <v>0</v>
      </c>
      <c r="D68" s="141"/>
      <c r="E68" s="7"/>
      <c r="F68" s="144">
        <f t="shared" si="2"/>
        <v>0</v>
      </c>
      <c r="G68" s="142"/>
    </row>
    <row r="69" spans="1:7" ht="12.75">
      <c r="A69" s="100" t="s">
        <v>184</v>
      </c>
      <c r="B69" s="82" t="s">
        <v>185</v>
      </c>
      <c r="C69" s="7">
        <f>'2.kiadások működés,felh.Önk.'!AF69</f>
        <v>0</v>
      </c>
      <c r="D69" s="141"/>
      <c r="E69" s="7"/>
      <c r="F69" s="144">
        <f t="shared" si="2"/>
        <v>0</v>
      </c>
      <c r="G69" s="142"/>
    </row>
    <row r="70" spans="1:7" ht="12.75">
      <c r="A70" s="99" t="s">
        <v>186</v>
      </c>
      <c r="B70" s="82" t="s">
        <v>187</v>
      </c>
      <c r="C70" s="7">
        <f>'2.kiadások működés,felh.Önk.'!AF70</f>
        <v>0</v>
      </c>
      <c r="D70" s="141"/>
      <c r="E70" s="7"/>
      <c r="F70" s="144">
        <f t="shared" si="2"/>
        <v>0</v>
      </c>
      <c r="G70" s="142"/>
    </row>
    <row r="71" spans="1:7" ht="12.75">
      <c r="A71" s="100" t="s">
        <v>188</v>
      </c>
      <c r="B71" s="82" t="s">
        <v>189</v>
      </c>
      <c r="C71" s="7">
        <f>'2.kiadások működés,felh.Önk.'!AF71</f>
        <v>2762000</v>
      </c>
      <c r="D71" s="141"/>
      <c r="E71" s="7"/>
      <c r="F71" s="144">
        <f t="shared" si="2"/>
        <v>2762000</v>
      </c>
      <c r="G71" s="142"/>
    </row>
    <row r="72" spans="1:7" ht="12.75">
      <c r="A72" s="100" t="s">
        <v>190</v>
      </c>
      <c r="B72" s="82" t="s">
        <v>191</v>
      </c>
      <c r="C72" s="7">
        <f>'2.kiadások működés,felh.Önk.'!AF72</f>
        <v>566832</v>
      </c>
      <c r="D72" s="141"/>
      <c r="E72" s="7"/>
      <c r="F72" s="144">
        <f t="shared" si="2"/>
        <v>566832</v>
      </c>
      <c r="G72" s="142"/>
    </row>
    <row r="73" spans="1:7" ht="12.75">
      <c r="A73" s="98" t="s">
        <v>192</v>
      </c>
      <c r="B73" s="92" t="s">
        <v>193</v>
      </c>
      <c r="C73" s="9">
        <f>SUM(C60:C72)</f>
        <v>7328832</v>
      </c>
      <c r="D73" s="143"/>
      <c r="E73" s="9"/>
      <c r="F73" s="144">
        <f>SUM(F65:F72)</f>
        <v>7328832</v>
      </c>
      <c r="G73" s="140"/>
    </row>
    <row r="74" spans="1:7" ht="12.75">
      <c r="A74" s="101" t="s">
        <v>194</v>
      </c>
      <c r="B74" s="92"/>
      <c r="C74" s="7"/>
      <c r="D74" s="141"/>
      <c r="E74" s="7"/>
      <c r="F74" s="144"/>
      <c r="G74" s="140"/>
    </row>
    <row r="75" spans="1:7" ht="12.75">
      <c r="A75" s="102" t="s">
        <v>195</v>
      </c>
      <c r="B75" s="82" t="s">
        <v>196</v>
      </c>
      <c r="C75" s="7">
        <f>'2.kiadások működés,felh.Önk.'!AF75</f>
        <v>0</v>
      </c>
      <c r="D75" s="141">
        <f>'3.kiadások működ,felh.KözösHiv'!D76</f>
        <v>0</v>
      </c>
      <c r="E75" s="7"/>
      <c r="F75" s="144"/>
      <c r="G75" s="142"/>
    </row>
    <row r="76" spans="1:7" ht="12.75">
      <c r="A76" s="102" t="s">
        <v>197</v>
      </c>
      <c r="B76" s="82" t="s">
        <v>198</v>
      </c>
      <c r="C76" s="7">
        <f>'2.kiadások működés,felh.Önk.'!AF76</f>
        <v>16931840</v>
      </c>
      <c r="D76" s="141">
        <f>'3.kiadások működ,felh.KözösHiv'!D77</f>
        <v>0</v>
      </c>
      <c r="E76" s="7"/>
      <c r="F76" s="144">
        <f aca="true" t="shared" si="3" ref="F76:F81">SUM(C76:E76)</f>
        <v>16931840</v>
      </c>
      <c r="G76" s="142"/>
    </row>
    <row r="77" spans="1:7" ht="12.75">
      <c r="A77" s="102" t="s">
        <v>199</v>
      </c>
      <c r="B77" s="82" t="s">
        <v>200</v>
      </c>
      <c r="C77" s="7">
        <f>'2.kiadások működés,felh.Önk.'!AF77</f>
        <v>0</v>
      </c>
      <c r="D77" s="141">
        <f>'3.kiadások működ,felh.KözösHiv'!D78</f>
        <v>70000</v>
      </c>
      <c r="E77" s="7"/>
      <c r="F77" s="144">
        <f t="shared" si="3"/>
        <v>70000</v>
      </c>
      <c r="G77" s="142"/>
    </row>
    <row r="78" spans="1:7" ht="12.75">
      <c r="A78" s="102" t="s">
        <v>201</v>
      </c>
      <c r="B78" s="82" t="s">
        <v>202</v>
      </c>
      <c r="C78" s="7">
        <f>'2.kiadások működés,felh.Önk.'!AF78</f>
        <v>5736254</v>
      </c>
      <c r="D78" s="141">
        <f>'3.kiadások működ,felh.KözösHiv'!D79</f>
        <v>1733597</v>
      </c>
      <c r="E78" s="7"/>
      <c r="F78" s="144">
        <f t="shared" si="3"/>
        <v>7469851</v>
      </c>
      <c r="G78" s="142"/>
    </row>
    <row r="79" spans="1:7" ht="12.75">
      <c r="A79" s="89" t="s">
        <v>203</v>
      </c>
      <c r="B79" s="82" t="s">
        <v>204</v>
      </c>
      <c r="C79" s="7">
        <f>'2.kiadások működés,felh.Önk.'!AF79</f>
        <v>0</v>
      </c>
      <c r="D79" s="141">
        <f>'3.kiadások működ,felh.KözösHiv'!D80</f>
        <v>0</v>
      </c>
      <c r="E79" s="7"/>
      <c r="F79" s="144">
        <f t="shared" si="3"/>
        <v>0</v>
      </c>
      <c r="G79" s="142"/>
    </row>
    <row r="80" spans="1:7" ht="12.75">
      <c r="A80" s="89" t="s">
        <v>205</v>
      </c>
      <c r="B80" s="82" t="s">
        <v>206</v>
      </c>
      <c r="C80" s="7">
        <f>'2.kiadások működés,felh.Önk.'!AF80</f>
        <v>0</v>
      </c>
      <c r="D80" s="141">
        <f>'3.kiadások működ,felh.KözösHiv'!D81</f>
        <v>0</v>
      </c>
      <c r="E80" s="7"/>
      <c r="F80" s="144">
        <f t="shared" si="3"/>
        <v>0</v>
      </c>
      <c r="G80" s="142"/>
    </row>
    <row r="81" spans="1:7" ht="12.75">
      <c r="A81" s="89" t="s">
        <v>207</v>
      </c>
      <c r="B81" s="82" t="s">
        <v>208</v>
      </c>
      <c r="C81" s="7">
        <f>'2.kiadások működés,felh.Önk.'!AF81</f>
        <v>1548788</v>
      </c>
      <c r="D81" s="141">
        <f>'3.kiadások működ,felh.KözösHiv'!D82</f>
        <v>492370</v>
      </c>
      <c r="E81" s="7"/>
      <c r="F81" s="144">
        <f t="shared" si="3"/>
        <v>2041158</v>
      </c>
      <c r="G81" s="142"/>
    </row>
    <row r="82" spans="1:7" ht="12.75">
      <c r="A82" s="103" t="s">
        <v>209</v>
      </c>
      <c r="B82" s="92" t="s">
        <v>210</v>
      </c>
      <c r="C82" s="9">
        <f>SUM(C75:C81)</f>
        <v>24216882</v>
      </c>
      <c r="D82" s="143">
        <f>SUM(D75:D81)</f>
        <v>2295967</v>
      </c>
      <c r="E82" s="9"/>
      <c r="F82" s="144">
        <f>SUM(F75:F81)</f>
        <v>26512849</v>
      </c>
      <c r="G82" s="140"/>
    </row>
    <row r="83" spans="1:7" ht="12.75">
      <c r="A83" s="96" t="s">
        <v>211</v>
      </c>
      <c r="B83" s="82" t="s">
        <v>212</v>
      </c>
      <c r="C83" s="7">
        <f>'2.kiadások működés,felh.Önk.'!AF83</f>
        <v>33582342</v>
      </c>
      <c r="D83" s="141"/>
      <c r="E83" s="7"/>
      <c r="F83" s="144">
        <f>SUM(C83:E83)</f>
        <v>33582342</v>
      </c>
      <c r="G83" s="142"/>
    </row>
    <row r="84" spans="1:7" ht="12.75">
      <c r="A84" s="96" t="s">
        <v>213</v>
      </c>
      <c r="B84" s="82" t="s">
        <v>214</v>
      </c>
      <c r="C84" s="7">
        <f>'2.kiadások működés,felh.Önk.'!AF84</f>
        <v>0</v>
      </c>
      <c r="D84" s="141"/>
      <c r="E84" s="7"/>
      <c r="F84" s="144">
        <f>SUM(C84:E84)</f>
        <v>0</v>
      </c>
      <c r="G84" s="142"/>
    </row>
    <row r="85" spans="1:7" ht="12.75">
      <c r="A85" s="96" t="s">
        <v>215</v>
      </c>
      <c r="B85" s="82" t="s">
        <v>216</v>
      </c>
      <c r="C85" s="7">
        <f>'2.kiadások működés,felh.Önk.'!AF85</f>
        <v>0</v>
      </c>
      <c r="D85" s="141"/>
      <c r="E85" s="7"/>
      <c r="F85" s="144">
        <f>SUM(C85:E85)</f>
        <v>0</v>
      </c>
      <c r="G85" s="142"/>
    </row>
    <row r="86" spans="1:7" ht="12.75">
      <c r="A86" s="96" t="s">
        <v>217</v>
      </c>
      <c r="B86" s="82" t="s">
        <v>218</v>
      </c>
      <c r="C86" s="7">
        <f>'2.kiadások működés,felh.Önk.'!AF86</f>
        <v>11279374</v>
      </c>
      <c r="D86" s="141"/>
      <c r="E86" s="7"/>
      <c r="F86" s="144">
        <f>SUM(C86:E86)</f>
        <v>11279374</v>
      </c>
      <c r="G86" s="142"/>
    </row>
    <row r="87" spans="1:7" ht="12.75">
      <c r="A87" s="98" t="s">
        <v>219</v>
      </c>
      <c r="B87" s="92" t="s">
        <v>220</v>
      </c>
      <c r="C87" s="9">
        <f>SUM(C83:C86)</f>
        <v>44861716</v>
      </c>
      <c r="D87" s="143"/>
      <c r="E87" s="9"/>
      <c r="F87" s="144">
        <f>SUM(F83:F86)</f>
        <v>44861716</v>
      </c>
      <c r="G87" s="140"/>
    </row>
    <row r="88" spans="1:7" ht="12.75">
      <c r="A88" s="96" t="s">
        <v>221</v>
      </c>
      <c r="B88" s="82" t="s">
        <v>222</v>
      </c>
      <c r="C88" s="7">
        <f>'2.kiadások működés,felh.Önk.'!AF88</f>
        <v>0</v>
      </c>
      <c r="D88" s="141"/>
      <c r="E88" s="7"/>
      <c r="F88" s="144"/>
      <c r="G88" s="142"/>
    </row>
    <row r="89" spans="1:7" ht="12.75">
      <c r="A89" s="96" t="s">
        <v>223</v>
      </c>
      <c r="B89" s="82" t="s">
        <v>224</v>
      </c>
      <c r="C89" s="7">
        <f>'2.kiadások működés,felh.Önk.'!AF89</f>
        <v>0</v>
      </c>
      <c r="D89" s="141"/>
      <c r="E89" s="7"/>
      <c r="F89" s="144"/>
      <c r="G89" s="142"/>
    </row>
    <row r="90" spans="1:7" ht="12.75">
      <c r="A90" s="96" t="s">
        <v>225</v>
      </c>
      <c r="B90" s="82" t="s">
        <v>226</v>
      </c>
      <c r="C90" s="7">
        <f>'2.kiadások működés,felh.Önk.'!AF90</f>
        <v>0</v>
      </c>
      <c r="D90" s="141"/>
      <c r="E90" s="7"/>
      <c r="F90" s="144"/>
      <c r="G90" s="142"/>
    </row>
    <row r="91" spans="1:7" ht="12.75">
      <c r="A91" s="96" t="s">
        <v>227</v>
      </c>
      <c r="B91" s="82" t="s">
        <v>228</v>
      </c>
      <c r="C91" s="7">
        <f>'2.kiadások működés,felh.Önk.'!AF91</f>
        <v>0</v>
      </c>
      <c r="D91" s="141"/>
      <c r="E91" s="7"/>
      <c r="F91" s="144"/>
      <c r="G91" s="142"/>
    </row>
    <row r="92" spans="1:7" ht="12.75">
      <c r="A92" s="96" t="s">
        <v>229</v>
      </c>
      <c r="B92" s="82" t="s">
        <v>230</v>
      </c>
      <c r="C92" s="7">
        <f>'2.kiadások működés,felh.Önk.'!AF92</f>
        <v>0</v>
      </c>
      <c r="D92" s="141"/>
      <c r="E92" s="7"/>
      <c r="F92" s="144"/>
      <c r="G92" s="142"/>
    </row>
    <row r="93" spans="1:7" ht="12.75">
      <c r="A93" s="96" t="s">
        <v>231</v>
      </c>
      <c r="B93" s="82" t="s">
        <v>232</v>
      </c>
      <c r="C93" s="7">
        <f>'2.kiadások működés,felh.Önk.'!AF93</f>
        <v>0</v>
      </c>
      <c r="D93" s="141"/>
      <c r="E93" s="7"/>
      <c r="F93" s="144"/>
      <c r="G93" s="142"/>
    </row>
    <row r="94" spans="1:7" ht="12.75">
      <c r="A94" s="96" t="s">
        <v>233</v>
      </c>
      <c r="B94" s="82" t="s">
        <v>234</v>
      </c>
      <c r="C94" s="7">
        <f>'2.kiadások működés,felh.Önk.'!AF94</f>
        <v>0</v>
      </c>
      <c r="D94" s="141"/>
      <c r="E94" s="7"/>
      <c r="F94" s="144"/>
      <c r="G94" s="142"/>
    </row>
    <row r="95" spans="1:7" ht="12.75">
      <c r="A95" s="96" t="s">
        <v>235</v>
      </c>
      <c r="B95" s="82" t="s">
        <v>236</v>
      </c>
      <c r="C95" s="7">
        <f>'2.kiadások működés,felh.Önk.'!AF95</f>
        <v>0</v>
      </c>
      <c r="D95" s="141"/>
      <c r="E95" s="7"/>
      <c r="F95" s="144"/>
      <c r="G95" s="142"/>
    </row>
    <row r="96" spans="1:7" ht="12.75">
      <c r="A96" s="96" t="s">
        <v>237</v>
      </c>
      <c r="B96" s="82" t="s">
        <v>238</v>
      </c>
      <c r="C96" s="7">
        <f>'2.kiadások működés,felh.Önk.'!AF96</f>
        <v>0</v>
      </c>
      <c r="D96" s="143"/>
      <c r="E96" s="9"/>
      <c r="F96" s="144"/>
      <c r="G96" s="140"/>
    </row>
    <row r="97" spans="1:7" ht="12.75">
      <c r="A97" s="98" t="s">
        <v>239</v>
      </c>
      <c r="B97" s="92" t="s">
        <v>240</v>
      </c>
      <c r="C97" s="7">
        <f>SUM(C88:C96)</f>
        <v>0</v>
      </c>
      <c r="D97" s="141"/>
      <c r="E97" s="7"/>
      <c r="F97" s="144"/>
      <c r="G97" s="140"/>
    </row>
    <row r="98" spans="1:7" ht="12.75">
      <c r="A98" s="101" t="s">
        <v>241</v>
      </c>
      <c r="B98" s="92"/>
      <c r="C98" s="9"/>
      <c r="D98" s="143"/>
      <c r="E98" s="9"/>
      <c r="F98" s="144"/>
      <c r="G98" s="140"/>
    </row>
    <row r="99" spans="1:25" ht="12.75">
      <c r="A99" s="104" t="s">
        <v>242</v>
      </c>
      <c r="B99" s="105" t="s">
        <v>243</v>
      </c>
      <c r="C99" s="130">
        <f>C24+C25+C50+C59+C73+C82+C87+C97</f>
        <v>295144495</v>
      </c>
      <c r="D99" s="130">
        <f>D24+D25+D50+D59+D73+D82+D87+D97</f>
        <v>101747956</v>
      </c>
      <c r="E99" s="130">
        <f>E24+E25+E50+E59+E73+E82+E87+E97</f>
        <v>99437121</v>
      </c>
      <c r="F99" s="130">
        <f>F24+F25+F50+F59+F73+F82+F87+F97</f>
        <v>496329572</v>
      </c>
      <c r="G99" s="142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2"/>
      <c r="Y99" s="132"/>
    </row>
    <row r="100" spans="1:25" ht="12.75">
      <c r="A100" s="96" t="s">
        <v>244</v>
      </c>
      <c r="B100" s="84" t="s">
        <v>245</v>
      </c>
      <c r="C100" s="130"/>
      <c r="D100" s="130"/>
      <c r="E100" s="130"/>
      <c r="F100" s="144"/>
      <c r="G100" s="142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2"/>
      <c r="Y100" s="132"/>
    </row>
    <row r="101" spans="1:25" ht="12.75">
      <c r="A101" s="96" t="s">
        <v>246</v>
      </c>
      <c r="B101" s="84" t="s">
        <v>247</v>
      </c>
      <c r="C101" s="130"/>
      <c r="D101" s="130"/>
      <c r="E101" s="130"/>
      <c r="F101" s="144"/>
      <c r="G101" s="142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2"/>
      <c r="Y101" s="132"/>
    </row>
    <row r="102" spans="1:25" ht="12.75">
      <c r="A102" s="96" t="s">
        <v>248</v>
      </c>
      <c r="B102" s="84" t="s">
        <v>249</v>
      </c>
      <c r="C102" s="108"/>
      <c r="D102" s="108"/>
      <c r="E102" s="108"/>
      <c r="F102" s="144"/>
      <c r="G102" s="140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2"/>
      <c r="Y102" s="132"/>
    </row>
    <row r="103" spans="1:25" ht="12.75">
      <c r="A103" s="110" t="s">
        <v>250</v>
      </c>
      <c r="B103" s="90" t="s">
        <v>251</v>
      </c>
      <c r="C103" s="117"/>
      <c r="D103" s="117"/>
      <c r="E103" s="117"/>
      <c r="F103" s="144"/>
      <c r="G103" s="142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2"/>
      <c r="Y103" s="132"/>
    </row>
    <row r="104" spans="1:25" ht="12.75">
      <c r="A104" s="113" t="s">
        <v>252</v>
      </c>
      <c r="B104" s="84" t="s">
        <v>253</v>
      </c>
      <c r="C104" s="117"/>
      <c r="D104" s="117"/>
      <c r="E104" s="117"/>
      <c r="F104" s="144"/>
      <c r="G104" s="142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2"/>
      <c r="Y104" s="132"/>
    </row>
    <row r="105" spans="1:25" ht="12.75">
      <c r="A105" s="113" t="s">
        <v>252</v>
      </c>
      <c r="B105" s="84" t="s">
        <v>254</v>
      </c>
      <c r="C105" s="130"/>
      <c r="D105" s="130"/>
      <c r="E105" s="130"/>
      <c r="F105" s="144"/>
      <c r="G105" s="142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2"/>
      <c r="Y105" s="132"/>
    </row>
    <row r="106" spans="1:25" ht="12.75">
      <c r="A106" s="96" t="s">
        <v>255</v>
      </c>
      <c r="B106" s="84" t="s">
        <v>256</v>
      </c>
      <c r="C106" s="130"/>
      <c r="D106" s="130"/>
      <c r="E106" s="130"/>
      <c r="F106" s="144"/>
      <c r="G106" s="142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2"/>
      <c r="Y106" s="132"/>
    </row>
    <row r="107" spans="1:25" ht="12.75">
      <c r="A107" s="96" t="s">
        <v>257</v>
      </c>
      <c r="B107" s="84" t="s">
        <v>258</v>
      </c>
      <c r="C107" s="114"/>
      <c r="D107" s="114"/>
      <c r="E107" s="114"/>
      <c r="F107" s="144"/>
      <c r="G107" s="140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2"/>
      <c r="Y107" s="132"/>
    </row>
    <row r="108" spans="1:25" ht="12.75">
      <c r="A108" s="96" t="s">
        <v>259</v>
      </c>
      <c r="B108" s="84" t="s">
        <v>260</v>
      </c>
      <c r="C108" s="117"/>
      <c r="D108" s="117"/>
      <c r="E108" s="117"/>
      <c r="F108" s="144"/>
      <c r="G108" s="142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2"/>
      <c r="Y108" s="132"/>
    </row>
    <row r="109" spans="1:25" ht="12.75">
      <c r="A109" s="96" t="s">
        <v>261</v>
      </c>
      <c r="B109" s="84" t="s">
        <v>262</v>
      </c>
      <c r="C109" s="117"/>
      <c r="D109" s="117"/>
      <c r="E109" s="117"/>
      <c r="F109" s="144"/>
      <c r="G109" s="142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2"/>
      <c r="Y109" s="132"/>
    </row>
    <row r="110" spans="1:25" ht="12.75">
      <c r="A110" s="116" t="s">
        <v>263</v>
      </c>
      <c r="B110" s="90" t="s">
        <v>264</v>
      </c>
      <c r="C110" s="117"/>
      <c r="D110" s="117"/>
      <c r="E110" s="117"/>
      <c r="F110" s="144"/>
      <c r="G110" s="140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2"/>
      <c r="Y110" s="132"/>
    </row>
    <row r="111" spans="1:25" ht="12.75">
      <c r="A111" s="113" t="s">
        <v>265</v>
      </c>
      <c r="B111" s="84" t="s">
        <v>266</v>
      </c>
      <c r="C111" s="117"/>
      <c r="D111" s="117"/>
      <c r="E111" s="117"/>
      <c r="F111" s="144"/>
      <c r="G111" s="142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2"/>
      <c r="Y111" s="132"/>
    </row>
    <row r="112" spans="1:25" ht="12.75">
      <c r="A112" s="113" t="s">
        <v>267</v>
      </c>
      <c r="B112" s="84" t="s">
        <v>268</v>
      </c>
      <c r="C112" s="117">
        <f>'2.kiadások működés,felh.Önk.'!AF112</f>
        <v>7826647</v>
      </c>
      <c r="D112" s="117"/>
      <c r="E112" s="117"/>
      <c r="F112" s="144">
        <f>SUM(C112:E112)</f>
        <v>7826647</v>
      </c>
      <c r="G112" s="142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2"/>
      <c r="Y112" s="132"/>
    </row>
    <row r="113" spans="1:25" ht="12.75">
      <c r="A113" s="116" t="s">
        <v>269</v>
      </c>
      <c r="B113" s="90" t="s">
        <v>270</v>
      </c>
      <c r="C113" s="117"/>
      <c r="D113" s="117"/>
      <c r="E113" s="117"/>
      <c r="F113" s="144"/>
      <c r="G113" s="142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2"/>
      <c r="Y113" s="132"/>
    </row>
    <row r="114" spans="1:25" ht="12.75">
      <c r="A114" s="113" t="s">
        <v>271</v>
      </c>
      <c r="B114" s="84" t="s">
        <v>272</v>
      </c>
      <c r="C114" s="114"/>
      <c r="D114" s="114"/>
      <c r="E114" s="114"/>
      <c r="F114" s="144"/>
      <c r="G114" s="140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2"/>
      <c r="Y114" s="132"/>
    </row>
    <row r="115" spans="1:25" ht="12.75">
      <c r="A115" s="113" t="s">
        <v>273</v>
      </c>
      <c r="B115" s="84" t="s">
        <v>274</v>
      </c>
      <c r="C115" s="117"/>
      <c r="D115" s="117"/>
      <c r="E115" s="117"/>
      <c r="F115" s="144"/>
      <c r="G115" s="142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2"/>
      <c r="Y115" s="132"/>
    </row>
    <row r="116" spans="1:25" ht="12.75">
      <c r="A116" s="113" t="s">
        <v>275</v>
      </c>
      <c r="B116" s="84" t="s">
        <v>276</v>
      </c>
      <c r="C116" s="130"/>
      <c r="D116" s="130"/>
      <c r="E116" s="130"/>
      <c r="F116" s="144"/>
      <c r="G116" s="142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2"/>
      <c r="Y116" s="132"/>
    </row>
    <row r="117" spans="1:25" ht="12.75">
      <c r="A117" s="113" t="s">
        <v>277</v>
      </c>
      <c r="B117" s="84" t="s">
        <v>278</v>
      </c>
      <c r="C117" s="117"/>
      <c r="D117" s="117"/>
      <c r="E117" s="117"/>
      <c r="F117" s="144"/>
      <c r="G117" s="142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2"/>
      <c r="Y117" s="132"/>
    </row>
    <row r="118" spans="1:25" ht="12.75">
      <c r="A118" s="118" t="s">
        <v>279</v>
      </c>
      <c r="B118" s="94" t="s">
        <v>280</v>
      </c>
      <c r="C118" s="117">
        <f>C103+C110+C111+C112+C113+C114+C115+C116+C117</f>
        <v>7826647</v>
      </c>
      <c r="D118" s="117"/>
      <c r="E118" s="117"/>
      <c r="F118" s="144">
        <f>SUM(C118:E118)</f>
        <v>7826647</v>
      </c>
      <c r="G118" s="142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2"/>
      <c r="Y118" s="132"/>
    </row>
    <row r="119" spans="1:25" ht="12.75">
      <c r="A119" s="113" t="s">
        <v>281</v>
      </c>
      <c r="B119" s="84" t="s">
        <v>282</v>
      </c>
      <c r="C119" s="114"/>
      <c r="D119" s="114"/>
      <c r="E119" s="114"/>
      <c r="F119" s="144"/>
      <c r="G119" s="140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2"/>
      <c r="Y119" s="132"/>
    </row>
    <row r="120" spans="1:25" ht="12.75">
      <c r="A120" s="96" t="s">
        <v>283</v>
      </c>
      <c r="B120" s="84" t="s">
        <v>284</v>
      </c>
      <c r="C120" s="130"/>
      <c r="D120" s="130"/>
      <c r="E120" s="130"/>
      <c r="F120" s="144"/>
      <c r="G120" s="142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2"/>
      <c r="Y120" s="132"/>
    </row>
    <row r="121" spans="1:25" ht="12.75">
      <c r="A121" s="113" t="s">
        <v>285</v>
      </c>
      <c r="B121" s="84" t="s">
        <v>286</v>
      </c>
      <c r="C121" s="114"/>
      <c r="D121" s="114"/>
      <c r="E121" s="114"/>
      <c r="F121" s="144"/>
      <c r="G121" s="140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2"/>
      <c r="Y121" s="132"/>
    </row>
    <row r="122" spans="1:25" ht="12.75">
      <c r="A122" s="113" t="s">
        <v>287</v>
      </c>
      <c r="B122" s="84" t="s">
        <v>288</v>
      </c>
      <c r="C122" s="9"/>
      <c r="D122" s="143"/>
      <c r="E122" s="9"/>
      <c r="F122" s="144"/>
      <c r="G122" s="140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</row>
    <row r="123" spans="1:25" ht="12.75">
      <c r="A123" s="113" t="s">
        <v>289</v>
      </c>
      <c r="B123" s="84" t="s">
        <v>290</v>
      </c>
      <c r="C123" s="121"/>
      <c r="D123" s="145"/>
      <c r="E123" s="121"/>
      <c r="F123" s="121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</row>
    <row r="124" spans="1:25" ht="12.75">
      <c r="A124" s="118" t="s">
        <v>291</v>
      </c>
      <c r="B124" s="94" t="s">
        <v>292</v>
      </c>
      <c r="C124" s="121"/>
      <c r="D124" s="145"/>
      <c r="E124" s="121"/>
      <c r="F124" s="121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</row>
    <row r="125" spans="1:25" ht="12.75">
      <c r="A125" s="96" t="s">
        <v>293</v>
      </c>
      <c r="B125" s="84" t="s">
        <v>294</v>
      </c>
      <c r="C125" s="121"/>
      <c r="D125" s="145"/>
      <c r="E125" s="121"/>
      <c r="F125" s="121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1:25" ht="12.75">
      <c r="A126" s="96" t="s">
        <v>295</v>
      </c>
      <c r="B126" s="84" t="s">
        <v>296</v>
      </c>
      <c r="C126" s="121"/>
      <c r="D126" s="145"/>
      <c r="E126" s="121"/>
      <c r="F126" s="121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</row>
    <row r="127" spans="1:25" ht="12.75">
      <c r="A127" s="122" t="s">
        <v>297</v>
      </c>
      <c r="B127" s="123" t="s">
        <v>298</v>
      </c>
      <c r="C127" s="125">
        <f>C118+C124+C125+C126</f>
        <v>7826647</v>
      </c>
      <c r="D127" s="145"/>
      <c r="E127" s="121"/>
      <c r="F127" s="125">
        <f>SUM(C127:E127)</f>
        <v>7826647</v>
      </c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</row>
    <row r="128" spans="1:25" ht="12.75">
      <c r="A128" s="124" t="s">
        <v>14</v>
      </c>
      <c r="B128" s="124"/>
      <c r="C128" s="125">
        <f>C99+C127</f>
        <v>302971142</v>
      </c>
      <c r="D128" s="146">
        <f>D99+D127</f>
        <v>101747956</v>
      </c>
      <c r="E128" s="125">
        <f>E99+E127</f>
        <v>99437121</v>
      </c>
      <c r="F128" s="125">
        <f>SUM(C128:E128)</f>
        <v>504156219</v>
      </c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</row>
    <row r="129" spans="2:25" ht="12.75">
      <c r="B129" s="132"/>
      <c r="C129" s="132"/>
      <c r="D129" s="64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</row>
    <row r="130" spans="2:25" ht="12.75">
      <c r="B130" s="132"/>
      <c r="C130" s="132"/>
      <c r="D130" s="64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</row>
    <row r="131" spans="2:25" ht="12.75">
      <c r="B131" s="132"/>
      <c r="C131" s="132"/>
      <c r="D131" s="64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2:25" ht="12.75">
      <c r="B132" s="132"/>
      <c r="C132" s="132"/>
      <c r="D132" s="64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</row>
    <row r="133" spans="2:25" ht="12.75">
      <c r="B133" s="132"/>
      <c r="C133" s="132"/>
      <c r="D133" s="64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2:25" ht="12.75">
      <c r="B134" s="132"/>
      <c r="C134" s="132"/>
      <c r="D134" s="64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2:25" ht="12.75">
      <c r="B135" s="132"/>
      <c r="C135" s="132"/>
      <c r="D135" s="64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2:25" ht="12.75">
      <c r="B136" s="132"/>
      <c r="C136" s="132"/>
      <c r="D136" s="64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2:25" ht="12.75">
      <c r="B137" s="132"/>
      <c r="C137" s="132"/>
      <c r="D137" s="64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2:25" ht="12.75">
      <c r="B138" s="132"/>
      <c r="C138" s="132"/>
      <c r="D138" s="64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2:25" ht="12.75">
      <c r="B139" s="132"/>
      <c r="C139" s="132"/>
      <c r="D139" s="64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</row>
    <row r="140" spans="2:25" ht="12.75">
      <c r="B140" s="132"/>
      <c r="C140" s="132"/>
      <c r="D140" s="64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2:25" ht="12.75">
      <c r="B141" s="132"/>
      <c r="C141" s="132"/>
      <c r="D141" s="64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</row>
    <row r="142" spans="2:25" ht="12.75">
      <c r="B142" s="132"/>
      <c r="C142" s="132"/>
      <c r="D142" s="64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</row>
    <row r="143" spans="2:25" ht="12.75">
      <c r="B143" s="132"/>
      <c r="C143" s="132"/>
      <c r="D143" s="64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</row>
    <row r="144" spans="2:25" ht="12.75">
      <c r="B144" s="132"/>
      <c r="C144" s="132"/>
      <c r="D144" s="64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 spans="2:25" ht="12.75">
      <c r="B145" s="132"/>
      <c r="C145" s="132"/>
      <c r="D145" s="64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</row>
    <row r="146" spans="2:25" ht="12.75">
      <c r="B146" s="132"/>
      <c r="C146" s="132"/>
      <c r="D146" s="64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2:25" ht="12.75">
      <c r="B147" s="132"/>
      <c r="C147" s="132"/>
      <c r="D147" s="64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2:25" ht="12.75">
      <c r="B148" s="132"/>
      <c r="C148" s="132"/>
      <c r="D148" s="64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2:25" ht="12.75">
      <c r="B149" s="132"/>
      <c r="C149" s="132"/>
      <c r="D149" s="64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2:25" ht="12.75">
      <c r="B150" s="132"/>
      <c r="C150" s="132"/>
      <c r="D150" s="64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</row>
    <row r="151" spans="2:25" ht="12.75">
      <c r="B151" s="132"/>
      <c r="C151" s="132"/>
      <c r="D151" s="64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</row>
    <row r="152" spans="2:25" ht="12.75">
      <c r="B152" s="132"/>
      <c r="C152" s="132"/>
      <c r="D152" s="64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</row>
    <row r="153" spans="2:25" ht="12.75">
      <c r="B153" s="132"/>
      <c r="C153" s="132"/>
      <c r="D153" s="64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</row>
    <row r="154" spans="2:25" ht="12.75">
      <c r="B154" s="132"/>
      <c r="C154" s="132"/>
      <c r="D154" s="64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</row>
    <row r="155" spans="2:25" ht="12.75">
      <c r="B155" s="132"/>
      <c r="C155" s="132"/>
      <c r="D155" s="64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</row>
    <row r="156" spans="2:25" ht="12.75">
      <c r="B156" s="132"/>
      <c r="C156" s="132"/>
      <c r="D156" s="64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</row>
    <row r="157" spans="2:25" ht="12.75">
      <c r="B157" s="132"/>
      <c r="C157" s="132"/>
      <c r="D157" s="64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</row>
    <row r="158" spans="2:25" ht="12.75">
      <c r="B158" s="132"/>
      <c r="C158" s="132"/>
      <c r="D158" s="64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</row>
    <row r="159" spans="2:25" ht="12.75">
      <c r="B159" s="132"/>
      <c r="C159" s="132"/>
      <c r="D159" s="64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2:25" ht="12.75">
      <c r="B160" s="132"/>
      <c r="C160" s="132"/>
      <c r="D160" s="64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2:25" ht="12.75">
      <c r="B161" s="132"/>
      <c r="C161" s="132"/>
      <c r="D161" s="64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spans="2:25" ht="12.75">
      <c r="B162" s="132"/>
      <c r="C162" s="132"/>
      <c r="D162" s="64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</row>
    <row r="163" spans="2:25" ht="12.75">
      <c r="B163" s="132"/>
      <c r="C163" s="132"/>
      <c r="D163" s="64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</row>
    <row r="164" spans="2:25" ht="12.75">
      <c r="B164" s="132"/>
      <c r="C164" s="132"/>
      <c r="D164" s="64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</row>
    <row r="165" spans="2:25" ht="12.75">
      <c r="B165" s="132"/>
      <c r="C165" s="132"/>
      <c r="D165" s="64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</row>
    <row r="166" spans="2:25" ht="12.75">
      <c r="B166" s="132"/>
      <c r="C166" s="132"/>
      <c r="D166" s="64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</row>
    <row r="167" spans="2:25" ht="12.75">
      <c r="B167" s="132"/>
      <c r="C167" s="132"/>
      <c r="D167" s="64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</row>
    <row r="168" spans="2:25" ht="12.75">
      <c r="B168" s="132"/>
      <c r="C168" s="132"/>
      <c r="D168" s="64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</row>
    <row r="169" spans="2:25" ht="12.75">
      <c r="B169" s="132"/>
      <c r="C169" s="132"/>
      <c r="D169" s="64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</row>
    <row r="170" spans="2:25" ht="12.75">
      <c r="B170" s="132"/>
      <c r="C170" s="132"/>
      <c r="D170" s="64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</row>
    <row r="171" spans="2:25" ht="12.75">
      <c r="B171" s="132"/>
      <c r="C171" s="132"/>
      <c r="D171" s="64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</row>
    <row r="172" ht="12.75">
      <c r="G172" s="132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9/2019. (IX. 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view="pageBreakPreview" zoomScaleSheetLayoutView="100" workbookViewId="0" topLeftCell="B1">
      <selection activeCell="N36" sqref="N36"/>
    </sheetView>
  </sheetViews>
  <sheetFormatPr defaultColWidth="9.140625" defaultRowHeight="15"/>
  <cols>
    <col min="1" max="1" width="121.28125" style="0" customWidth="1"/>
    <col min="3" max="3" width="14.28125" style="0" customWidth="1"/>
    <col min="4" max="4" width="10.8515625" style="16" customWidth="1"/>
    <col min="5" max="5" width="9.8515625" style="16" customWidth="1"/>
    <col min="6" max="7" width="9.00390625" style="16" customWidth="1"/>
    <col min="8" max="8" width="7.421875" style="16" customWidth="1"/>
    <col min="9" max="10" width="8.8515625" style="16" customWidth="1"/>
    <col min="11" max="11" width="8.00390625" style="16" customWidth="1"/>
    <col min="12" max="13" width="8.7109375" style="16" customWidth="1"/>
    <col min="14" max="14" width="7.421875" style="16" customWidth="1"/>
    <col min="15" max="16" width="8.8515625" style="16" customWidth="1"/>
    <col min="17" max="17" width="13.8515625" style="16" customWidth="1"/>
    <col min="18" max="18" width="7.00390625" style="16" customWidth="1"/>
    <col min="19" max="19" width="10.00390625" style="16" customWidth="1"/>
    <col min="20" max="20" width="9.7109375" style="16" customWidth="1"/>
    <col min="21" max="21" width="16.421875" style="16" customWidth="1"/>
  </cols>
  <sheetData>
    <row r="1" spans="1:9" ht="24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10" ht="24" customHeight="1">
      <c r="A2" s="69" t="s">
        <v>309</v>
      </c>
      <c r="B2" s="69"/>
      <c r="C2" s="69"/>
      <c r="D2" s="69"/>
      <c r="E2" s="69"/>
      <c r="F2" s="69"/>
      <c r="G2" s="69"/>
      <c r="H2" s="69"/>
      <c r="I2" s="69"/>
      <c r="J2" s="22"/>
    </row>
    <row r="3" ht="12.75">
      <c r="A3" s="70"/>
    </row>
    <row r="4" ht="12.75">
      <c r="A4" s="71" t="s">
        <v>26</v>
      </c>
    </row>
    <row r="5" spans="1:25" ht="12.75">
      <c r="A5" s="72" t="s">
        <v>27</v>
      </c>
      <c r="B5" s="73" t="s">
        <v>310</v>
      </c>
      <c r="C5" s="147" t="s">
        <v>311</v>
      </c>
      <c r="D5" s="148">
        <v>18010</v>
      </c>
      <c r="E5" s="149" t="s">
        <v>34</v>
      </c>
      <c r="F5" s="149" t="s">
        <v>53</v>
      </c>
      <c r="G5" s="149" t="s">
        <v>55</v>
      </c>
      <c r="H5" s="149" t="s">
        <v>51</v>
      </c>
      <c r="I5" s="149" t="s">
        <v>32</v>
      </c>
      <c r="J5" s="149" t="s">
        <v>29</v>
      </c>
      <c r="K5" s="149" t="s">
        <v>33</v>
      </c>
      <c r="L5" s="149" t="s">
        <v>37</v>
      </c>
      <c r="M5" s="149" t="s">
        <v>40</v>
      </c>
      <c r="N5" s="149" t="s">
        <v>46</v>
      </c>
      <c r="O5" s="149" t="s">
        <v>47</v>
      </c>
      <c r="P5" s="149" t="s">
        <v>49</v>
      </c>
      <c r="Q5" s="149" t="s">
        <v>312</v>
      </c>
      <c r="R5" s="149" t="s">
        <v>50</v>
      </c>
      <c r="S5" s="149" t="s">
        <v>313</v>
      </c>
      <c r="T5" s="149" t="s">
        <v>314</v>
      </c>
      <c r="U5" s="145" t="s">
        <v>315</v>
      </c>
      <c r="W5" s="150"/>
      <c r="X5" s="150"/>
      <c r="Y5" s="150"/>
    </row>
    <row r="6" spans="1:21" ht="12.75">
      <c r="A6" s="83" t="s">
        <v>316</v>
      </c>
      <c r="B6" s="89" t="s">
        <v>317</v>
      </c>
      <c r="C6" s="151">
        <f aca="true" t="shared" si="0" ref="C6:C11">SUM(D6:U6)</f>
        <v>96883209</v>
      </c>
      <c r="D6" s="152">
        <v>96883209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</row>
    <row r="7" spans="1:21" ht="12.75">
      <c r="A7" s="84" t="s">
        <v>318</v>
      </c>
      <c r="B7" s="89" t="s">
        <v>319</v>
      </c>
      <c r="C7" s="151">
        <f t="shared" si="0"/>
        <v>40496067</v>
      </c>
      <c r="D7" s="152">
        <v>40496067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1:21" ht="12.75">
      <c r="A8" s="84" t="s">
        <v>320</v>
      </c>
      <c r="B8" s="89" t="s">
        <v>321</v>
      </c>
      <c r="C8" s="151">
        <f t="shared" si="0"/>
        <v>70178147</v>
      </c>
      <c r="D8" s="152">
        <v>70178147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</row>
    <row r="9" spans="1:25" ht="12.75">
      <c r="A9" s="84" t="s">
        <v>322</v>
      </c>
      <c r="B9" s="89" t="s">
        <v>323</v>
      </c>
      <c r="C9" s="151">
        <f t="shared" si="0"/>
        <v>2282060</v>
      </c>
      <c r="D9" s="152">
        <v>2282060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Y9" s="153"/>
    </row>
    <row r="10" spans="1:21" ht="15" customHeight="1">
      <c r="A10" s="84" t="s">
        <v>324</v>
      </c>
      <c r="B10" s="89" t="s">
        <v>325</v>
      </c>
      <c r="C10" s="154">
        <f t="shared" si="0"/>
        <v>18431755</v>
      </c>
      <c r="D10" s="152">
        <v>4895755</v>
      </c>
      <c r="E10" s="145">
        <v>13536000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5" customHeight="1">
      <c r="A11" s="84" t="s">
        <v>326</v>
      </c>
      <c r="B11" s="89" t="s">
        <v>327</v>
      </c>
      <c r="C11" s="151">
        <f t="shared" si="0"/>
        <v>0</v>
      </c>
      <c r="D11" s="152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</row>
    <row r="12" spans="1:21" ht="12.75">
      <c r="A12" s="90" t="s">
        <v>328</v>
      </c>
      <c r="B12" s="155" t="s">
        <v>329</v>
      </c>
      <c r="C12" s="151">
        <f>SUM(C6:C11)</f>
        <v>228271238</v>
      </c>
      <c r="D12" s="156">
        <f aca="true" t="shared" si="1" ref="D12:U12">SUM(D6:D11)</f>
        <v>214735238</v>
      </c>
      <c r="E12" s="156">
        <f t="shared" si="1"/>
        <v>13536000</v>
      </c>
      <c r="F12" s="156">
        <f t="shared" si="1"/>
        <v>0</v>
      </c>
      <c r="G12" s="156">
        <f t="shared" si="1"/>
        <v>0</v>
      </c>
      <c r="H12" s="156">
        <f t="shared" si="1"/>
        <v>0</v>
      </c>
      <c r="I12" s="156">
        <f t="shared" si="1"/>
        <v>0</v>
      </c>
      <c r="J12" s="156">
        <f t="shared" si="1"/>
        <v>0</v>
      </c>
      <c r="K12" s="156">
        <f t="shared" si="1"/>
        <v>0</v>
      </c>
      <c r="L12" s="156">
        <f t="shared" si="1"/>
        <v>0</v>
      </c>
      <c r="M12" s="156">
        <f t="shared" si="1"/>
        <v>0</v>
      </c>
      <c r="N12" s="156">
        <f t="shared" si="1"/>
        <v>0</v>
      </c>
      <c r="O12" s="156">
        <f t="shared" si="1"/>
        <v>0</v>
      </c>
      <c r="P12" s="156">
        <f t="shared" si="1"/>
        <v>0</v>
      </c>
      <c r="Q12" s="156">
        <f t="shared" si="1"/>
        <v>0</v>
      </c>
      <c r="R12" s="156">
        <f t="shared" si="1"/>
        <v>0</v>
      </c>
      <c r="S12" s="156">
        <f t="shared" si="1"/>
        <v>0</v>
      </c>
      <c r="T12" s="156">
        <f t="shared" si="1"/>
        <v>0</v>
      </c>
      <c r="U12" s="156">
        <f t="shared" si="1"/>
        <v>0</v>
      </c>
    </row>
    <row r="13" spans="1:21" ht="12.75">
      <c r="A13" s="84" t="s">
        <v>330</v>
      </c>
      <c r="B13" s="89" t="s">
        <v>331</v>
      </c>
      <c r="C13" s="151"/>
      <c r="D13" s="152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ht="12.75">
      <c r="A14" s="84" t="s">
        <v>332</v>
      </c>
      <c r="B14" s="89" t="s">
        <v>333</v>
      </c>
      <c r="C14" s="151"/>
      <c r="D14" s="152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</row>
    <row r="15" spans="1:21" ht="12.75">
      <c r="A15" s="84" t="s">
        <v>334</v>
      </c>
      <c r="B15" s="89" t="s">
        <v>335</v>
      </c>
      <c r="C15" s="151"/>
      <c r="D15" s="152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1" ht="12.75">
      <c r="A16" s="84" t="s">
        <v>336</v>
      </c>
      <c r="B16" s="89" t="s">
        <v>337</v>
      </c>
      <c r="C16" s="151"/>
      <c r="D16" s="152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ht="12.75">
      <c r="A17" s="84" t="s">
        <v>338</v>
      </c>
      <c r="B17" s="89" t="s">
        <v>339</v>
      </c>
      <c r="C17" s="151">
        <f>SUM(D17:U17)</f>
        <v>73857845</v>
      </c>
      <c r="D17" s="152"/>
      <c r="E17" s="145">
        <v>110000</v>
      </c>
      <c r="F17" s="145">
        <v>2410500</v>
      </c>
      <c r="G17" s="145"/>
      <c r="H17" s="145"/>
      <c r="I17" s="145"/>
      <c r="J17" s="145"/>
      <c r="K17" s="145"/>
      <c r="L17" s="145"/>
      <c r="M17" s="145"/>
      <c r="N17" s="145"/>
      <c r="O17" s="145">
        <v>8555301</v>
      </c>
      <c r="P17" s="145"/>
      <c r="Q17" s="145"/>
      <c r="R17" s="145"/>
      <c r="S17" s="145"/>
      <c r="T17" s="145">
        <v>4094432</v>
      </c>
      <c r="U17" s="145">
        <v>58687612</v>
      </c>
    </row>
    <row r="18" spans="1:21" ht="12.75">
      <c r="A18" s="94" t="s">
        <v>340</v>
      </c>
      <c r="B18" s="103" t="s">
        <v>341</v>
      </c>
      <c r="C18" s="151">
        <f>SUM(C12:C17)</f>
        <v>302129083</v>
      </c>
      <c r="D18" s="156">
        <f aca="true" t="shared" si="2" ref="D18:U18">SUM(D12:D17)</f>
        <v>214735238</v>
      </c>
      <c r="E18" s="156">
        <f t="shared" si="2"/>
        <v>13646000</v>
      </c>
      <c r="F18" s="156">
        <f t="shared" si="2"/>
        <v>2410500</v>
      </c>
      <c r="G18" s="156">
        <f t="shared" si="2"/>
        <v>0</v>
      </c>
      <c r="H18" s="156">
        <f t="shared" si="2"/>
        <v>0</v>
      </c>
      <c r="I18" s="156">
        <f t="shared" si="2"/>
        <v>0</v>
      </c>
      <c r="J18" s="156">
        <f t="shared" si="2"/>
        <v>0</v>
      </c>
      <c r="K18" s="156">
        <f t="shared" si="2"/>
        <v>0</v>
      </c>
      <c r="L18" s="156">
        <f t="shared" si="2"/>
        <v>0</v>
      </c>
      <c r="M18" s="156">
        <f t="shared" si="2"/>
        <v>0</v>
      </c>
      <c r="N18" s="156">
        <f t="shared" si="2"/>
        <v>0</v>
      </c>
      <c r="O18" s="156">
        <f t="shared" si="2"/>
        <v>8555301</v>
      </c>
      <c r="P18" s="156">
        <f t="shared" si="2"/>
        <v>0</v>
      </c>
      <c r="Q18" s="156">
        <f t="shared" si="2"/>
        <v>0</v>
      </c>
      <c r="R18" s="156">
        <f t="shared" si="2"/>
        <v>0</v>
      </c>
      <c r="S18" s="156">
        <f t="shared" si="2"/>
        <v>0</v>
      </c>
      <c r="T18" s="156">
        <f t="shared" si="2"/>
        <v>4094432</v>
      </c>
      <c r="U18" s="156">
        <f t="shared" si="2"/>
        <v>58687612</v>
      </c>
    </row>
    <row r="19" spans="1:21" ht="15" customHeight="1">
      <c r="A19" s="84" t="s">
        <v>342</v>
      </c>
      <c r="B19" s="89" t="s">
        <v>343</v>
      </c>
      <c r="C19" s="151"/>
      <c r="D19" s="152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</row>
    <row r="20" spans="1:21" ht="15" customHeight="1">
      <c r="A20" s="84" t="s">
        <v>344</v>
      </c>
      <c r="B20" s="89" t="s">
        <v>345</v>
      </c>
      <c r="C20" s="151"/>
      <c r="D20" s="152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15" customHeight="1">
      <c r="A21" s="90" t="s">
        <v>346</v>
      </c>
      <c r="B21" s="155" t="s">
        <v>347</v>
      </c>
      <c r="C21" s="151"/>
      <c r="D21" s="152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</row>
    <row r="22" spans="1:21" ht="15" customHeight="1">
      <c r="A22" s="84" t="s">
        <v>348</v>
      </c>
      <c r="B22" s="89" t="s">
        <v>349</v>
      </c>
      <c r="C22" s="151"/>
      <c r="D22" s="152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15" customHeight="1">
      <c r="A23" s="84" t="s">
        <v>350</v>
      </c>
      <c r="B23" s="89" t="s">
        <v>351</v>
      </c>
      <c r="C23" s="151"/>
      <c r="D23" s="152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5" customHeight="1">
      <c r="A24" s="84" t="s">
        <v>352</v>
      </c>
      <c r="B24" s="89" t="s">
        <v>353</v>
      </c>
      <c r="C24" s="151">
        <f aca="true" t="shared" si="3" ref="C24:C29">SUM(D24:T24)</f>
        <v>4000000</v>
      </c>
      <c r="D24" s="152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>
        <v>4000000</v>
      </c>
      <c r="R24" s="145"/>
      <c r="S24" s="145"/>
      <c r="T24" s="145"/>
      <c r="U24" s="145"/>
    </row>
    <row r="25" spans="1:21" ht="15" customHeight="1">
      <c r="A25" s="84" t="s">
        <v>354</v>
      </c>
      <c r="B25" s="89" t="s">
        <v>355</v>
      </c>
      <c r="C25" s="151">
        <f t="shared" si="3"/>
        <v>30000000</v>
      </c>
      <c r="D25" s="152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>
        <v>30000000</v>
      </c>
      <c r="R25" s="145"/>
      <c r="S25" s="145"/>
      <c r="T25" s="145"/>
      <c r="U25" s="145"/>
    </row>
    <row r="26" spans="1:21" ht="15" customHeight="1">
      <c r="A26" s="84" t="s">
        <v>356</v>
      </c>
      <c r="B26" s="89" t="s">
        <v>357</v>
      </c>
      <c r="C26" s="151">
        <f t="shared" si="3"/>
        <v>0</v>
      </c>
      <c r="D26" s="152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15" customHeight="1">
      <c r="A27" s="84" t="s">
        <v>358</v>
      </c>
      <c r="B27" s="89" t="s">
        <v>359</v>
      </c>
      <c r="C27" s="151">
        <f t="shared" si="3"/>
        <v>0</v>
      </c>
      <c r="D27" s="152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ht="15" customHeight="1">
      <c r="A28" s="84" t="s">
        <v>360</v>
      </c>
      <c r="B28" s="89" t="s">
        <v>361</v>
      </c>
      <c r="C28" s="151">
        <f t="shared" si="3"/>
        <v>6000000</v>
      </c>
      <c r="D28" s="152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>
        <v>6000000</v>
      </c>
      <c r="R28" s="145"/>
      <c r="S28" s="145"/>
      <c r="T28" s="145"/>
      <c r="U28" s="145"/>
    </row>
    <row r="29" spans="1:21" ht="15" customHeight="1">
      <c r="A29" s="84" t="s">
        <v>362</v>
      </c>
      <c r="B29" s="89" t="s">
        <v>363</v>
      </c>
      <c r="C29" s="151">
        <f t="shared" si="3"/>
        <v>300000</v>
      </c>
      <c r="D29" s="152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>
        <v>300000</v>
      </c>
      <c r="R29" s="145"/>
      <c r="S29" s="145"/>
      <c r="T29" s="145"/>
      <c r="U29" s="145"/>
    </row>
    <row r="30" spans="1:21" ht="15" customHeight="1">
      <c r="A30" s="90" t="s">
        <v>364</v>
      </c>
      <c r="B30" s="155" t="s">
        <v>365</v>
      </c>
      <c r="C30" s="151">
        <f>SUM(C25:C29)</f>
        <v>36300000</v>
      </c>
      <c r="D30" s="152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>
        <f>SUM(Q25:Q29)</f>
        <v>36300000</v>
      </c>
      <c r="R30" s="145"/>
      <c r="S30" s="145"/>
      <c r="T30" s="145"/>
      <c r="U30" s="145"/>
    </row>
    <row r="31" spans="1:21" ht="15" customHeight="1">
      <c r="A31" s="84" t="s">
        <v>366</v>
      </c>
      <c r="B31" s="89" t="s">
        <v>367</v>
      </c>
      <c r="C31" s="151"/>
      <c r="D31" s="152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5" customHeight="1">
      <c r="A32" s="94" t="s">
        <v>368</v>
      </c>
      <c r="B32" s="103" t="s">
        <v>369</v>
      </c>
      <c r="C32" s="151">
        <f>C21+C22+C23+C24+C30+C31</f>
        <v>40300000</v>
      </c>
      <c r="D32" s="156">
        <f aca="true" t="shared" si="4" ref="D32:U32">D21+D22+D23+D24+D30+D31</f>
        <v>0</v>
      </c>
      <c r="E32" s="156">
        <f t="shared" si="4"/>
        <v>0</v>
      </c>
      <c r="F32" s="156">
        <f t="shared" si="4"/>
        <v>0</v>
      </c>
      <c r="G32" s="156">
        <f t="shared" si="4"/>
        <v>0</v>
      </c>
      <c r="H32" s="156">
        <f t="shared" si="4"/>
        <v>0</v>
      </c>
      <c r="I32" s="156">
        <f t="shared" si="4"/>
        <v>0</v>
      </c>
      <c r="J32" s="156">
        <f t="shared" si="4"/>
        <v>0</v>
      </c>
      <c r="K32" s="156">
        <f t="shared" si="4"/>
        <v>0</v>
      </c>
      <c r="L32" s="156">
        <f t="shared" si="4"/>
        <v>0</v>
      </c>
      <c r="M32" s="156">
        <f t="shared" si="4"/>
        <v>0</v>
      </c>
      <c r="N32" s="156">
        <f t="shared" si="4"/>
        <v>0</v>
      </c>
      <c r="O32" s="156">
        <f t="shared" si="4"/>
        <v>0</v>
      </c>
      <c r="P32" s="156">
        <f t="shared" si="4"/>
        <v>0</v>
      </c>
      <c r="Q32" s="156">
        <f t="shared" si="4"/>
        <v>40300000</v>
      </c>
      <c r="R32" s="156">
        <f t="shared" si="4"/>
        <v>0</v>
      </c>
      <c r="S32" s="156">
        <f t="shared" si="4"/>
        <v>0</v>
      </c>
      <c r="T32" s="156">
        <f t="shared" si="4"/>
        <v>0</v>
      </c>
      <c r="U32" s="156">
        <f t="shared" si="4"/>
        <v>0</v>
      </c>
    </row>
    <row r="33" spans="1:21" ht="15" customHeight="1">
      <c r="A33" s="96" t="s">
        <v>370</v>
      </c>
      <c r="B33" s="89" t="s">
        <v>371</v>
      </c>
      <c r="C33" s="151">
        <f>SUM(D33:T33)</f>
        <v>259082</v>
      </c>
      <c r="D33" s="152"/>
      <c r="E33" s="145"/>
      <c r="F33" s="145"/>
      <c r="G33" s="145"/>
      <c r="H33" s="145"/>
      <c r="I33" s="145">
        <v>60000</v>
      </c>
      <c r="J33" s="145"/>
      <c r="K33" s="145">
        <v>199082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5" customHeight="1">
      <c r="A34" s="96" t="s">
        <v>372</v>
      </c>
      <c r="B34" s="89" t="s">
        <v>373</v>
      </c>
      <c r="C34" s="151">
        <f aca="true" t="shared" si="5" ref="C34:C43">SUM(D34:T34)</f>
        <v>9274689</v>
      </c>
      <c r="D34" s="152"/>
      <c r="E34" s="145"/>
      <c r="F34" s="145"/>
      <c r="G34" s="145"/>
      <c r="H34" s="145">
        <v>100000</v>
      </c>
      <c r="I34" s="145"/>
      <c r="J34" s="145">
        <v>6817000</v>
      </c>
      <c r="K34" s="145">
        <v>150000</v>
      </c>
      <c r="L34" s="145"/>
      <c r="M34" s="145">
        <v>2137689</v>
      </c>
      <c r="N34" s="145"/>
      <c r="O34" s="145"/>
      <c r="P34" s="145">
        <v>20000</v>
      </c>
      <c r="Q34" s="145"/>
      <c r="R34" s="145">
        <v>50000</v>
      </c>
      <c r="S34" s="145"/>
      <c r="T34" s="145"/>
      <c r="U34" s="145"/>
    </row>
    <row r="35" spans="1:21" ht="15" customHeight="1">
      <c r="A35" s="96" t="s">
        <v>374</v>
      </c>
      <c r="B35" s="89" t="s">
        <v>375</v>
      </c>
      <c r="C35" s="151">
        <f t="shared" si="5"/>
        <v>1700000</v>
      </c>
      <c r="D35" s="152"/>
      <c r="E35" s="145"/>
      <c r="F35" s="145"/>
      <c r="G35" s="145"/>
      <c r="H35" s="145"/>
      <c r="I35" s="145">
        <v>900000</v>
      </c>
      <c r="J35" s="145"/>
      <c r="K35" s="145"/>
      <c r="L35" s="145"/>
      <c r="M35" s="145"/>
      <c r="N35" s="145">
        <v>500000</v>
      </c>
      <c r="O35" s="145"/>
      <c r="P35" s="145">
        <v>300000</v>
      </c>
      <c r="Q35" s="145"/>
      <c r="R35" s="145"/>
      <c r="S35" s="145"/>
      <c r="T35" s="145"/>
      <c r="U35" s="145"/>
    </row>
    <row r="36" spans="1:21" ht="15" customHeight="1">
      <c r="A36" s="96" t="s">
        <v>376</v>
      </c>
      <c r="B36" s="89" t="s">
        <v>377</v>
      </c>
      <c r="C36" s="151">
        <f t="shared" si="5"/>
        <v>3518022</v>
      </c>
      <c r="D36" s="152"/>
      <c r="E36" s="145"/>
      <c r="F36" s="145"/>
      <c r="G36" s="145"/>
      <c r="H36" s="145">
        <v>200000</v>
      </c>
      <c r="I36" s="145">
        <v>1700000</v>
      </c>
      <c r="J36" s="145"/>
      <c r="K36" s="145"/>
      <c r="L36" s="145">
        <v>748022</v>
      </c>
      <c r="M36" s="145"/>
      <c r="N36" s="145">
        <v>170000</v>
      </c>
      <c r="O36" s="145"/>
      <c r="P36" s="145">
        <v>700000</v>
      </c>
      <c r="Q36" s="145"/>
      <c r="R36" s="145"/>
      <c r="S36" s="145"/>
      <c r="T36" s="145"/>
      <c r="U36" s="145"/>
    </row>
    <row r="37" spans="1:21" ht="15" customHeight="1">
      <c r="A37" s="96" t="s">
        <v>378</v>
      </c>
      <c r="B37" s="89" t="s">
        <v>379</v>
      </c>
      <c r="C37" s="151">
        <f t="shared" si="5"/>
        <v>0</v>
      </c>
      <c r="D37" s="152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15" customHeight="1">
      <c r="A38" s="96" t="s">
        <v>380</v>
      </c>
      <c r="B38" s="89" t="s">
        <v>381</v>
      </c>
      <c r="C38" s="151">
        <f t="shared" si="5"/>
        <v>2490666</v>
      </c>
      <c r="D38" s="152"/>
      <c r="E38" s="145"/>
      <c r="F38" s="145"/>
      <c r="G38" s="145"/>
      <c r="H38" s="145">
        <v>27000</v>
      </c>
      <c r="I38" s="145"/>
      <c r="J38" s="145">
        <v>1840590</v>
      </c>
      <c r="K38" s="145">
        <v>27000</v>
      </c>
      <c r="L38" s="145"/>
      <c r="M38" s="145">
        <v>577176</v>
      </c>
      <c r="N38" s="145"/>
      <c r="O38" s="145"/>
      <c r="P38" s="145">
        <v>5400</v>
      </c>
      <c r="Q38" s="145"/>
      <c r="R38" s="145">
        <v>13500</v>
      </c>
      <c r="S38" s="145"/>
      <c r="T38" s="145"/>
      <c r="U38" s="145"/>
    </row>
    <row r="39" spans="1:21" ht="15" customHeight="1">
      <c r="A39" s="96" t="s">
        <v>382</v>
      </c>
      <c r="B39" s="89" t="s">
        <v>383</v>
      </c>
      <c r="C39" s="151">
        <f t="shared" si="5"/>
        <v>0</v>
      </c>
      <c r="D39" s="152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5" customHeight="1">
      <c r="A40" s="96" t="s">
        <v>384</v>
      </c>
      <c r="B40" s="89" t="s">
        <v>385</v>
      </c>
      <c r="C40" s="151">
        <f t="shared" si="5"/>
        <v>8000</v>
      </c>
      <c r="D40" s="152"/>
      <c r="E40" s="145">
        <v>3000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>
        <v>5000</v>
      </c>
      <c r="R40" s="145"/>
      <c r="S40" s="145"/>
      <c r="T40" s="145"/>
      <c r="U40" s="145"/>
    </row>
    <row r="41" spans="1:21" ht="15" customHeight="1">
      <c r="A41" s="96" t="s">
        <v>386</v>
      </c>
      <c r="B41" s="89" t="s">
        <v>387</v>
      </c>
      <c r="C41" s="151">
        <f t="shared" si="5"/>
        <v>0</v>
      </c>
      <c r="D41" s="152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5" customHeight="1">
      <c r="A42" s="96" t="s">
        <v>388</v>
      </c>
      <c r="B42" s="89" t="s">
        <v>389</v>
      </c>
      <c r="C42" s="151">
        <f t="shared" si="5"/>
        <v>808174</v>
      </c>
      <c r="D42" s="152"/>
      <c r="E42" s="145">
        <v>808174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5" customHeight="1">
      <c r="A43" s="96" t="s">
        <v>390</v>
      </c>
      <c r="B43" s="89" t="s">
        <v>391</v>
      </c>
      <c r="C43" s="151">
        <f t="shared" si="5"/>
        <v>200000</v>
      </c>
      <c r="D43" s="152"/>
      <c r="E43" s="145">
        <v>200000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5" customHeight="1">
      <c r="A44" s="98" t="s">
        <v>392</v>
      </c>
      <c r="B44" s="103" t="s">
        <v>393</v>
      </c>
      <c r="C44" s="151">
        <f>SUM(C33:C43)</f>
        <v>18258633</v>
      </c>
      <c r="D44" s="156">
        <f aca="true" t="shared" si="6" ref="D44:U44">SUM(D33:D43)</f>
        <v>0</v>
      </c>
      <c r="E44" s="156">
        <f t="shared" si="6"/>
        <v>1011174</v>
      </c>
      <c r="F44" s="156">
        <f t="shared" si="6"/>
        <v>0</v>
      </c>
      <c r="G44" s="156">
        <f t="shared" si="6"/>
        <v>0</v>
      </c>
      <c r="H44" s="156">
        <f t="shared" si="6"/>
        <v>327000</v>
      </c>
      <c r="I44" s="156">
        <f t="shared" si="6"/>
        <v>2660000</v>
      </c>
      <c r="J44" s="156">
        <f t="shared" si="6"/>
        <v>8657590</v>
      </c>
      <c r="K44" s="156">
        <f t="shared" si="6"/>
        <v>376082</v>
      </c>
      <c r="L44" s="156">
        <f t="shared" si="6"/>
        <v>748022</v>
      </c>
      <c r="M44" s="156">
        <f t="shared" si="6"/>
        <v>2714865</v>
      </c>
      <c r="N44" s="156">
        <f t="shared" si="6"/>
        <v>670000</v>
      </c>
      <c r="O44" s="156">
        <f t="shared" si="6"/>
        <v>0</v>
      </c>
      <c r="P44" s="156">
        <f t="shared" si="6"/>
        <v>1025400</v>
      </c>
      <c r="Q44" s="156">
        <f t="shared" si="6"/>
        <v>5000</v>
      </c>
      <c r="R44" s="156">
        <f t="shared" si="6"/>
        <v>63500</v>
      </c>
      <c r="S44" s="156">
        <f t="shared" si="6"/>
        <v>0</v>
      </c>
      <c r="T44" s="156">
        <f t="shared" si="6"/>
        <v>0</v>
      </c>
      <c r="U44" s="156">
        <f t="shared" si="6"/>
        <v>0</v>
      </c>
    </row>
    <row r="45" spans="1:21" ht="12.75">
      <c r="A45" s="96" t="s">
        <v>394</v>
      </c>
      <c r="B45" s="89" t="s">
        <v>395</v>
      </c>
      <c r="C45" s="151"/>
      <c r="D45" s="152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12.75">
      <c r="A46" s="84" t="s">
        <v>396</v>
      </c>
      <c r="B46" s="89" t="s">
        <v>397</v>
      </c>
      <c r="C46" s="151"/>
      <c r="D46" s="152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ht="12.75">
      <c r="A47" s="96" t="s">
        <v>398</v>
      </c>
      <c r="B47" s="89" t="s">
        <v>399</v>
      </c>
      <c r="C47" s="151"/>
      <c r="D47" s="152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12.75">
      <c r="A48" s="96" t="s">
        <v>400</v>
      </c>
      <c r="B48" s="89" t="s">
        <v>401</v>
      </c>
      <c r="C48" s="151">
        <f>SUM(D48:T48)</f>
        <v>1000000</v>
      </c>
      <c r="D48" s="152"/>
      <c r="E48" s="145">
        <v>1000000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12.75">
      <c r="A49" s="96" t="s">
        <v>402</v>
      </c>
      <c r="B49" s="89" t="s">
        <v>403</v>
      </c>
      <c r="C49" s="151">
        <f>SUM(D49:T49)</f>
        <v>0</v>
      </c>
      <c r="D49" s="152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15" customHeight="1">
      <c r="A50" s="94" t="s">
        <v>404</v>
      </c>
      <c r="B50" s="103" t="s">
        <v>405</v>
      </c>
      <c r="C50" s="151">
        <f>SUM(C45:C49)</f>
        <v>1000000</v>
      </c>
      <c r="D50" s="156">
        <f aca="true" t="shared" si="7" ref="D50:U50">SUM(D45:D49)</f>
        <v>0</v>
      </c>
      <c r="E50" s="156">
        <f t="shared" si="7"/>
        <v>1000000</v>
      </c>
      <c r="F50" s="156">
        <f t="shared" si="7"/>
        <v>0</v>
      </c>
      <c r="G50" s="156">
        <f t="shared" si="7"/>
        <v>0</v>
      </c>
      <c r="H50" s="156">
        <f t="shared" si="7"/>
        <v>0</v>
      </c>
      <c r="I50" s="156">
        <f t="shared" si="7"/>
        <v>0</v>
      </c>
      <c r="J50" s="156">
        <f t="shared" si="7"/>
        <v>0</v>
      </c>
      <c r="K50" s="156">
        <f t="shared" si="7"/>
        <v>0</v>
      </c>
      <c r="L50" s="156">
        <f t="shared" si="7"/>
        <v>0</v>
      </c>
      <c r="M50" s="156">
        <f t="shared" si="7"/>
        <v>0</v>
      </c>
      <c r="N50" s="156">
        <f t="shared" si="7"/>
        <v>0</v>
      </c>
      <c r="O50" s="156">
        <f t="shared" si="7"/>
        <v>0</v>
      </c>
      <c r="P50" s="156">
        <f t="shared" si="7"/>
        <v>0</v>
      </c>
      <c r="Q50" s="156">
        <f t="shared" si="7"/>
        <v>0</v>
      </c>
      <c r="R50" s="156">
        <f t="shared" si="7"/>
        <v>0</v>
      </c>
      <c r="S50" s="156">
        <f t="shared" si="7"/>
        <v>0</v>
      </c>
      <c r="T50" s="156">
        <f t="shared" si="7"/>
        <v>0</v>
      </c>
      <c r="U50" s="156">
        <f t="shared" si="7"/>
        <v>0</v>
      </c>
    </row>
    <row r="51" spans="1:21" ht="15" customHeight="1">
      <c r="A51" s="101" t="s">
        <v>194</v>
      </c>
      <c r="B51" s="157"/>
      <c r="C51" s="151"/>
      <c r="D51" s="152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:21" ht="12.75">
      <c r="A52" s="84" t="s">
        <v>406</v>
      </c>
      <c r="B52" s="89" t="s">
        <v>407</v>
      </c>
      <c r="C52" s="151"/>
      <c r="D52" s="152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12.75">
      <c r="A53" s="84" t="s">
        <v>408</v>
      </c>
      <c r="B53" s="89" t="s">
        <v>409</v>
      </c>
      <c r="C53" s="151"/>
      <c r="D53" s="152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12.75">
      <c r="A54" s="84" t="s">
        <v>410</v>
      </c>
      <c r="B54" s="89" t="s">
        <v>411</v>
      </c>
      <c r="C54" s="151"/>
      <c r="D54" s="152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12.75">
      <c r="A55" s="84" t="s">
        <v>412</v>
      </c>
      <c r="B55" s="89" t="s">
        <v>413</v>
      </c>
      <c r="C55" s="151"/>
      <c r="D55" s="152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2.75">
      <c r="A56" s="84" t="s">
        <v>414</v>
      </c>
      <c r="B56" s="89" t="s">
        <v>415</v>
      </c>
      <c r="C56" s="151"/>
      <c r="D56" s="152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2.75">
      <c r="A57" s="94" t="s">
        <v>416</v>
      </c>
      <c r="B57" s="103" t="s">
        <v>417</v>
      </c>
      <c r="C57" s="151"/>
      <c r="D57" s="152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5" customHeight="1">
      <c r="A58" s="96" t="s">
        <v>418</v>
      </c>
      <c r="B58" s="89" t="s">
        <v>419</v>
      </c>
      <c r="C58" s="151"/>
      <c r="D58" s="152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5" customHeight="1">
      <c r="A59" s="96" t="s">
        <v>420</v>
      </c>
      <c r="B59" s="89" t="s">
        <v>421</v>
      </c>
      <c r="C59" s="151"/>
      <c r="D59" s="152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5" customHeight="1">
      <c r="A60" s="96" t="s">
        <v>422</v>
      </c>
      <c r="B60" s="89" t="s">
        <v>423</v>
      </c>
      <c r="C60" s="151"/>
      <c r="D60" s="152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5" customHeight="1">
      <c r="A61" s="96" t="s">
        <v>424</v>
      </c>
      <c r="B61" s="89" t="s">
        <v>425</v>
      </c>
      <c r="C61" s="151"/>
      <c r="D61" s="152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5" customHeight="1">
      <c r="A62" s="96" t="s">
        <v>426</v>
      </c>
      <c r="B62" s="89" t="s">
        <v>427</v>
      </c>
      <c r="C62" s="151"/>
      <c r="D62" s="152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5" customHeight="1">
      <c r="A63" s="94" t="s">
        <v>428</v>
      </c>
      <c r="B63" s="103" t="s">
        <v>429</v>
      </c>
      <c r="C63" s="151"/>
      <c r="D63" s="152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12.75">
      <c r="A64" s="96" t="s">
        <v>430</v>
      </c>
      <c r="B64" s="89" t="s">
        <v>431</v>
      </c>
      <c r="C64" s="151"/>
      <c r="D64" s="152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12.75">
      <c r="A65" s="84" t="s">
        <v>432</v>
      </c>
      <c r="B65" s="89" t="s">
        <v>433</v>
      </c>
      <c r="C65" s="151"/>
      <c r="D65" s="152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12.75">
      <c r="A66" s="96" t="s">
        <v>434</v>
      </c>
      <c r="B66" s="89" t="s">
        <v>435</v>
      </c>
      <c r="C66" s="151"/>
      <c r="D66" s="152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12.75">
      <c r="A67" s="96" t="s">
        <v>436</v>
      </c>
      <c r="B67" s="89" t="s">
        <v>437</v>
      </c>
      <c r="C67" s="151">
        <f>SUM(D67:T67)</f>
        <v>0</v>
      </c>
      <c r="D67" s="152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12.75">
      <c r="A68" s="96" t="s">
        <v>438</v>
      </c>
      <c r="B68" s="89" t="s">
        <v>439</v>
      </c>
      <c r="C68" s="151"/>
      <c r="D68" s="152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</row>
    <row r="69" spans="1:21" ht="15" customHeight="1">
      <c r="A69" s="94" t="s">
        <v>440</v>
      </c>
      <c r="B69" s="103" t="s">
        <v>441</v>
      </c>
      <c r="C69" s="151">
        <f>SUM(C64:C68)</f>
        <v>0</v>
      </c>
      <c r="D69" s="152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21" ht="15" customHeight="1">
      <c r="A70" s="158" t="s">
        <v>241</v>
      </c>
      <c r="B70" s="159"/>
      <c r="C70" s="160"/>
      <c r="D70" s="152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</row>
    <row r="71" spans="1:21" ht="12.75">
      <c r="A71" s="161" t="s">
        <v>442</v>
      </c>
      <c r="B71" s="162" t="s">
        <v>443</v>
      </c>
      <c r="C71" s="163">
        <f>C18+C32+C44+C50+C57+C63+C69</f>
        <v>361687716</v>
      </c>
      <c r="D71" s="164">
        <f aca="true" t="shared" si="8" ref="D71:U71">D18+D32+D44+D50+D57+D63+D69</f>
        <v>214735238</v>
      </c>
      <c r="E71" s="164">
        <f t="shared" si="8"/>
        <v>15657174</v>
      </c>
      <c r="F71" s="164">
        <f t="shared" si="8"/>
        <v>2410500</v>
      </c>
      <c r="G71" s="164">
        <f t="shared" si="8"/>
        <v>0</v>
      </c>
      <c r="H71" s="164">
        <f t="shared" si="8"/>
        <v>327000</v>
      </c>
      <c r="I71" s="164">
        <f t="shared" si="8"/>
        <v>2660000</v>
      </c>
      <c r="J71" s="164">
        <f t="shared" si="8"/>
        <v>8657590</v>
      </c>
      <c r="K71" s="164">
        <f t="shared" si="8"/>
        <v>376082</v>
      </c>
      <c r="L71" s="164">
        <f t="shared" si="8"/>
        <v>748022</v>
      </c>
      <c r="M71" s="164">
        <f t="shared" si="8"/>
        <v>2714865</v>
      </c>
      <c r="N71" s="164">
        <f t="shared" si="8"/>
        <v>670000</v>
      </c>
      <c r="O71" s="164">
        <f t="shared" si="8"/>
        <v>8555301</v>
      </c>
      <c r="P71" s="164">
        <f t="shared" si="8"/>
        <v>1025400</v>
      </c>
      <c r="Q71" s="164">
        <f t="shared" si="8"/>
        <v>40305000</v>
      </c>
      <c r="R71" s="164">
        <f t="shared" si="8"/>
        <v>63500</v>
      </c>
      <c r="S71" s="164">
        <f t="shared" si="8"/>
        <v>0</v>
      </c>
      <c r="T71" s="164">
        <f t="shared" si="8"/>
        <v>4094432</v>
      </c>
      <c r="U71" s="164">
        <f t="shared" si="8"/>
        <v>58687612</v>
      </c>
    </row>
    <row r="72" spans="1:21" ht="12.75">
      <c r="A72" s="165" t="s">
        <v>444</v>
      </c>
      <c r="B72" s="166"/>
      <c r="C72" s="167"/>
      <c r="D72" s="152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</row>
    <row r="73" spans="1:21" ht="12.75">
      <c r="A73" s="168" t="s">
        <v>445</v>
      </c>
      <c r="B73" s="169"/>
      <c r="C73" s="151"/>
      <c r="D73" s="152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</row>
    <row r="74" spans="1:21" ht="12.75">
      <c r="A74" s="113" t="s">
        <v>446</v>
      </c>
      <c r="B74" s="84" t="s">
        <v>447</v>
      </c>
      <c r="C74" s="151"/>
      <c r="D74" s="152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</row>
    <row r="75" spans="1:21" ht="12.75">
      <c r="A75" s="96" t="s">
        <v>448</v>
      </c>
      <c r="B75" s="84" t="s">
        <v>449</v>
      </c>
      <c r="C75" s="151"/>
      <c r="D75" s="152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</row>
    <row r="76" spans="1:21" ht="12.75">
      <c r="A76" s="113" t="s">
        <v>450</v>
      </c>
      <c r="B76" s="84" t="s">
        <v>451</v>
      </c>
      <c r="C76" s="151"/>
      <c r="D76" s="152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</row>
    <row r="77" spans="1:21" ht="12.75">
      <c r="A77" s="110" t="s">
        <v>452</v>
      </c>
      <c r="B77" s="90" t="s">
        <v>453</v>
      </c>
      <c r="C77" s="151"/>
      <c r="D77" s="152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</row>
    <row r="78" spans="1:21" ht="12.75">
      <c r="A78" s="96" t="s">
        <v>454</v>
      </c>
      <c r="B78" s="84" t="s">
        <v>455</v>
      </c>
      <c r="C78" s="151"/>
      <c r="D78" s="152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</row>
    <row r="79" spans="1:21" ht="12.75">
      <c r="A79" s="113" t="s">
        <v>456</v>
      </c>
      <c r="B79" s="84" t="s">
        <v>457</v>
      </c>
      <c r="C79" s="151"/>
      <c r="D79" s="152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t="12.75">
      <c r="A80" s="96" t="s">
        <v>458</v>
      </c>
      <c r="B80" s="84" t="s">
        <v>459</v>
      </c>
      <c r="C80" s="151"/>
      <c r="D80" s="152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</row>
    <row r="81" spans="1:21" ht="12.75">
      <c r="A81" s="113" t="s">
        <v>460</v>
      </c>
      <c r="B81" s="84" t="s">
        <v>461</v>
      </c>
      <c r="C81" s="151"/>
      <c r="D81" s="152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</row>
    <row r="82" spans="1:21" ht="12.75">
      <c r="A82" s="116" t="s">
        <v>462</v>
      </c>
      <c r="B82" s="90" t="s">
        <v>463</v>
      </c>
      <c r="C82" s="151"/>
      <c r="D82" s="152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</row>
    <row r="83" spans="1:21" ht="12.75">
      <c r="A83" s="84" t="s">
        <v>464</v>
      </c>
      <c r="B83" s="84" t="s">
        <v>465</v>
      </c>
      <c r="C83" s="151">
        <v>33124036</v>
      </c>
      <c r="D83" s="152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>
        <v>33124036</v>
      </c>
      <c r="T83" s="145"/>
      <c r="U83" s="145"/>
    </row>
    <row r="84" spans="1:21" ht="12.75">
      <c r="A84" s="84" t="s">
        <v>466</v>
      </c>
      <c r="B84" s="84" t="s">
        <v>465</v>
      </c>
      <c r="C84" s="151">
        <v>90403883</v>
      </c>
      <c r="D84" s="152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>
        <v>90403883</v>
      </c>
      <c r="T84" s="145"/>
      <c r="U84" s="145"/>
    </row>
    <row r="85" spans="1:21" ht="12.75">
      <c r="A85" s="84" t="s">
        <v>467</v>
      </c>
      <c r="B85" s="84" t="s">
        <v>468</v>
      </c>
      <c r="C85" s="151">
        <f>SUM(D85:T85)</f>
        <v>0</v>
      </c>
      <c r="D85" s="152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</row>
    <row r="86" spans="1:21" ht="12.75">
      <c r="A86" s="84" t="s">
        <v>469</v>
      </c>
      <c r="B86" s="84" t="s">
        <v>468</v>
      </c>
      <c r="C86" s="151">
        <f>SUM(D86:T86)</f>
        <v>0</v>
      </c>
      <c r="D86" s="152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</row>
    <row r="87" spans="1:21" ht="12.75">
      <c r="A87" s="90" t="s">
        <v>470</v>
      </c>
      <c r="B87" s="90" t="s">
        <v>471</v>
      </c>
      <c r="C87" s="151">
        <f>SUM(C83:C86)</f>
        <v>123527919</v>
      </c>
      <c r="D87" s="152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>
        <f>SUM(S83:S86)</f>
        <v>123527919</v>
      </c>
      <c r="T87" s="145"/>
      <c r="U87" s="145"/>
    </row>
    <row r="88" spans="1:21" ht="12.75">
      <c r="A88" s="113" t="s">
        <v>472</v>
      </c>
      <c r="B88" s="84" t="s">
        <v>473</v>
      </c>
      <c r="C88" s="151"/>
      <c r="D88" s="152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</row>
    <row r="89" spans="1:21" ht="12.75">
      <c r="A89" s="113" t="s">
        <v>474</v>
      </c>
      <c r="B89" s="84" t="s">
        <v>475</v>
      </c>
      <c r="C89" s="151"/>
      <c r="D89" s="152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1" ht="12.75">
      <c r="A90" s="113" t="s">
        <v>476</v>
      </c>
      <c r="B90" s="84" t="s">
        <v>477</v>
      </c>
      <c r="C90" s="151"/>
      <c r="D90" s="152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</row>
    <row r="91" spans="1:21" ht="12.75">
      <c r="A91" s="113" t="s">
        <v>478</v>
      </c>
      <c r="B91" s="84" t="s">
        <v>479</v>
      </c>
      <c r="C91" s="151"/>
      <c r="D91" s="152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</row>
    <row r="92" spans="1:21" ht="12.75">
      <c r="A92" s="96" t="s">
        <v>480</v>
      </c>
      <c r="B92" s="84" t="s">
        <v>481</v>
      </c>
      <c r="C92" s="151"/>
      <c r="D92" s="152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</row>
    <row r="93" spans="1:21" ht="12.75">
      <c r="A93" s="96" t="s">
        <v>482</v>
      </c>
      <c r="B93" s="84" t="s">
        <v>483</v>
      </c>
      <c r="C93" s="151"/>
      <c r="D93" s="152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</row>
    <row r="94" spans="1:21" ht="12.75">
      <c r="A94" s="110" t="s">
        <v>484</v>
      </c>
      <c r="B94" s="90" t="s">
        <v>485</v>
      </c>
      <c r="C94" s="151">
        <f>C77+C82+C87+C88+C89+C90+C91+C92</f>
        <v>123527919</v>
      </c>
      <c r="D94" s="152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</row>
    <row r="95" spans="1:21" ht="12.75">
      <c r="A95" s="96" t="s">
        <v>486</v>
      </c>
      <c r="B95" s="84" t="s">
        <v>487</v>
      </c>
      <c r="C95" s="151"/>
      <c r="D95" s="152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</row>
    <row r="96" spans="1:21" ht="12.75">
      <c r="A96" s="96" t="s">
        <v>488</v>
      </c>
      <c r="B96" s="84" t="s">
        <v>489</v>
      </c>
      <c r="C96" s="151"/>
      <c r="D96" s="152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</row>
    <row r="97" spans="1:21" ht="12.75">
      <c r="A97" s="113" t="s">
        <v>490</v>
      </c>
      <c r="B97" s="84" t="s">
        <v>491</v>
      </c>
      <c r="C97" s="151"/>
      <c r="D97" s="152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</row>
    <row r="98" spans="1:21" ht="12.75">
      <c r="A98" s="113" t="s">
        <v>492</v>
      </c>
      <c r="B98" s="84" t="s">
        <v>493</v>
      </c>
      <c r="C98" s="151"/>
      <c r="D98" s="152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</row>
    <row r="99" spans="1:21" ht="12.75">
      <c r="A99" s="113" t="s">
        <v>494</v>
      </c>
      <c r="B99" s="84" t="s">
        <v>495</v>
      </c>
      <c r="C99" s="151"/>
      <c r="D99" s="152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</row>
    <row r="100" spans="1:21" ht="12.75">
      <c r="A100" s="116" t="s">
        <v>496</v>
      </c>
      <c r="B100" s="90" t="s">
        <v>497</v>
      </c>
      <c r="C100" s="151"/>
      <c r="D100" s="152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</row>
    <row r="101" spans="1:21" ht="12.75">
      <c r="A101" s="170" t="s">
        <v>498</v>
      </c>
      <c r="B101" s="171" t="s">
        <v>499</v>
      </c>
      <c r="C101" s="160"/>
      <c r="D101" s="152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</row>
    <row r="102" spans="1:21" ht="12.75">
      <c r="A102" s="172" t="s">
        <v>500</v>
      </c>
      <c r="B102" s="173" t="s">
        <v>501</v>
      </c>
      <c r="C102" s="174"/>
      <c r="D102" s="152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</row>
    <row r="103" spans="1:21" ht="12.75">
      <c r="A103" s="175" t="s">
        <v>502</v>
      </c>
      <c r="B103" s="176" t="s">
        <v>503</v>
      </c>
      <c r="C103" s="163">
        <f>C94+C100+C101</f>
        <v>123527919</v>
      </c>
      <c r="D103" s="152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</row>
    <row r="104" spans="1:21" ht="12.75">
      <c r="A104" s="177" t="s">
        <v>24</v>
      </c>
      <c r="B104" s="178"/>
      <c r="C104" s="163">
        <f>C71+C103</f>
        <v>485215635</v>
      </c>
      <c r="D104" s="164">
        <f aca="true" t="shared" si="9" ref="D104:T104">D71+D103</f>
        <v>214735238</v>
      </c>
      <c r="E104" s="164">
        <f t="shared" si="9"/>
        <v>15657174</v>
      </c>
      <c r="F104" s="164"/>
      <c r="G104" s="164"/>
      <c r="H104" s="164">
        <f t="shared" si="9"/>
        <v>327000</v>
      </c>
      <c r="I104" s="164">
        <f t="shared" si="9"/>
        <v>2660000</v>
      </c>
      <c r="J104" s="164">
        <f t="shared" si="9"/>
        <v>8657590</v>
      </c>
      <c r="K104" s="164">
        <f t="shared" si="9"/>
        <v>376082</v>
      </c>
      <c r="L104" s="164">
        <f t="shared" si="9"/>
        <v>748022</v>
      </c>
      <c r="M104" s="164">
        <f t="shared" si="9"/>
        <v>2714865</v>
      </c>
      <c r="N104" s="164">
        <f t="shared" si="9"/>
        <v>670000</v>
      </c>
      <c r="O104" s="164">
        <f t="shared" si="9"/>
        <v>8555301</v>
      </c>
      <c r="P104" s="164">
        <f t="shared" si="9"/>
        <v>1025400</v>
      </c>
      <c r="Q104" s="164">
        <f t="shared" si="9"/>
        <v>40305000</v>
      </c>
      <c r="R104" s="164">
        <f t="shared" si="9"/>
        <v>63500</v>
      </c>
      <c r="S104" s="164">
        <f t="shared" si="9"/>
        <v>0</v>
      </c>
      <c r="T104" s="164">
        <f t="shared" si="9"/>
        <v>4094432</v>
      </c>
      <c r="U104" s="145"/>
    </row>
  </sheetData>
  <sheetProtection selectLockedCells="1" selectUnlockedCells="1"/>
  <mergeCells count="2">
    <mergeCell ref="A1:I1"/>
    <mergeCell ref="A2:I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41"/>
  <headerFooter alignWithMargins="0">
    <oddHeader>&amp;C&amp;"Times New Roman,Normál"&amp;12 6. melléklet a 9/2019. (IX. 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SheetLayoutView="100" workbookViewId="0" topLeftCell="A76">
      <selection activeCell="D106" sqref="D106"/>
    </sheetView>
  </sheetViews>
  <sheetFormatPr defaultColWidth="9.140625" defaultRowHeight="15"/>
  <cols>
    <col min="1" max="1" width="56.00390625" style="0" customWidth="1"/>
    <col min="3" max="3" width="17.140625" style="0" customWidth="1"/>
    <col min="4" max="4" width="16.421875" style="0" customWidth="1"/>
  </cols>
  <sheetData>
    <row r="1" spans="1:4" ht="12.75">
      <c r="A1" s="5"/>
      <c r="B1" s="5"/>
      <c r="C1" s="5"/>
      <c r="D1" s="5"/>
    </row>
    <row r="2" spans="1:4" ht="15" customHeight="1">
      <c r="A2" s="68" t="s">
        <v>0</v>
      </c>
      <c r="B2" s="68"/>
      <c r="C2" s="68"/>
      <c r="D2" s="68"/>
    </row>
    <row r="3" spans="1:4" ht="12.75" customHeight="1">
      <c r="A3" s="69" t="s">
        <v>309</v>
      </c>
      <c r="B3" s="69"/>
      <c r="C3" s="69"/>
      <c r="D3" s="69"/>
    </row>
    <row r="4" spans="1:4" ht="12.75">
      <c r="A4" s="70"/>
      <c r="B4" s="5"/>
      <c r="C4" s="5"/>
      <c r="D4" s="5"/>
    </row>
    <row r="5" spans="1:4" ht="12.75">
      <c r="A5" s="71" t="s">
        <v>504</v>
      </c>
      <c r="B5" s="5"/>
      <c r="C5" s="5"/>
      <c r="D5" s="5"/>
    </row>
    <row r="6" spans="1:4" ht="47.25" customHeight="1">
      <c r="A6" s="72" t="s">
        <v>27</v>
      </c>
      <c r="B6" s="73" t="s">
        <v>310</v>
      </c>
      <c r="C6" s="75" t="s">
        <v>300</v>
      </c>
      <c r="D6" s="75" t="s">
        <v>301</v>
      </c>
    </row>
    <row r="7" spans="1:4" ht="29.25" customHeight="1">
      <c r="A7" s="83" t="s">
        <v>316</v>
      </c>
      <c r="B7" s="89" t="s">
        <v>317</v>
      </c>
      <c r="C7" s="80"/>
      <c r="D7" s="80"/>
    </row>
    <row r="8" spans="1:4" ht="33.75" customHeight="1">
      <c r="A8" s="84" t="s">
        <v>318</v>
      </c>
      <c r="B8" s="89" t="s">
        <v>319</v>
      </c>
      <c r="C8" s="80"/>
      <c r="D8" s="80"/>
    </row>
    <row r="9" spans="1:4" ht="33.75" customHeight="1">
      <c r="A9" s="84" t="s">
        <v>505</v>
      </c>
      <c r="B9" s="89" t="s">
        <v>321</v>
      </c>
      <c r="C9" s="80"/>
      <c r="D9" s="80"/>
    </row>
    <row r="10" spans="1:4" ht="30.75" customHeight="1">
      <c r="A10" s="84" t="s">
        <v>322</v>
      </c>
      <c r="B10" s="89" t="s">
        <v>323</v>
      </c>
      <c r="C10" s="80"/>
      <c r="D10" s="80"/>
    </row>
    <row r="11" spans="1:4" ht="20.25" customHeight="1">
      <c r="A11" s="84" t="s">
        <v>324</v>
      </c>
      <c r="B11" s="89" t="s">
        <v>325</v>
      </c>
      <c r="C11" s="80"/>
      <c r="D11" s="80"/>
    </row>
    <row r="12" spans="1:4" ht="21" customHeight="1">
      <c r="A12" s="84" t="s">
        <v>326</v>
      </c>
      <c r="B12" s="89" t="s">
        <v>327</v>
      </c>
      <c r="C12" s="80"/>
      <c r="D12" s="80"/>
    </row>
    <row r="13" spans="1:4" ht="18" customHeight="1">
      <c r="A13" s="90" t="s">
        <v>328</v>
      </c>
      <c r="B13" s="155" t="s">
        <v>329</v>
      </c>
      <c r="C13" s="87"/>
      <c r="D13" s="87"/>
    </row>
    <row r="14" spans="1:4" ht="19.5" customHeight="1">
      <c r="A14" s="84" t="s">
        <v>330</v>
      </c>
      <c r="B14" s="89" t="s">
        <v>331</v>
      </c>
      <c r="C14" s="80"/>
      <c r="D14" s="80"/>
    </row>
    <row r="15" spans="1:4" ht="30.75" customHeight="1">
      <c r="A15" s="84" t="s">
        <v>332</v>
      </c>
      <c r="B15" s="89" t="s">
        <v>333</v>
      </c>
      <c r="C15" s="80"/>
      <c r="D15" s="80"/>
    </row>
    <row r="16" spans="1:4" ht="27.75" customHeight="1">
      <c r="A16" s="84" t="s">
        <v>334</v>
      </c>
      <c r="B16" s="89" t="s">
        <v>335</v>
      </c>
      <c r="C16" s="80"/>
      <c r="D16" s="80"/>
    </row>
    <row r="17" spans="1:4" ht="28.5" customHeight="1">
      <c r="A17" s="84" t="s">
        <v>336</v>
      </c>
      <c r="B17" s="89" t="s">
        <v>337</v>
      </c>
      <c r="C17" s="80"/>
      <c r="D17" s="80"/>
    </row>
    <row r="18" spans="1:4" ht="24.75" customHeight="1">
      <c r="A18" s="84" t="s">
        <v>506</v>
      </c>
      <c r="B18" s="89" t="s">
        <v>339</v>
      </c>
      <c r="C18" s="80"/>
      <c r="D18" s="80">
        <v>2718039</v>
      </c>
    </row>
    <row r="19" spans="1:4" ht="36" customHeight="1">
      <c r="A19" s="94" t="s">
        <v>340</v>
      </c>
      <c r="B19" s="103" t="s">
        <v>341</v>
      </c>
      <c r="C19" s="87"/>
      <c r="D19" s="87">
        <f>SUM(D13:D18)</f>
        <v>2718039</v>
      </c>
    </row>
    <row r="20" spans="1:4" ht="23.25" customHeight="1">
      <c r="A20" s="84" t="s">
        <v>342</v>
      </c>
      <c r="B20" s="89" t="s">
        <v>343</v>
      </c>
      <c r="C20" s="80"/>
      <c r="D20" s="80"/>
    </row>
    <row r="21" spans="1:4" ht="18.75" customHeight="1">
      <c r="A21" s="84" t="s">
        <v>344</v>
      </c>
      <c r="B21" s="89" t="s">
        <v>345</v>
      </c>
      <c r="C21" s="80"/>
      <c r="D21" s="80"/>
    </row>
    <row r="22" spans="1:4" ht="17.25" customHeight="1">
      <c r="A22" s="90" t="s">
        <v>346</v>
      </c>
      <c r="B22" s="155" t="s">
        <v>347</v>
      </c>
      <c r="C22" s="87"/>
      <c r="D22" s="87"/>
    </row>
    <row r="23" spans="1:4" ht="27" customHeight="1">
      <c r="A23" s="84" t="s">
        <v>348</v>
      </c>
      <c r="B23" s="89" t="s">
        <v>349</v>
      </c>
      <c r="C23" s="80"/>
      <c r="D23" s="80"/>
    </row>
    <row r="24" spans="1:4" ht="20.25" customHeight="1">
      <c r="A24" s="84" t="s">
        <v>350</v>
      </c>
      <c r="B24" s="89" t="s">
        <v>351</v>
      </c>
      <c r="C24" s="80"/>
      <c r="D24" s="80"/>
    </row>
    <row r="25" spans="1:4" ht="17.25" customHeight="1">
      <c r="A25" s="84" t="s">
        <v>352</v>
      </c>
      <c r="B25" s="89" t="s">
        <v>353</v>
      </c>
      <c r="C25" s="80"/>
      <c r="D25" s="80"/>
    </row>
    <row r="26" spans="1:4" ht="17.25" customHeight="1">
      <c r="A26" s="84" t="s">
        <v>354</v>
      </c>
      <c r="B26" s="89" t="s">
        <v>355</v>
      </c>
      <c r="C26" s="80"/>
      <c r="D26" s="80"/>
    </row>
    <row r="27" spans="1:4" ht="16.5" customHeight="1">
      <c r="A27" s="84" t="s">
        <v>356</v>
      </c>
      <c r="B27" s="89" t="s">
        <v>357</v>
      </c>
      <c r="C27" s="80"/>
      <c r="D27" s="80"/>
    </row>
    <row r="28" spans="1:4" ht="21" customHeight="1">
      <c r="A28" s="84" t="s">
        <v>358</v>
      </c>
      <c r="B28" s="89" t="s">
        <v>359</v>
      </c>
      <c r="C28" s="80"/>
      <c r="D28" s="80"/>
    </row>
    <row r="29" spans="1:4" ht="20.25" customHeight="1">
      <c r="A29" s="84" t="s">
        <v>360</v>
      </c>
      <c r="B29" s="89" t="s">
        <v>361</v>
      </c>
      <c r="C29" s="80"/>
      <c r="D29" s="80"/>
    </row>
    <row r="30" spans="1:4" ht="21.75" customHeight="1">
      <c r="A30" s="84" t="s">
        <v>362</v>
      </c>
      <c r="B30" s="89" t="s">
        <v>363</v>
      </c>
      <c r="C30" s="80"/>
      <c r="D30" s="80"/>
    </row>
    <row r="31" spans="1:4" ht="17.25" customHeight="1">
      <c r="A31" s="90" t="s">
        <v>364</v>
      </c>
      <c r="B31" s="155" t="s">
        <v>365</v>
      </c>
      <c r="C31" s="87"/>
      <c r="D31" s="87"/>
    </row>
    <row r="32" spans="1:4" ht="18" customHeight="1">
      <c r="A32" s="84" t="s">
        <v>366</v>
      </c>
      <c r="B32" s="89" t="s">
        <v>367</v>
      </c>
      <c r="C32" s="80"/>
      <c r="D32" s="80"/>
    </row>
    <row r="33" spans="1:4" ht="16.5" customHeight="1">
      <c r="A33" s="94" t="s">
        <v>368</v>
      </c>
      <c r="B33" s="103" t="s">
        <v>369</v>
      </c>
      <c r="C33" s="87"/>
      <c r="D33" s="87"/>
    </row>
    <row r="34" spans="1:4" ht="18.75" customHeight="1">
      <c r="A34" s="96" t="s">
        <v>370</v>
      </c>
      <c r="B34" s="89" t="s">
        <v>371</v>
      </c>
      <c r="C34" s="80"/>
      <c r="D34" s="80"/>
    </row>
    <row r="35" spans="1:4" ht="15.75" customHeight="1">
      <c r="A35" s="96" t="s">
        <v>372</v>
      </c>
      <c r="B35" s="89" t="s">
        <v>373</v>
      </c>
      <c r="C35" s="80"/>
      <c r="D35" s="80">
        <v>20000</v>
      </c>
    </row>
    <row r="36" spans="1:4" ht="18.75" customHeight="1">
      <c r="A36" s="96" t="s">
        <v>374</v>
      </c>
      <c r="B36" s="89" t="s">
        <v>375</v>
      </c>
      <c r="C36" s="80"/>
      <c r="D36" s="80"/>
    </row>
    <row r="37" spans="1:4" ht="18.75" customHeight="1">
      <c r="A37" s="96" t="s">
        <v>376</v>
      </c>
      <c r="B37" s="89" t="s">
        <v>377</v>
      </c>
      <c r="C37" s="80"/>
      <c r="D37" s="80"/>
    </row>
    <row r="38" spans="1:4" ht="15" customHeight="1">
      <c r="A38" s="96" t="s">
        <v>378</v>
      </c>
      <c r="B38" s="89" t="s">
        <v>379</v>
      </c>
      <c r="C38" s="80"/>
      <c r="D38" s="80"/>
    </row>
    <row r="39" spans="1:4" ht="15" customHeight="1">
      <c r="A39" s="96" t="s">
        <v>380</v>
      </c>
      <c r="B39" s="89" t="s">
        <v>381</v>
      </c>
      <c r="C39" s="80"/>
      <c r="D39" s="80"/>
    </row>
    <row r="40" spans="1:4" ht="13.5" customHeight="1">
      <c r="A40" s="96" t="s">
        <v>382</v>
      </c>
      <c r="B40" s="89" t="s">
        <v>383</v>
      </c>
      <c r="C40" s="80"/>
      <c r="D40" s="80"/>
    </row>
    <row r="41" spans="1:4" ht="17.25" customHeight="1">
      <c r="A41" s="96" t="s">
        <v>384</v>
      </c>
      <c r="B41" s="89" t="s">
        <v>385</v>
      </c>
      <c r="C41" s="80"/>
      <c r="D41" s="80"/>
    </row>
    <row r="42" spans="1:4" ht="19.5" customHeight="1">
      <c r="A42" s="96" t="s">
        <v>386</v>
      </c>
      <c r="B42" s="89" t="s">
        <v>387</v>
      </c>
      <c r="C42" s="80"/>
      <c r="D42" s="80"/>
    </row>
    <row r="43" spans="1:4" ht="19.5" customHeight="1">
      <c r="A43" s="96" t="s">
        <v>388</v>
      </c>
      <c r="B43" s="89" t="s">
        <v>389</v>
      </c>
      <c r="C43" s="80"/>
      <c r="D43" s="80"/>
    </row>
    <row r="44" spans="1:4" ht="19.5" customHeight="1">
      <c r="A44" s="96" t="s">
        <v>390</v>
      </c>
      <c r="B44" s="89" t="s">
        <v>391</v>
      </c>
      <c r="C44" s="87"/>
      <c r="D44" s="87">
        <v>4093</v>
      </c>
    </row>
    <row r="45" spans="1:4" ht="26.25" customHeight="1">
      <c r="A45" s="98" t="s">
        <v>392</v>
      </c>
      <c r="B45" s="103" t="s">
        <v>393</v>
      </c>
      <c r="C45" s="80"/>
      <c r="D45" s="80">
        <f>SUM(D34:D44)</f>
        <v>24093</v>
      </c>
    </row>
    <row r="46" spans="1:4" ht="27" customHeight="1">
      <c r="A46" s="96" t="s">
        <v>394</v>
      </c>
      <c r="B46" s="89" t="s">
        <v>395</v>
      </c>
      <c r="C46" s="80"/>
      <c r="D46" s="80"/>
    </row>
    <row r="47" spans="1:4" ht="21" customHeight="1">
      <c r="A47" s="84" t="s">
        <v>396</v>
      </c>
      <c r="B47" s="89" t="s">
        <v>397</v>
      </c>
      <c r="C47" s="80"/>
      <c r="D47" s="80"/>
    </row>
    <row r="48" spans="1:4" ht="19.5" customHeight="1">
      <c r="A48" s="96" t="s">
        <v>398</v>
      </c>
      <c r="B48" s="89" t="s">
        <v>399</v>
      </c>
      <c r="C48" s="87"/>
      <c r="D48" s="87"/>
    </row>
    <row r="49" spans="1:4" ht="12.75">
      <c r="A49" s="96" t="s">
        <v>400</v>
      </c>
      <c r="B49" s="89" t="s">
        <v>401</v>
      </c>
      <c r="C49" s="119"/>
      <c r="D49" s="119"/>
    </row>
    <row r="50" spans="1:4" ht="23.25" customHeight="1">
      <c r="A50" s="96" t="s">
        <v>402</v>
      </c>
      <c r="B50" s="89" t="s">
        <v>403</v>
      </c>
      <c r="C50" s="80"/>
      <c r="D50" s="80"/>
    </row>
    <row r="51" spans="1:4" ht="28.5" customHeight="1">
      <c r="A51" s="94" t="s">
        <v>404</v>
      </c>
      <c r="B51" s="103" t="s">
        <v>405</v>
      </c>
      <c r="C51" s="80"/>
      <c r="D51" s="80"/>
    </row>
    <row r="52" spans="1:4" ht="28.5" customHeight="1">
      <c r="A52" s="101" t="s">
        <v>194</v>
      </c>
      <c r="B52" s="157"/>
      <c r="C52" s="80"/>
      <c r="D52" s="80"/>
    </row>
    <row r="53" spans="1:4" ht="29.25" customHeight="1">
      <c r="A53" s="84" t="s">
        <v>406</v>
      </c>
      <c r="B53" s="89" t="s">
        <v>407</v>
      </c>
      <c r="C53" s="80"/>
      <c r="D53" s="80"/>
    </row>
    <row r="54" spans="1:4" ht="27" customHeight="1">
      <c r="A54" s="84" t="s">
        <v>408</v>
      </c>
      <c r="B54" s="89" t="s">
        <v>409</v>
      </c>
      <c r="C54" s="80"/>
      <c r="D54" s="80"/>
    </row>
    <row r="55" spans="1:4" ht="33" customHeight="1">
      <c r="A55" s="84" t="s">
        <v>410</v>
      </c>
      <c r="B55" s="89" t="s">
        <v>411</v>
      </c>
      <c r="C55" s="87"/>
      <c r="D55" s="87"/>
    </row>
    <row r="56" spans="1:4" ht="22.5" customHeight="1">
      <c r="A56" s="84" t="s">
        <v>412</v>
      </c>
      <c r="B56" s="89" t="s">
        <v>413</v>
      </c>
      <c r="C56" s="80"/>
      <c r="D56" s="80"/>
    </row>
    <row r="57" spans="1:4" ht="20.25" customHeight="1">
      <c r="A57" s="84" t="s">
        <v>414</v>
      </c>
      <c r="B57" s="89" t="s">
        <v>415</v>
      </c>
      <c r="C57" s="80"/>
      <c r="D57" s="80"/>
    </row>
    <row r="58" spans="1:4" ht="16.5" customHeight="1">
      <c r="A58" s="94" t="s">
        <v>416</v>
      </c>
      <c r="B58" s="103" t="s">
        <v>417</v>
      </c>
      <c r="C58" s="80"/>
      <c r="D58" s="80"/>
    </row>
    <row r="59" spans="1:4" ht="17.25" customHeight="1">
      <c r="A59" s="96" t="s">
        <v>418</v>
      </c>
      <c r="B59" s="89" t="s">
        <v>419</v>
      </c>
      <c r="C59" s="80"/>
      <c r="D59" s="80"/>
    </row>
    <row r="60" spans="1:4" ht="18.75" customHeight="1">
      <c r="A60" s="96" t="s">
        <v>420</v>
      </c>
      <c r="B60" s="89" t="s">
        <v>421</v>
      </c>
      <c r="C60" s="80"/>
      <c r="D60" s="80"/>
    </row>
    <row r="61" spans="1:4" ht="16.5" customHeight="1">
      <c r="A61" s="96" t="s">
        <v>422</v>
      </c>
      <c r="B61" s="89" t="s">
        <v>423</v>
      </c>
      <c r="C61" s="87"/>
      <c r="D61" s="87"/>
    </row>
    <row r="62" spans="1:4" ht="29.25" customHeight="1">
      <c r="A62" s="96" t="s">
        <v>424</v>
      </c>
      <c r="B62" s="89" t="s">
        <v>425</v>
      </c>
      <c r="C62" s="80"/>
      <c r="D62" s="80"/>
    </row>
    <row r="63" spans="1:4" ht="28.5" customHeight="1">
      <c r="A63" s="96" t="s">
        <v>426</v>
      </c>
      <c r="B63" s="89" t="s">
        <v>427</v>
      </c>
      <c r="C63" s="80"/>
      <c r="D63" s="80"/>
    </row>
    <row r="64" spans="1:4" ht="18.75" customHeight="1">
      <c r="A64" s="94" t="s">
        <v>428</v>
      </c>
      <c r="B64" s="103" t="s">
        <v>429</v>
      </c>
      <c r="C64" s="80"/>
      <c r="D64" s="80"/>
    </row>
    <row r="65" spans="1:4" ht="20.25" customHeight="1">
      <c r="A65" s="96" t="s">
        <v>430</v>
      </c>
      <c r="B65" s="89" t="s">
        <v>431</v>
      </c>
      <c r="C65" s="87"/>
      <c r="D65" s="87"/>
    </row>
    <row r="66" spans="1:4" ht="12.75">
      <c r="A66" s="84" t="s">
        <v>432</v>
      </c>
      <c r="B66" s="89" t="s">
        <v>433</v>
      </c>
      <c r="C66" s="87"/>
      <c r="D66" s="87"/>
    </row>
    <row r="67" spans="1:4" ht="22.5" customHeight="1">
      <c r="A67" s="96" t="s">
        <v>434</v>
      </c>
      <c r="B67" s="89" t="s">
        <v>435</v>
      </c>
      <c r="C67" s="9"/>
      <c r="D67" s="9"/>
    </row>
    <row r="68" spans="1:4" ht="12.75">
      <c r="A68" s="96" t="s">
        <v>436</v>
      </c>
      <c r="B68" s="89" t="s">
        <v>437</v>
      </c>
      <c r="C68" s="80"/>
      <c r="D68" s="80"/>
    </row>
    <row r="69" spans="1:4" ht="12.75">
      <c r="A69" s="96" t="s">
        <v>438</v>
      </c>
      <c r="B69" s="89" t="s">
        <v>439</v>
      </c>
      <c r="C69" s="80"/>
      <c r="D69" s="80"/>
    </row>
    <row r="70" spans="1:4" ht="12.75">
      <c r="A70" s="94" t="s">
        <v>440</v>
      </c>
      <c r="B70" s="103" t="s">
        <v>441</v>
      </c>
      <c r="C70" s="80"/>
      <c r="D70" s="80"/>
    </row>
    <row r="71" spans="1:4" ht="29.25" customHeight="1">
      <c r="A71" s="101" t="s">
        <v>241</v>
      </c>
      <c r="B71" s="157"/>
      <c r="C71" s="80"/>
      <c r="D71" s="80"/>
    </row>
    <row r="72" spans="1:4" ht="12.75">
      <c r="A72" s="179" t="s">
        <v>442</v>
      </c>
      <c r="B72" s="104" t="s">
        <v>443</v>
      </c>
      <c r="C72" s="80"/>
      <c r="D72" s="80">
        <f>D19+D45</f>
        <v>2742132</v>
      </c>
    </row>
    <row r="73" spans="1:4" ht="20.25" customHeight="1">
      <c r="A73" s="168" t="s">
        <v>444</v>
      </c>
      <c r="B73" s="169"/>
      <c r="C73" s="87"/>
      <c r="D73" s="87"/>
    </row>
    <row r="74" spans="1:4" ht="27" customHeight="1">
      <c r="A74" s="168" t="s">
        <v>445</v>
      </c>
      <c r="B74" s="169"/>
      <c r="C74" s="80"/>
      <c r="D74" s="80"/>
    </row>
    <row r="75" spans="1:4" ht="12.75">
      <c r="A75" s="113" t="s">
        <v>446</v>
      </c>
      <c r="B75" s="84" t="s">
        <v>447</v>
      </c>
      <c r="C75" s="80"/>
      <c r="D75" s="80"/>
    </row>
    <row r="76" spans="1:4" ht="32.25" customHeight="1">
      <c r="A76" s="96" t="s">
        <v>448</v>
      </c>
      <c r="B76" s="84" t="s">
        <v>449</v>
      </c>
      <c r="C76" s="80"/>
      <c r="D76" s="80"/>
    </row>
    <row r="77" spans="1:4" ht="12.75">
      <c r="A77" s="113" t="s">
        <v>450</v>
      </c>
      <c r="B77" s="84" t="s">
        <v>451</v>
      </c>
      <c r="C77" s="80"/>
      <c r="D77" s="80"/>
    </row>
    <row r="78" spans="1:4" ht="12.75">
      <c r="A78" s="110" t="s">
        <v>452</v>
      </c>
      <c r="B78" s="90" t="s">
        <v>453</v>
      </c>
      <c r="C78" s="87"/>
      <c r="D78" s="87"/>
    </row>
    <row r="79" spans="1:4" ht="31.5" customHeight="1">
      <c r="A79" s="96" t="s">
        <v>454</v>
      </c>
      <c r="B79" s="84" t="s">
        <v>455</v>
      </c>
      <c r="C79" s="80"/>
      <c r="D79" s="80"/>
    </row>
    <row r="80" spans="1:4" ht="33" customHeight="1">
      <c r="A80" s="113" t="s">
        <v>456</v>
      </c>
      <c r="B80" s="84" t="s">
        <v>457</v>
      </c>
      <c r="C80" s="80"/>
      <c r="D80" s="80"/>
    </row>
    <row r="81" spans="1:4" ht="27" customHeight="1">
      <c r="A81" s="96" t="s">
        <v>458</v>
      </c>
      <c r="B81" s="84" t="s">
        <v>459</v>
      </c>
      <c r="C81" s="80"/>
      <c r="D81" s="80"/>
    </row>
    <row r="82" spans="1:4" ht="29.25" customHeight="1">
      <c r="A82" s="113" t="s">
        <v>460</v>
      </c>
      <c r="B82" s="84" t="s">
        <v>461</v>
      </c>
      <c r="C82" s="80"/>
      <c r="D82" s="80"/>
    </row>
    <row r="83" spans="1:4" ht="25.5" customHeight="1">
      <c r="A83" s="116" t="s">
        <v>462</v>
      </c>
      <c r="B83" s="90" t="s">
        <v>463</v>
      </c>
      <c r="C83" s="80"/>
      <c r="D83" s="80"/>
    </row>
    <row r="84" spans="1:4" ht="12.75">
      <c r="A84" s="84" t="s">
        <v>464</v>
      </c>
      <c r="B84" s="84" t="s">
        <v>465</v>
      </c>
      <c r="C84" s="80">
        <v>1176716</v>
      </c>
      <c r="D84" s="80">
        <v>1176716</v>
      </c>
    </row>
    <row r="85" spans="1:4" ht="12.75">
      <c r="A85" s="84" t="s">
        <v>466</v>
      </c>
      <c r="B85" s="84" t="s">
        <v>465</v>
      </c>
      <c r="C85" s="80"/>
      <c r="D85" s="80"/>
    </row>
    <row r="86" spans="1:4" ht="12.75">
      <c r="A86" s="84" t="s">
        <v>467</v>
      </c>
      <c r="B86" s="84" t="s">
        <v>468</v>
      </c>
      <c r="C86" s="80"/>
      <c r="D86" s="80"/>
    </row>
    <row r="87" spans="1:4" ht="12.75">
      <c r="A87" s="84" t="s">
        <v>469</v>
      </c>
      <c r="B87" s="84" t="s">
        <v>468</v>
      </c>
      <c r="C87" s="80"/>
      <c r="D87" s="80"/>
    </row>
    <row r="88" spans="1:4" ht="20.25" customHeight="1">
      <c r="A88" s="90" t="s">
        <v>470</v>
      </c>
      <c r="B88" s="90" t="s">
        <v>471</v>
      </c>
      <c r="C88" s="80">
        <f>SUM(C84:C87)</f>
        <v>1176716</v>
      </c>
      <c r="D88" s="80">
        <f>SUM(D84:D87)</f>
        <v>1176716</v>
      </c>
    </row>
    <row r="89" spans="1:4" ht="18" customHeight="1">
      <c r="A89" s="113" t="s">
        <v>472</v>
      </c>
      <c r="B89" s="84" t="s">
        <v>473</v>
      </c>
      <c r="C89" s="87"/>
      <c r="D89" s="87"/>
    </row>
    <row r="90" spans="1:4" ht="33" customHeight="1">
      <c r="A90" s="113" t="s">
        <v>474</v>
      </c>
      <c r="B90" s="84" t="s">
        <v>475</v>
      </c>
      <c r="C90" s="80"/>
      <c r="D90" s="80"/>
    </row>
    <row r="91" spans="1:4" ht="29.25" customHeight="1">
      <c r="A91" s="113" t="s">
        <v>476</v>
      </c>
      <c r="B91" s="84" t="s">
        <v>477</v>
      </c>
      <c r="C91" s="80">
        <v>97829108</v>
      </c>
      <c r="D91" s="80">
        <v>97829108</v>
      </c>
    </row>
    <row r="92" spans="1:4" ht="12.75">
      <c r="A92" s="113" t="s">
        <v>478</v>
      </c>
      <c r="B92" s="84" t="s">
        <v>479</v>
      </c>
      <c r="C92" s="80"/>
      <c r="D92" s="80"/>
    </row>
    <row r="93" spans="1:4" ht="12.75">
      <c r="A93" s="96" t="s">
        <v>480</v>
      </c>
      <c r="B93" s="84" t="s">
        <v>481</v>
      </c>
      <c r="C93" s="80"/>
      <c r="D93" s="80"/>
    </row>
    <row r="94" spans="1:4" ht="12.75">
      <c r="A94" s="96" t="s">
        <v>482</v>
      </c>
      <c r="B94" s="84" t="s">
        <v>483</v>
      </c>
      <c r="C94" s="87"/>
      <c r="D94" s="87"/>
    </row>
    <row r="95" spans="1:4" ht="26.25" customHeight="1">
      <c r="A95" s="110" t="s">
        <v>484</v>
      </c>
      <c r="B95" s="90" t="s">
        <v>485</v>
      </c>
      <c r="C95" s="80">
        <f>SUM(C88:C94)</f>
        <v>99005824</v>
      </c>
      <c r="D95" s="80">
        <f>SUM(D88:D94)</f>
        <v>99005824</v>
      </c>
    </row>
    <row r="96" spans="1:4" ht="12.75">
      <c r="A96" s="96" t="s">
        <v>486</v>
      </c>
      <c r="B96" s="84" t="s">
        <v>487</v>
      </c>
      <c r="C96" s="9"/>
      <c r="D96" s="9"/>
    </row>
    <row r="97" spans="1:4" ht="12.75">
      <c r="A97" s="96" t="s">
        <v>488</v>
      </c>
      <c r="B97" s="84" t="s">
        <v>489</v>
      </c>
      <c r="C97" s="119"/>
      <c r="D97" s="119"/>
    </row>
    <row r="98" spans="1:4" ht="12.75">
      <c r="A98" s="113" t="s">
        <v>490</v>
      </c>
      <c r="B98" s="84" t="s">
        <v>491</v>
      </c>
      <c r="C98" s="121"/>
      <c r="D98" s="121"/>
    </row>
    <row r="99" spans="1:4" ht="12.75">
      <c r="A99" s="113" t="s">
        <v>492</v>
      </c>
      <c r="B99" s="84" t="s">
        <v>493</v>
      </c>
      <c r="C99" s="121"/>
      <c r="D99" s="121"/>
    </row>
    <row r="100" spans="1:4" ht="12.75">
      <c r="A100" s="113" t="s">
        <v>494</v>
      </c>
      <c r="B100" s="84" t="s">
        <v>495</v>
      </c>
      <c r="C100" s="121"/>
      <c r="D100" s="121"/>
    </row>
    <row r="101" spans="1:4" ht="12.75">
      <c r="A101" s="116" t="s">
        <v>496</v>
      </c>
      <c r="B101" s="90" t="s">
        <v>497</v>
      </c>
      <c r="C101" s="121"/>
      <c r="D101" s="121"/>
    </row>
    <row r="102" spans="1:4" ht="12.75">
      <c r="A102" s="110" t="s">
        <v>498</v>
      </c>
      <c r="B102" s="90" t="s">
        <v>499</v>
      </c>
      <c r="C102" s="121"/>
      <c r="D102" s="121"/>
    </row>
    <row r="103" spans="1:4" ht="12.75">
      <c r="A103" s="110" t="s">
        <v>500</v>
      </c>
      <c r="B103" s="90" t="s">
        <v>501</v>
      </c>
      <c r="C103" s="121"/>
      <c r="D103" s="121"/>
    </row>
    <row r="104" spans="1:4" ht="12.75">
      <c r="A104" s="122" t="s">
        <v>502</v>
      </c>
      <c r="B104" s="123" t="s">
        <v>503</v>
      </c>
      <c r="C104" s="125">
        <f>C95+C101+C102+C103</f>
        <v>99005824</v>
      </c>
      <c r="D104" s="125">
        <f>D95+D101+D102+D103</f>
        <v>99005824</v>
      </c>
    </row>
    <row r="105" spans="1:4" ht="12.75">
      <c r="A105" s="124" t="s">
        <v>24</v>
      </c>
      <c r="B105" s="180"/>
      <c r="C105" s="125">
        <f>SUM(C104)</f>
        <v>99005824</v>
      </c>
      <c r="D105" s="125">
        <f>D72+D104</f>
        <v>101747956</v>
      </c>
    </row>
  </sheetData>
  <sheetProtection selectLockedCells="1" selectUnlockedCells="1"/>
  <mergeCells count="2">
    <mergeCell ref="A2:D2"/>
    <mergeCell ref="A3:D3"/>
  </mergeCells>
  <printOptions/>
  <pageMargins left="0.7479166666666667" right="0.7479166666666667" top="0.9958333333333333" bottom="0.9840277777777777" header="0.8305555555555556" footer="0.5118055555555555"/>
  <pageSetup horizontalDpi="300" verticalDpi="300" orientation="portrait" paperSize="9" scale="57"/>
  <headerFooter alignWithMargins="0">
    <oddHeader>&amp;C&amp;"Times New Roman,Normál"&amp;12 7. melléklet a 9/2019. (IX. 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61">
      <selection activeCell="D107" sqref="D107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</cols>
  <sheetData>
    <row r="1" spans="1:4" ht="24" customHeight="1">
      <c r="A1" s="68" t="s">
        <v>0</v>
      </c>
      <c r="B1" s="68"/>
      <c r="C1" s="68"/>
      <c r="D1" s="68"/>
    </row>
    <row r="2" spans="1:6" ht="24" customHeight="1">
      <c r="A2" s="69" t="s">
        <v>309</v>
      </c>
      <c r="B2" s="69"/>
      <c r="C2" s="69"/>
      <c r="D2" s="69"/>
      <c r="F2" s="181"/>
    </row>
    <row r="3" ht="12.75">
      <c r="A3" s="70"/>
    </row>
    <row r="4" ht="12.75">
      <c r="A4" s="71" t="s">
        <v>507</v>
      </c>
    </row>
    <row r="5" spans="1:4" ht="12.75">
      <c r="A5" s="72" t="s">
        <v>27</v>
      </c>
      <c r="B5" s="73" t="s">
        <v>310</v>
      </c>
      <c r="C5" s="75" t="s">
        <v>300</v>
      </c>
      <c r="D5" s="75" t="s">
        <v>301</v>
      </c>
    </row>
    <row r="6" spans="1:4" ht="15" customHeight="1">
      <c r="A6" s="83" t="s">
        <v>316</v>
      </c>
      <c r="B6" s="89" t="s">
        <v>317</v>
      </c>
      <c r="C6" s="125"/>
      <c r="D6" s="125"/>
    </row>
    <row r="7" spans="1:4" ht="12.75">
      <c r="A7" s="84" t="s">
        <v>318</v>
      </c>
      <c r="B7" s="89" t="s">
        <v>319</v>
      </c>
      <c r="C7" s="125"/>
      <c r="D7" s="125"/>
    </row>
    <row r="8" spans="1:4" ht="12.75">
      <c r="A8" s="84" t="s">
        <v>505</v>
      </c>
      <c r="B8" s="89" t="s">
        <v>321</v>
      </c>
      <c r="C8" s="125"/>
      <c r="D8" s="125"/>
    </row>
    <row r="9" spans="1:4" ht="12.75">
      <c r="A9" s="84" t="s">
        <v>322</v>
      </c>
      <c r="B9" s="89" t="s">
        <v>323</v>
      </c>
      <c r="C9" s="125"/>
      <c r="D9" s="125"/>
    </row>
    <row r="10" spans="1:4" ht="15" customHeight="1">
      <c r="A10" s="84" t="s">
        <v>324</v>
      </c>
      <c r="B10" s="89" t="s">
        <v>325</v>
      </c>
      <c r="C10" s="125"/>
      <c r="D10" s="125"/>
    </row>
    <row r="11" spans="1:4" ht="15" customHeight="1">
      <c r="A11" s="84" t="s">
        <v>326</v>
      </c>
      <c r="B11" s="89" t="s">
        <v>327</v>
      </c>
      <c r="C11" s="125"/>
      <c r="D11" s="125"/>
    </row>
    <row r="12" spans="1:4" ht="15" customHeight="1">
      <c r="A12" s="90" t="s">
        <v>328</v>
      </c>
      <c r="B12" s="155" t="s">
        <v>329</v>
      </c>
      <c r="C12" s="125"/>
      <c r="D12" s="125"/>
    </row>
    <row r="13" spans="1:4" ht="12.75">
      <c r="A13" s="84" t="s">
        <v>330</v>
      </c>
      <c r="B13" s="89" t="s">
        <v>331</v>
      </c>
      <c r="C13" s="125"/>
      <c r="D13" s="125"/>
    </row>
    <row r="14" spans="1:4" ht="12.75">
      <c r="A14" s="84" t="s">
        <v>332</v>
      </c>
      <c r="B14" s="89" t="s">
        <v>333</v>
      </c>
      <c r="C14" s="125"/>
      <c r="D14" s="125"/>
    </row>
    <row r="15" spans="1:4" ht="12.75">
      <c r="A15" s="84" t="s">
        <v>334</v>
      </c>
      <c r="B15" s="89" t="s">
        <v>335</v>
      </c>
      <c r="C15" s="125"/>
      <c r="D15" s="125"/>
    </row>
    <row r="16" spans="1:4" ht="12.75">
      <c r="A16" s="84" t="s">
        <v>336</v>
      </c>
      <c r="B16" s="89" t="s">
        <v>337</v>
      </c>
      <c r="C16" s="125"/>
      <c r="D16" s="125"/>
    </row>
    <row r="17" spans="1:4" ht="12.75">
      <c r="A17" s="84" t="s">
        <v>506</v>
      </c>
      <c r="B17" s="89" t="s">
        <v>339</v>
      </c>
      <c r="C17" s="125"/>
      <c r="D17" s="125"/>
    </row>
    <row r="18" spans="1:4" ht="12.75">
      <c r="A18" s="94" t="s">
        <v>340</v>
      </c>
      <c r="B18" s="103" t="s">
        <v>341</v>
      </c>
      <c r="C18" s="144"/>
      <c r="D18" s="144"/>
    </row>
    <row r="19" spans="1:4" ht="15" customHeight="1">
      <c r="A19" s="84" t="s">
        <v>342</v>
      </c>
      <c r="B19" s="89" t="s">
        <v>343</v>
      </c>
      <c r="C19" s="125"/>
      <c r="D19" s="125"/>
    </row>
    <row r="20" spans="1:4" ht="15" customHeight="1">
      <c r="A20" s="84" t="s">
        <v>344</v>
      </c>
      <c r="B20" s="89" t="s">
        <v>345</v>
      </c>
      <c r="C20" s="125"/>
      <c r="D20" s="125"/>
    </row>
    <row r="21" spans="1:4" ht="15" customHeight="1">
      <c r="A21" s="90" t="s">
        <v>346</v>
      </c>
      <c r="B21" s="155" t="s">
        <v>347</v>
      </c>
      <c r="C21" s="125"/>
      <c r="D21" s="125"/>
    </row>
    <row r="22" spans="1:4" ht="15" customHeight="1">
      <c r="A22" s="84" t="s">
        <v>348</v>
      </c>
      <c r="B22" s="89" t="s">
        <v>349</v>
      </c>
      <c r="C22" s="125"/>
      <c r="D22" s="125"/>
    </row>
    <row r="23" spans="1:4" ht="15" customHeight="1">
      <c r="A23" s="84" t="s">
        <v>350</v>
      </c>
      <c r="B23" s="89" t="s">
        <v>351</v>
      </c>
      <c r="C23" s="125"/>
      <c r="D23" s="125"/>
    </row>
    <row r="24" spans="1:4" ht="15" customHeight="1">
      <c r="A24" s="84" t="s">
        <v>352</v>
      </c>
      <c r="B24" s="89" t="s">
        <v>353</v>
      </c>
      <c r="C24" s="125"/>
      <c r="D24" s="125"/>
    </row>
    <row r="25" spans="1:4" ht="15" customHeight="1">
      <c r="A25" s="84" t="s">
        <v>354</v>
      </c>
      <c r="B25" s="89" t="s">
        <v>355</v>
      </c>
      <c r="C25" s="125"/>
      <c r="D25" s="125"/>
    </row>
    <row r="26" spans="1:4" ht="15" customHeight="1">
      <c r="A26" s="84" t="s">
        <v>356</v>
      </c>
      <c r="B26" s="89" t="s">
        <v>357</v>
      </c>
      <c r="C26" s="125"/>
      <c r="D26" s="125"/>
    </row>
    <row r="27" spans="1:4" ht="15" customHeight="1">
      <c r="A27" s="84" t="s">
        <v>358</v>
      </c>
      <c r="B27" s="89" t="s">
        <v>359</v>
      </c>
      <c r="C27" s="125"/>
      <c r="D27" s="125"/>
    </row>
    <row r="28" spans="1:4" ht="15" customHeight="1">
      <c r="A28" s="84" t="s">
        <v>360</v>
      </c>
      <c r="B28" s="89" t="s">
        <v>361</v>
      </c>
      <c r="C28" s="125"/>
      <c r="D28" s="125"/>
    </row>
    <row r="29" spans="1:4" ht="15" customHeight="1">
      <c r="A29" s="84" t="s">
        <v>362</v>
      </c>
      <c r="B29" s="89" t="s">
        <v>363</v>
      </c>
      <c r="C29" s="125"/>
      <c r="D29" s="125"/>
    </row>
    <row r="30" spans="1:4" ht="15" customHeight="1">
      <c r="A30" s="90" t="s">
        <v>364</v>
      </c>
      <c r="B30" s="155" t="s">
        <v>365</v>
      </c>
      <c r="C30" s="125"/>
      <c r="D30" s="125"/>
    </row>
    <row r="31" spans="1:4" ht="15" customHeight="1">
      <c r="A31" s="84" t="s">
        <v>366</v>
      </c>
      <c r="B31" s="89" t="s">
        <v>367</v>
      </c>
      <c r="C31" s="125"/>
      <c r="D31" s="125"/>
    </row>
    <row r="32" spans="1:4" ht="15" customHeight="1">
      <c r="A32" s="94" t="s">
        <v>368</v>
      </c>
      <c r="B32" s="103" t="s">
        <v>369</v>
      </c>
      <c r="C32" s="144"/>
      <c r="D32" s="144"/>
    </row>
    <row r="33" spans="1:4" ht="15" customHeight="1">
      <c r="A33" s="96" t="s">
        <v>370</v>
      </c>
      <c r="B33" s="89" t="s">
        <v>371</v>
      </c>
      <c r="C33" s="125"/>
      <c r="D33" s="125"/>
    </row>
    <row r="34" spans="1:4" ht="15" customHeight="1">
      <c r="A34" s="96" t="s">
        <v>372</v>
      </c>
      <c r="B34" s="89" t="s">
        <v>373</v>
      </c>
      <c r="C34" s="125"/>
      <c r="D34" s="125"/>
    </row>
    <row r="35" spans="1:4" ht="15" customHeight="1">
      <c r="A35" s="96" t="s">
        <v>374</v>
      </c>
      <c r="B35" s="89" t="s">
        <v>375</v>
      </c>
      <c r="C35" s="125"/>
      <c r="D35" s="125"/>
    </row>
    <row r="36" spans="1:4" ht="15" customHeight="1">
      <c r="A36" s="96" t="s">
        <v>376</v>
      </c>
      <c r="B36" s="89" t="s">
        <v>377</v>
      </c>
      <c r="C36" s="125"/>
      <c r="D36" s="125"/>
    </row>
    <row r="37" spans="1:4" ht="15" customHeight="1">
      <c r="A37" s="96" t="s">
        <v>378</v>
      </c>
      <c r="B37" s="89" t="s">
        <v>379</v>
      </c>
      <c r="C37" s="125">
        <v>11400964</v>
      </c>
      <c r="D37" s="125">
        <v>11400963</v>
      </c>
    </row>
    <row r="38" spans="1:4" ht="15" customHeight="1">
      <c r="A38" s="96" t="s">
        <v>380</v>
      </c>
      <c r="B38" s="89" t="s">
        <v>381</v>
      </c>
      <c r="C38" s="125">
        <v>3078260</v>
      </c>
      <c r="D38" s="125">
        <v>3078261</v>
      </c>
    </row>
    <row r="39" spans="1:4" ht="15" customHeight="1">
      <c r="A39" s="96" t="s">
        <v>382</v>
      </c>
      <c r="B39" s="89" t="s">
        <v>383</v>
      </c>
      <c r="C39" s="125"/>
      <c r="D39" s="125"/>
    </row>
    <row r="40" spans="1:4" ht="15" customHeight="1">
      <c r="A40" s="96" t="s">
        <v>384</v>
      </c>
      <c r="B40" s="89" t="s">
        <v>385</v>
      </c>
      <c r="C40" s="125"/>
      <c r="D40" s="125"/>
    </row>
    <row r="41" spans="1:4" ht="15" customHeight="1">
      <c r="A41" s="96" t="s">
        <v>386</v>
      </c>
      <c r="B41" s="89" t="s">
        <v>387</v>
      </c>
      <c r="C41" s="125"/>
      <c r="D41" s="125"/>
    </row>
    <row r="42" spans="1:4" ht="15" customHeight="1">
      <c r="A42" s="96" t="s">
        <v>388</v>
      </c>
      <c r="B42" s="89" t="s">
        <v>389</v>
      </c>
      <c r="C42" s="125"/>
      <c r="D42" s="125"/>
    </row>
    <row r="43" spans="1:4" ht="15" customHeight="1">
      <c r="A43" s="96" t="s">
        <v>390</v>
      </c>
      <c r="B43" s="89" t="s">
        <v>391</v>
      </c>
      <c r="C43" s="144">
        <v>5000</v>
      </c>
      <c r="D43" s="144">
        <v>5000</v>
      </c>
    </row>
    <row r="44" spans="1:4" ht="12.75">
      <c r="A44" s="98" t="s">
        <v>392</v>
      </c>
      <c r="B44" s="103" t="s">
        <v>393</v>
      </c>
      <c r="C44" s="125">
        <f>SUM(C37:C43)</f>
        <v>14484224</v>
      </c>
      <c r="D44" s="125">
        <f>SUM(D37:D43)</f>
        <v>14484224</v>
      </c>
    </row>
    <row r="45" spans="1:4" ht="12.75">
      <c r="A45" s="96" t="s">
        <v>394</v>
      </c>
      <c r="B45" s="89" t="s">
        <v>395</v>
      </c>
      <c r="C45" s="125"/>
      <c r="D45" s="125"/>
    </row>
    <row r="46" spans="1:4" ht="15" customHeight="1">
      <c r="A46" s="84" t="s">
        <v>396</v>
      </c>
      <c r="B46" s="89" t="s">
        <v>397</v>
      </c>
      <c r="C46" s="125"/>
      <c r="D46" s="125"/>
    </row>
    <row r="47" spans="1:4" ht="15" customHeight="1">
      <c r="A47" s="96" t="s">
        <v>398</v>
      </c>
      <c r="B47" s="89" t="s">
        <v>399</v>
      </c>
      <c r="C47" s="144"/>
      <c r="D47" s="144"/>
    </row>
    <row r="48" spans="1:4" ht="15" customHeight="1">
      <c r="A48" s="96" t="s">
        <v>400</v>
      </c>
      <c r="B48" s="89" t="s">
        <v>401</v>
      </c>
      <c r="C48" s="125"/>
      <c r="D48" s="125"/>
    </row>
    <row r="49" spans="1:4" ht="12.75">
      <c r="A49" s="96" t="s">
        <v>402</v>
      </c>
      <c r="B49" s="89" t="s">
        <v>403</v>
      </c>
      <c r="C49" s="125"/>
      <c r="D49" s="125"/>
    </row>
    <row r="50" spans="1:4" ht="12.75">
      <c r="A50" s="94" t="s">
        <v>404</v>
      </c>
      <c r="B50" s="103" t="s">
        <v>405</v>
      </c>
      <c r="C50" s="125"/>
      <c r="D50" s="125"/>
    </row>
    <row r="51" spans="1:4" ht="12.75">
      <c r="A51" s="101" t="s">
        <v>194</v>
      </c>
      <c r="B51" s="157"/>
      <c r="C51" s="125"/>
      <c r="D51" s="125"/>
    </row>
    <row r="52" spans="1:4" ht="12.75">
      <c r="A52" s="84" t="s">
        <v>406</v>
      </c>
      <c r="B52" s="89" t="s">
        <v>407</v>
      </c>
      <c r="C52" s="125"/>
      <c r="D52" s="125"/>
    </row>
    <row r="53" spans="1:4" ht="12.75">
      <c r="A53" s="84" t="s">
        <v>408</v>
      </c>
      <c r="B53" s="89" t="s">
        <v>409</v>
      </c>
      <c r="C53" s="125"/>
      <c r="D53" s="125"/>
    </row>
    <row r="54" spans="1:4" ht="15" customHeight="1">
      <c r="A54" s="84" t="s">
        <v>410</v>
      </c>
      <c r="B54" s="89" t="s">
        <v>411</v>
      </c>
      <c r="C54" s="144"/>
      <c r="D54" s="144"/>
    </row>
    <row r="55" spans="1:4" ht="15" customHeight="1">
      <c r="A55" s="84" t="s">
        <v>412</v>
      </c>
      <c r="B55" s="89" t="s">
        <v>413</v>
      </c>
      <c r="C55" s="125"/>
      <c r="D55" s="125"/>
    </row>
    <row r="56" spans="1:4" ht="15" customHeight="1">
      <c r="A56" s="84" t="s">
        <v>414</v>
      </c>
      <c r="B56" s="89" t="s">
        <v>415</v>
      </c>
      <c r="C56" s="125"/>
      <c r="D56" s="125"/>
    </row>
    <row r="57" spans="1:4" ht="15" customHeight="1">
      <c r="A57" s="94" t="s">
        <v>416</v>
      </c>
      <c r="B57" s="103" t="s">
        <v>417</v>
      </c>
      <c r="C57" s="125"/>
      <c r="D57" s="125"/>
    </row>
    <row r="58" spans="1:4" ht="15" customHeight="1">
      <c r="A58" s="96" t="s">
        <v>418</v>
      </c>
      <c r="B58" s="89" t="s">
        <v>419</v>
      </c>
      <c r="C58" s="125"/>
      <c r="D58" s="125"/>
    </row>
    <row r="59" spans="1:4" ht="15" customHeight="1">
      <c r="A59" s="96" t="s">
        <v>420</v>
      </c>
      <c r="B59" s="89" t="s">
        <v>421</v>
      </c>
      <c r="C59" s="125"/>
      <c r="D59" s="125"/>
    </row>
    <row r="60" spans="1:4" ht="15" customHeight="1">
      <c r="A60" s="96" t="s">
        <v>422</v>
      </c>
      <c r="B60" s="89" t="s">
        <v>423</v>
      </c>
      <c r="C60" s="144"/>
      <c r="D60" s="144"/>
    </row>
    <row r="61" spans="1:4" ht="12.75">
      <c r="A61" s="96" t="s">
        <v>424</v>
      </c>
      <c r="B61" s="89" t="s">
        <v>425</v>
      </c>
      <c r="C61" s="125"/>
      <c r="D61" s="125"/>
    </row>
    <row r="62" spans="1:4" ht="12.75">
      <c r="A62" s="96" t="s">
        <v>426</v>
      </c>
      <c r="B62" s="89" t="s">
        <v>427</v>
      </c>
      <c r="C62" s="125"/>
      <c r="D62" s="125"/>
    </row>
    <row r="63" spans="1:4" ht="15" customHeight="1">
      <c r="A63" s="94" t="s">
        <v>428</v>
      </c>
      <c r="B63" s="103" t="s">
        <v>429</v>
      </c>
      <c r="C63" s="125"/>
      <c r="D63" s="125"/>
    </row>
    <row r="64" spans="1:4" ht="15" customHeight="1">
      <c r="A64" s="96" t="s">
        <v>430</v>
      </c>
      <c r="B64" s="89" t="s">
        <v>431</v>
      </c>
      <c r="C64" s="144"/>
      <c r="D64" s="144"/>
    </row>
    <row r="65" spans="1:4" ht="15" customHeight="1">
      <c r="A65" s="84" t="s">
        <v>432</v>
      </c>
      <c r="B65" s="89" t="s">
        <v>433</v>
      </c>
      <c r="C65" s="125"/>
      <c r="D65" s="125"/>
    </row>
    <row r="66" spans="1:4" ht="12.75">
      <c r="A66" s="96" t="s">
        <v>434</v>
      </c>
      <c r="B66" s="89" t="s">
        <v>435</v>
      </c>
      <c r="C66" s="144"/>
      <c r="D66" s="144"/>
    </row>
    <row r="67" spans="1:4" ht="12.75">
      <c r="A67" s="96" t="s">
        <v>436</v>
      </c>
      <c r="B67" s="89" t="s">
        <v>437</v>
      </c>
      <c r="C67" s="125"/>
      <c r="D67" s="125"/>
    </row>
    <row r="68" spans="1:4" ht="12.75">
      <c r="A68" s="96" t="s">
        <v>438</v>
      </c>
      <c r="B68" s="89" t="s">
        <v>439</v>
      </c>
      <c r="C68" s="125"/>
      <c r="D68" s="125"/>
    </row>
    <row r="69" spans="1:4" ht="12.75">
      <c r="A69" s="94" t="s">
        <v>440</v>
      </c>
      <c r="B69" s="103" t="s">
        <v>441</v>
      </c>
      <c r="C69" s="125"/>
      <c r="D69" s="125"/>
    </row>
    <row r="70" spans="1:4" ht="12.75">
      <c r="A70" s="101" t="s">
        <v>241</v>
      </c>
      <c r="B70" s="157"/>
      <c r="C70" s="125"/>
      <c r="D70" s="125"/>
    </row>
    <row r="71" spans="1:4" ht="12.75">
      <c r="A71" s="179" t="s">
        <v>442</v>
      </c>
      <c r="B71" s="104" t="s">
        <v>443</v>
      </c>
      <c r="C71" s="125">
        <f>C44</f>
        <v>14484224</v>
      </c>
      <c r="D71" s="125">
        <f>D44</f>
        <v>14484224</v>
      </c>
    </row>
    <row r="72" spans="1:4" ht="12.75">
      <c r="A72" s="168" t="s">
        <v>444</v>
      </c>
      <c r="B72" s="169"/>
      <c r="C72" s="125"/>
      <c r="D72" s="125"/>
    </row>
    <row r="73" spans="1:4" ht="12.75">
      <c r="A73" s="168" t="s">
        <v>445</v>
      </c>
      <c r="B73" s="169"/>
      <c r="C73" s="125"/>
      <c r="D73" s="125"/>
    </row>
    <row r="74" spans="1:4" ht="12.75">
      <c r="A74" s="113" t="s">
        <v>446</v>
      </c>
      <c r="B74" s="84" t="s">
        <v>447</v>
      </c>
      <c r="C74" s="125"/>
      <c r="D74" s="125"/>
    </row>
    <row r="75" spans="1:4" ht="12.75">
      <c r="A75" s="96" t="s">
        <v>448</v>
      </c>
      <c r="B75" s="84" t="s">
        <v>449</v>
      </c>
      <c r="C75" s="125"/>
      <c r="D75" s="125"/>
    </row>
    <row r="76" spans="1:4" ht="12.75">
      <c r="A76" s="113" t="s">
        <v>450</v>
      </c>
      <c r="B76" s="84" t="s">
        <v>451</v>
      </c>
      <c r="C76" s="125"/>
      <c r="D76" s="125"/>
    </row>
    <row r="77" spans="1:4" ht="12.75">
      <c r="A77" s="110" t="s">
        <v>452</v>
      </c>
      <c r="B77" s="90" t="s">
        <v>453</v>
      </c>
      <c r="C77" s="125"/>
      <c r="D77" s="125"/>
    </row>
    <row r="78" spans="1:4" ht="12.75">
      <c r="A78" s="96" t="s">
        <v>454</v>
      </c>
      <c r="B78" s="84" t="s">
        <v>455</v>
      </c>
      <c r="C78" s="125"/>
      <c r="D78" s="125"/>
    </row>
    <row r="79" spans="1:4" ht="12.75">
      <c r="A79" s="113" t="s">
        <v>456</v>
      </c>
      <c r="B79" s="84" t="s">
        <v>457</v>
      </c>
      <c r="C79" s="125"/>
      <c r="D79" s="125"/>
    </row>
    <row r="80" spans="1:4" ht="12.75">
      <c r="A80" s="96" t="s">
        <v>458</v>
      </c>
      <c r="B80" s="84" t="s">
        <v>459</v>
      </c>
      <c r="C80" s="125"/>
      <c r="D80" s="125"/>
    </row>
    <row r="81" spans="1:4" ht="12.75">
      <c r="A81" s="113" t="s">
        <v>460</v>
      </c>
      <c r="B81" s="84" t="s">
        <v>461</v>
      </c>
      <c r="C81" s="125"/>
      <c r="D81" s="125"/>
    </row>
    <row r="82" spans="1:4" ht="12.75">
      <c r="A82" s="116" t="s">
        <v>462</v>
      </c>
      <c r="B82" s="90" t="s">
        <v>463</v>
      </c>
      <c r="C82" s="125"/>
      <c r="D82" s="125"/>
    </row>
    <row r="83" spans="1:4" ht="12.75">
      <c r="A83" s="84" t="s">
        <v>464</v>
      </c>
      <c r="B83" s="84" t="s">
        <v>465</v>
      </c>
      <c r="C83" s="125">
        <v>537512</v>
      </c>
      <c r="D83" s="125">
        <v>537512</v>
      </c>
    </row>
    <row r="84" spans="1:4" ht="12.75">
      <c r="A84" s="84" t="s">
        <v>466</v>
      </c>
      <c r="B84" s="84" t="s">
        <v>465</v>
      </c>
      <c r="C84" s="125"/>
      <c r="D84" s="125"/>
    </row>
    <row r="85" spans="1:4" ht="12.75">
      <c r="A85" s="84" t="s">
        <v>467</v>
      </c>
      <c r="B85" s="84" t="s">
        <v>468</v>
      </c>
      <c r="C85" s="125"/>
      <c r="D85" s="125"/>
    </row>
    <row r="86" spans="1:4" ht="12.75">
      <c r="A86" s="84" t="s">
        <v>469</v>
      </c>
      <c r="B86" s="84" t="s">
        <v>468</v>
      </c>
      <c r="C86" s="125"/>
      <c r="D86" s="125"/>
    </row>
    <row r="87" spans="1:4" ht="12.75">
      <c r="A87" s="90" t="s">
        <v>470</v>
      </c>
      <c r="B87" s="90" t="s">
        <v>471</v>
      </c>
      <c r="C87" s="125">
        <f>SUM(C83:C86)</f>
        <v>537512</v>
      </c>
      <c r="D87" s="125">
        <f>SUM(D83:D86)</f>
        <v>537512</v>
      </c>
    </row>
    <row r="88" spans="1:4" ht="12.75">
      <c r="A88" s="113" t="s">
        <v>472</v>
      </c>
      <c r="B88" s="84" t="s">
        <v>473</v>
      </c>
      <c r="C88" s="144"/>
      <c r="D88" s="144"/>
    </row>
    <row r="89" spans="1:4" ht="12.75">
      <c r="A89" s="113" t="s">
        <v>474</v>
      </c>
      <c r="B89" s="84" t="s">
        <v>475</v>
      </c>
      <c r="C89" s="125"/>
      <c r="D89" s="125"/>
    </row>
    <row r="90" spans="1:4" ht="12.75">
      <c r="A90" s="113" t="s">
        <v>476</v>
      </c>
      <c r="B90" s="84" t="s">
        <v>477</v>
      </c>
      <c r="C90" s="125">
        <v>84415385</v>
      </c>
      <c r="D90" s="125">
        <v>84415385</v>
      </c>
    </row>
    <row r="91" spans="1:4" ht="12.75">
      <c r="A91" s="113" t="s">
        <v>478</v>
      </c>
      <c r="B91" s="84" t="s">
        <v>479</v>
      </c>
      <c r="C91" s="125"/>
      <c r="D91" s="125"/>
    </row>
    <row r="92" spans="1:4" ht="12.75">
      <c r="A92" s="96" t="s">
        <v>480</v>
      </c>
      <c r="B92" s="84" t="s">
        <v>481</v>
      </c>
      <c r="C92" s="125"/>
      <c r="D92" s="125"/>
    </row>
    <row r="93" spans="1:4" ht="12.75">
      <c r="A93" s="96" t="s">
        <v>482</v>
      </c>
      <c r="B93" s="84" t="s">
        <v>483</v>
      </c>
      <c r="C93" s="144"/>
      <c r="D93" s="144"/>
    </row>
    <row r="94" spans="1:4" ht="12.75">
      <c r="A94" s="110" t="s">
        <v>484</v>
      </c>
      <c r="B94" s="90" t="s">
        <v>485</v>
      </c>
      <c r="C94" s="144">
        <f>C87+C88+C89+C90+C91+C92+C93</f>
        <v>84952897</v>
      </c>
      <c r="D94" s="144">
        <f>D87+D88+D89+D90+D91+D92+D93</f>
        <v>84952897</v>
      </c>
    </row>
    <row r="95" spans="1:4" ht="12.75">
      <c r="A95" s="96" t="s">
        <v>486</v>
      </c>
      <c r="B95" s="84" t="s">
        <v>487</v>
      </c>
      <c r="C95" s="144">
        <f>C78+C85</f>
        <v>0</v>
      </c>
      <c r="D95" s="144"/>
    </row>
    <row r="96" spans="1:4" ht="12.75">
      <c r="A96" s="96" t="s">
        <v>488</v>
      </c>
      <c r="B96" s="84" t="s">
        <v>489</v>
      </c>
      <c r="C96" s="144"/>
      <c r="D96" s="144"/>
    </row>
    <row r="97" spans="1:4" ht="12.75">
      <c r="A97" s="113" t="s">
        <v>490</v>
      </c>
      <c r="B97" s="84" t="s">
        <v>491</v>
      </c>
      <c r="C97" s="121"/>
      <c r="D97" s="121"/>
    </row>
    <row r="98" spans="1:4" ht="12.75">
      <c r="A98" s="113" t="s">
        <v>492</v>
      </c>
      <c r="B98" s="84" t="s">
        <v>493</v>
      </c>
      <c r="C98" s="121"/>
      <c r="D98" s="121"/>
    </row>
    <row r="99" spans="1:4" ht="12.75">
      <c r="A99" s="113" t="s">
        <v>494</v>
      </c>
      <c r="B99" s="84" t="s">
        <v>495</v>
      </c>
      <c r="C99" s="121"/>
      <c r="D99" s="121"/>
    </row>
    <row r="100" spans="1:4" ht="12.75">
      <c r="A100" s="116" t="s">
        <v>496</v>
      </c>
      <c r="B100" s="90" t="s">
        <v>497</v>
      </c>
      <c r="C100" s="121"/>
      <c r="D100" s="121"/>
    </row>
    <row r="101" spans="1:4" ht="12.75">
      <c r="A101" s="110" t="s">
        <v>498</v>
      </c>
      <c r="B101" s="90" t="s">
        <v>499</v>
      </c>
      <c r="C101" s="121"/>
      <c r="D101" s="121"/>
    </row>
    <row r="102" spans="1:4" ht="12.75">
      <c r="A102" s="110" t="s">
        <v>500</v>
      </c>
      <c r="B102" s="90" t="s">
        <v>501</v>
      </c>
      <c r="C102" s="121"/>
      <c r="D102" s="121"/>
    </row>
    <row r="103" spans="1:4" ht="12.75">
      <c r="A103" s="122" t="s">
        <v>502</v>
      </c>
      <c r="B103" s="123" t="s">
        <v>503</v>
      </c>
      <c r="C103" s="125">
        <f>C94</f>
        <v>84952897</v>
      </c>
      <c r="D103" s="125">
        <f>D94</f>
        <v>84952897</v>
      </c>
    </row>
    <row r="104" spans="1:4" ht="12.75">
      <c r="A104" s="124" t="s">
        <v>24</v>
      </c>
      <c r="B104" s="180"/>
      <c r="C104" s="125">
        <f>C71+C94</f>
        <v>99437121</v>
      </c>
      <c r="D104" s="125">
        <f>D71+D94</f>
        <v>99437121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8. melléklet a 9/2019. (IX. 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A70">
      <selection activeCell="E94" sqref="E94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4.140625" style="16" customWidth="1"/>
    <col min="5" max="5" width="12.00390625" style="0" customWidth="1"/>
    <col min="6" max="6" width="13.2812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8" ht="24" customHeight="1">
      <c r="A2" s="69" t="s">
        <v>309</v>
      </c>
      <c r="B2" s="69"/>
      <c r="C2" s="69"/>
      <c r="D2" s="69"/>
      <c r="E2" s="69"/>
      <c r="F2" s="69"/>
      <c r="H2" s="181"/>
    </row>
    <row r="3" ht="12.75">
      <c r="A3" s="70"/>
    </row>
    <row r="4" ht="12.75">
      <c r="A4" s="71" t="s">
        <v>304</v>
      </c>
    </row>
    <row r="5" spans="1:6" ht="12.75">
      <c r="A5" s="72" t="s">
        <v>27</v>
      </c>
      <c r="B5" s="73" t="s">
        <v>310</v>
      </c>
      <c r="C5" s="75" t="s">
        <v>305</v>
      </c>
      <c r="D5" s="148" t="s">
        <v>306</v>
      </c>
      <c r="E5" s="75" t="s">
        <v>307</v>
      </c>
      <c r="F5" s="182" t="s">
        <v>308</v>
      </c>
    </row>
    <row r="6" spans="1:6" ht="15" customHeight="1">
      <c r="A6" s="83" t="s">
        <v>316</v>
      </c>
      <c r="B6" s="89" t="s">
        <v>317</v>
      </c>
      <c r="C6" s="151">
        <f>'6.bevételek működésfelh Önk.'!C6</f>
        <v>96883209</v>
      </c>
      <c r="D6" s="183">
        <f>'7.bevételek műk,felh.KözösHiv'!D7</f>
        <v>0</v>
      </c>
      <c r="E6" s="125">
        <f>'8.bevételek működés,felh.Óvoda'!D6</f>
        <v>0</v>
      </c>
      <c r="F6" s="125">
        <f aca="true" t="shared" si="0" ref="F6:F11">SUM(C6:E6)</f>
        <v>96883209</v>
      </c>
    </row>
    <row r="7" spans="1:6" ht="15" customHeight="1">
      <c r="A7" s="84" t="s">
        <v>318</v>
      </c>
      <c r="B7" s="89" t="s">
        <v>319</v>
      </c>
      <c r="C7" s="151">
        <f>'6.bevételek működésfelh Önk.'!C7</f>
        <v>40496067</v>
      </c>
      <c r="D7" s="183">
        <f>'7.bevételek műk,felh.KözösHiv'!D8</f>
        <v>0</v>
      </c>
      <c r="E7" s="125">
        <f>'8.bevételek működés,felh.Óvoda'!D7</f>
        <v>0</v>
      </c>
      <c r="F7" s="125">
        <f t="shared" si="0"/>
        <v>40496067</v>
      </c>
    </row>
    <row r="8" spans="1:6" ht="15" customHeight="1">
      <c r="A8" s="84" t="s">
        <v>505</v>
      </c>
      <c r="B8" s="89" t="s">
        <v>321</v>
      </c>
      <c r="C8" s="151">
        <f>'6.bevételek működésfelh Önk.'!C8</f>
        <v>70178147</v>
      </c>
      <c r="D8" s="183">
        <f>'7.bevételek műk,felh.KözösHiv'!D9</f>
        <v>0</v>
      </c>
      <c r="E8" s="125">
        <f>'8.bevételek működés,felh.Óvoda'!D8</f>
        <v>0</v>
      </c>
      <c r="F8" s="125">
        <f t="shared" si="0"/>
        <v>70178147</v>
      </c>
    </row>
    <row r="9" spans="1:6" ht="15" customHeight="1">
      <c r="A9" s="84" t="s">
        <v>322</v>
      </c>
      <c r="B9" s="89" t="s">
        <v>323</v>
      </c>
      <c r="C9" s="151">
        <f>'6.bevételek működésfelh Önk.'!C9</f>
        <v>2282060</v>
      </c>
      <c r="D9" s="183">
        <f>'7.bevételek műk,felh.KözösHiv'!D10</f>
        <v>0</v>
      </c>
      <c r="E9" s="125">
        <f>'8.bevételek működés,felh.Óvoda'!D9</f>
        <v>0</v>
      </c>
      <c r="F9" s="125">
        <f t="shared" si="0"/>
        <v>2282060</v>
      </c>
    </row>
    <row r="10" spans="1:6" ht="15" customHeight="1">
      <c r="A10" s="84" t="s">
        <v>324</v>
      </c>
      <c r="B10" s="89" t="s">
        <v>325</v>
      </c>
      <c r="C10" s="151">
        <f>'6.bevételek működésfelh Önk.'!C10</f>
        <v>18431755</v>
      </c>
      <c r="D10" s="183">
        <f>'7.bevételek műk,felh.KözösHiv'!D11</f>
        <v>0</v>
      </c>
      <c r="E10" s="125">
        <f>'8.bevételek működés,felh.Óvoda'!D10</f>
        <v>0</v>
      </c>
      <c r="F10" s="125">
        <f t="shared" si="0"/>
        <v>18431755</v>
      </c>
    </row>
    <row r="11" spans="1:6" ht="15" customHeight="1">
      <c r="A11" s="84" t="s">
        <v>326</v>
      </c>
      <c r="B11" s="89" t="s">
        <v>327</v>
      </c>
      <c r="C11" s="151">
        <f>'6.bevételek működésfelh Önk.'!C11</f>
        <v>0</v>
      </c>
      <c r="D11" s="183">
        <f>'7.bevételek műk,felh.KözösHiv'!D12</f>
        <v>0</v>
      </c>
      <c r="E11" s="125">
        <f>'8.bevételek működés,felh.Óvoda'!D11</f>
        <v>0</v>
      </c>
      <c r="F11" s="125">
        <f t="shared" si="0"/>
        <v>0</v>
      </c>
    </row>
    <row r="12" spans="1:6" ht="15" customHeight="1">
      <c r="A12" s="90" t="s">
        <v>328</v>
      </c>
      <c r="B12" s="155" t="s">
        <v>329</v>
      </c>
      <c r="C12" s="151">
        <f>SUM(C6:C11)</f>
        <v>228271238</v>
      </c>
      <c r="D12" s="151">
        <f>SUM(D6:D11)</f>
        <v>0</v>
      </c>
      <c r="E12" s="151">
        <f>SUM(E6:E11)</f>
        <v>0</v>
      </c>
      <c r="F12" s="125">
        <f>SUM(F6:F11)</f>
        <v>228271238</v>
      </c>
    </row>
    <row r="13" spans="1:6" ht="15" customHeight="1">
      <c r="A13" s="84" t="s">
        <v>330</v>
      </c>
      <c r="B13" s="89" t="s">
        <v>331</v>
      </c>
      <c r="C13" s="151">
        <f>'6.bevételek működésfelh Önk.'!C13</f>
        <v>0</v>
      </c>
      <c r="D13" s="183">
        <f>'7.bevételek műk,felh.KözösHiv'!D14</f>
        <v>0</v>
      </c>
      <c r="E13" s="125">
        <f>'8.bevételek működés,felh.Óvoda'!D13</f>
        <v>0</v>
      </c>
      <c r="F13" s="125">
        <f>SUM(C13:E13)</f>
        <v>0</v>
      </c>
    </row>
    <row r="14" spans="1:6" ht="15" customHeight="1">
      <c r="A14" s="84" t="s">
        <v>332</v>
      </c>
      <c r="B14" s="89" t="s">
        <v>333</v>
      </c>
      <c r="C14" s="151">
        <f>'6.bevételek működésfelh Önk.'!C14</f>
        <v>0</v>
      </c>
      <c r="D14" s="183">
        <f>'7.bevételek műk,felh.KözösHiv'!D15</f>
        <v>0</v>
      </c>
      <c r="E14" s="125">
        <f>'8.bevételek működés,felh.Óvoda'!D14</f>
        <v>0</v>
      </c>
      <c r="F14" s="125">
        <f>SUM(C14:E14)</f>
        <v>0</v>
      </c>
    </row>
    <row r="15" spans="1:6" ht="15" customHeight="1">
      <c r="A15" s="84" t="s">
        <v>334</v>
      </c>
      <c r="B15" s="89" t="s">
        <v>335</v>
      </c>
      <c r="C15" s="151">
        <f>'6.bevételek működésfelh Önk.'!C15</f>
        <v>0</v>
      </c>
      <c r="D15" s="183">
        <f>'7.bevételek műk,felh.KözösHiv'!D16</f>
        <v>0</v>
      </c>
      <c r="E15" s="125">
        <f>'8.bevételek működés,felh.Óvoda'!D15</f>
        <v>0</v>
      </c>
      <c r="F15" s="125">
        <f>SUM(C15:E15)</f>
        <v>0</v>
      </c>
    </row>
    <row r="16" spans="1:6" ht="15" customHeight="1">
      <c r="A16" s="84" t="s">
        <v>336</v>
      </c>
      <c r="B16" s="89" t="s">
        <v>337</v>
      </c>
      <c r="C16" s="151">
        <f>'6.bevételek működésfelh Önk.'!C16</f>
        <v>0</v>
      </c>
      <c r="D16" s="183">
        <f>'7.bevételek műk,felh.KözösHiv'!D17</f>
        <v>0</v>
      </c>
      <c r="E16" s="125">
        <f>'8.bevételek működés,felh.Óvoda'!D16</f>
        <v>0</v>
      </c>
      <c r="F16" s="125">
        <f>SUM(C16:E16)</f>
        <v>0</v>
      </c>
    </row>
    <row r="17" spans="1:6" ht="15" customHeight="1">
      <c r="A17" s="84" t="s">
        <v>506</v>
      </c>
      <c r="B17" s="89" t="s">
        <v>339</v>
      </c>
      <c r="C17" s="151">
        <f>'6.bevételek működésfelh Önk.'!C17</f>
        <v>73857845</v>
      </c>
      <c r="D17" s="183">
        <f>'7.bevételek műk,felh.KözösHiv'!D18</f>
        <v>2718039</v>
      </c>
      <c r="E17" s="125">
        <f>'8.bevételek működés,felh.Óvoda'!D17</f>
        <v>0</v>
      </c>
      <c r="F17" s="125">
        <f>SUM(C17:E17)</f>
        <v>76575884</v>
      </c>
    </row>
    <row r="18" spans="1:6" ht="15" customHeight="1">
      <c r="A18" s="94" t="s">
        <v>340</v>
      </c>
      <c r="B18" s="103" t="s">
        <v>341</v>
      </c>
      <c r="C18" s="151">
        <f>C12+C13+C14+C15+C16+C17</f>
        <v>302129083</v>
      </c>
      <c r="D18" s="151">
        <f>D12+D13+D14+D15+D16+D17</f>
        <v>2718039</v>
      </c>
      <c r="E18" s="151">
        <f>E12+E13+E14+E15+E16+E17</f>
        <v>0</v>
      </c>
      <c r="F18" s="144">
        <f>SUM(F12:F17)</f>
        <v>304847122</v>
      </c>
    </row>
    <row r="19" spans="1:6" ht="15" customHeight="1">
      <c r="A19" s="84" t="s">
        <v>342</v>
      </c>
      <c r="B19" s="89" t="s">
        <v>343</v>
      </c>
      <c r="C19" s="151"/>
      <c r="D19" s="183">
        <f>'7.bevételek műk,felh.KözösHiv'!D20</f>
        <v>0</v>
      </c>
      <c r="E19" s="125">
        <f>'8.bevételek működés,felh.Óvoda'!D19</f>
        <v>0</v>
      </c>
      <c r="F19" s="125">
        <f>SUM(C19:E19)</f>
        <v>0</v>
      </c>
    </row>
    <row r="20" spans="1:6" ht="15" customHeight="1">
      <c r="A20" s="84" t="s">
        <v>344</v>
      </c>
      <c r="B20" s="89" t="s">
        <v>345</v>
      </c>
      <c r="C20" s="151"/>
      <c r="D20" s="183">
        <f>'7.bevételek műk,felh.KözösHiv'!D21</f>
        <v>0</v>
      </c>
      <c r="E20" s="125">
        <f>'8.bevételek működés,felh.Óvoda'!D20</f>
        <v>0</v>
      </c>
      <c r="F20" s="125">
        <f>SUM(C20:E20)</f>
        <v>0</v>
      </c>
    </row>
    <row r="21" spans="1:6" ht="15" customHeight="1">
      <c r="A21" s="90" t="s">
        <v>346</v>
      </c>
      <c r="B21" s="155" t="s">
        <v>347</v>
      </c>
      <c r="C21" s="151"/>
      <c r="D21" s="151"/>
      <c r="E21" s="151"/>
      <c r="F21" s="125">
        <f>SUM(F19:F20)</f>
        <v>0</v>
      </c>
    </row>
    <row r="22" spans="1:6" ht="15" customHeight="1">
      <c r="A22" s="84" t="s">
        <v>348</v>
      </c>
      <c r="B22" s="89" t="s">
        <v>349</v>
      </c>
      <c r="C22" s="151">
        <f>'6.bevételek működésfelh Önk.'!C22</f>
        <v>0</v>
      </c>
      <c r="D22" s="183">
        <f>'7.bevételek műk,felh.KözösHiv'!D23</f>
        <v>0</v>
      </c>
      <c r="E22" s="125">
        <f>'8.bevételek működés,felh.Óvoda'!D22</f>
        <v>0</v>
      </c>
      <c r="F22" s="125">
        <f>SUM(C22:E22)</f>
        <v>0</v>
      </c>
    </row>
    <row r="23" spans="1:6" ht="15" customHeight="1">
      <c r="A23" s="84" t="s">
        <v>350</v>
      </c>
      <c r="B23" s="89" t="s">
        <v>351</v>
      </c>
      <c r="C23" s="151">
        <f>'6.bevételek működésfelh Önk.'!C23</f>
        <v>0</v>
      </c>
      <c r="D23" s="183">
        <f>'7.bevételek műk,felh.KözösHiv'!D24</f>
        <v>0</v>
      </c>
      <c r="E23" s="125">
        <f>'8.bevételek működés,felh.Óvoda'!D23</f>
        <v>0</v>
      </c>
      <c r="F23" s="125">
        <f aca="true" t="shared" si="1" ref="F23:F29">SUM(C23:E23)</f>
        <v>0</v>
      </c>
    </row>
    <row r="24" spans="1:6" ht="15" customHeight="1">
      <c r="A24" s="84" t="s">
        <v>352</v>
      </c>
      <c r="B24" s="89" t="s">
        <v>353</v>
      </c>
      <c r="C24" s="151">
        <f>'6.bevételek működésfelh Önk.'!C24</f>
        <v>4000000</v>
      </c>
      <c r="D24" s="183">
        <f>'7.bevételek műk,felh.KözösHiv'!D25</f>
        <v>0</v>
      </c>
      <c r="E24" s="125">
        <f>'8.bevételek működés,felh.Óvoda'!D24</f>
        <v>0</v>
      </c>
      <c r="F24" s="125">
        <f t="shared" si="1"/>
        <v>4000000</v>
      </c>
    </row>
    <row r="25" spans="1:6" ht="15" customHeight="1">
      <c r="A25" s="84" t="s">
        <v>354</v>
      </c>
      <c r="B25" s="89" t="s">
        <v>355</v>
      </c>
      <c r="C25" s="151">
        <f>'6.bevételek működésfelh Önk.'!C25</f>
        <v>30000000</v>
      </c>
      <c r="D25" s="183">
        <f>'7.bevételek műk,felh.KözösHiv'!D26</f>
        <v>0</v>
      </c>
      <c r="E25" s="125">
        <f>'8.bevételek működés,felh.Óvoda'!D25</f>
        <v>0</v>
      </c>
      <c r="F25" s="125">
        <f t="shared" si="1"/>
        <v>30000000</v>
      </c>
    </row>
    <row r="26" spans="1:6" ht="15" customHeight="1">
      <c r="A26" s="84" t="s">
        <v>356</v>
      </c>
      <c r="B26" s="89" t="s">
        <v>357</v>
      </c>
      <c r="C26" s="151">
        <f>'6.bevételek működésfelh Önk.'!C26</f>
        <v>0</v>
      </c>
      <c r="D26" s="183">
        <f>'7.bevételek műk,felh.KözösHiv'!D27</f>
        <v>0</v>
      </c>
      <c r="E26" s="125">
        <f>'8.bevételek működés,felh.Óvoda'!D26</f>
        <v>0</v>
      </c>
      <c r="F26" s="125">
        <f t="shared" si="1"/>
        <v>0</v>
      </c>
    </row>
    <row r="27" spans="1:6" ht="15" customHeight="1">
      <c r="A27" s="84" t="s">
        <v>358</v>
      </c>
      <c r="B27" s="89" t="s">
        <v>359</v>
      </c>
      <c r="C27" s="151">
        <f>'6.bevételek működésfelh Önk.'!C27</f>
        <v>0</v>
      </c>
      <c r="D27" s="183">
        <f>'7.bevételek műk,felh.KözösHiv'!D28</f>
        <v>0</v>
      </c>
      <c r="E27" s="125">
        <f>'8.bevételek működés,felh.Óvoda'!D27</f>
        <v>0</v>
      </c>
      <c r="F27" s="125">
        <f t="shared" si="1"/>
        <v>0</v>
      </c>
    </row>
    <row r="28" spans="1:6" ht="15" customHeight="1">
      <c r="A28" s="84" t="s">
        <v>360</v>
      </c>
      <c r="B28" s="89" t="s">
        <v>361</v>
      </c>
      <c r="C28" s="151">
        <f>'6.bevételek működésfelh Önk.'!C28</f>
        <v>6000000</v>
      </c>
      <c r="D28" s="183">
        <f>'7.bevételek műk,felh.KözösHiv'!D29</f>
        <v>0</v>
      </c>
      <c r="E28" s="125">
        <f>'8.bevételek működés,felh.Óvoda'!D28</f>
        <v>0</v>
      </c>
      <c r="F28" s="125">
        <f t="shared" si="1"/>
        <v>6000000</v>
      </c>
    </row>
    <row r="29" spans="1:6" ht="15" customHeight="1">
      <c r="A29" s="84" t="s">
        <v>362</v>
      </c>
      <c r="B29" s="89" t="s">
        <v>363</v>
      </c>
      <c r="C29" s="151">
        <f>'6.bevételek működésfelh Önk.'!C29</f>
        <v>300000</v>
      </c>
      <c r="D29" s="183">
        <f>'7.bevételek műk,felh.KözösHiv'!D30</f>
        <v>0</v>
      </c>
      <c r="E29" s="125">
        <f>'8.bevételek működés,felh.Óvoda'!D29</f>
        <v>0</v>
      </c>
      <c r="F29" s="125">
        <f t="shared" si="1"/>
        <v>300000</v>
      </c>
    </row>
    <row r="30" spans="1:6" ht="15" customHeight="1">
      <c r="A30" s="90" t="s">
        <v>364</v>
      </c>
      <c r="B30" s="155" t="s">
        <v>365</v>
      </c>
      <c r="C30" s="151">
        <f>'6.bevételek működésfelh Önk.'!C30</f>
        <v>36300000</v>
      </c>
      <c r="D30" s="151">
        <f>'6.bevételek működésfelh Önk.'!D30</f>
        <v>0</v>
      </c>
      <c r="E30" s="151">
        <f>'6.bevételek működésfelh Önk.'!E30</f>
        <v>0</v>
      </c>
      <c r="F30" s="125">
        <f>SUM(F25:F29)</f>
        <v>36300000</v>
      </c>
    </row>
    <row r="31" spans="1:6" ht="15" customHeight="1">
      <c r="A31" s="84" t="s">
        <v>366</v>
      </c>
      <c r="B31" s="89" t="s">
        <v>367</v>
      </c>
      <c r="C31" s="151">
        <f>'6.bevételek működésfelh Önk.'!C31</f>
        <v>0</v>
      </c>
      <c r="D31" s="183">
        <f>'7.bevételek műk,felh.KözösHiv'!D32</f>
        <v>0</v>
      </c>
      <c r="E31" s="125">
        <f>'8.bevételek működés,felh.Óvoda'!D31</f>
        <v>0</v>
      </c>
      <c r="F31" s="125"/>
    </row>
    <row r="32" spans="1:6" ht="15" customHeight="1">
      <c r="A32" s="94" t="s">
        <v>368</v>
      </c>
      <c r="B32" s="103" t="s">
        <v>369</v>
      </c>
      <c r="C32" s="151">
        <f>'6.bevételek működésfelh Önk.'!C32</f>
        <v>40300000</v>
      </c>
      <c r="D32" s="151">
        <f>'6.bevételek működésfelh Önk.'!D32</f>
        <v>0</v>
      </c>
      <c r="E32" s="151">
        <f>'6.bevételek működésfelh Önk.'!E32</f>
        <v>0</v>
      </c>
      <c r="F32" s="144">
        <f>F22+F21+F23+F24+F30+F31</f>
        <v>40300000</v>
      </c>
    </row>
    <row r="33" spans="1:6" ht="15" customHeight="1">
      <c r="A33" s="96" t="s">
        <v>370</v>
      </c>
      <c r="B33" s="89" t="s">
        <v>371</v>
      </c>
      <c r="C33" s="151">
        <f>'6.bevételek működésfelh Önk.'!C33</f>
        <v>259082</v>
      </c>
      <c r="D33" s="183">
        <f>'7.bevételek műk,felh.KözösHiv'!D34</f>
        <v>0</v>
      </c>
      <c r="E33" s="125">
        <f>'8.bevételek működés,felh.Óvoda'!D33</f>
        <v>0</v>
      </c>
      <c r="F33" s="125">
        <f>SUM(C33:E33)</f>
        <v>259082</v>
      </c>
    </row>
    <row r="34" spans="1:6" ht="15" customHeight="1">
      <c r="A34" s="96" t="s">
        <v>372</v>
      </c>
      <c r="B34" s="89" t="s">
        <v>373</v>
      </c>
      <c r="C34" s="151">
        <f>'6.bevételek működésfelh Önk.'!C34</f>
        <v>9274689</v>
      </c>
      <c r="D34" s="183">
        <f>'7.bevételek műk,felh.KözösHiv'!D35</f>
        <v>20000</v>
      </c>
      <c r="E34" s="125">
        <f>'8.bevételek működés,felh.Óvoda'!D34</f>
        <v>0</v>
      </c>
      <c r="F34" s="125">
        <f aca="true" t="shared" si="2" ref="F34:F43">SUM(C34:E34)</f>
        <v>9294689</v>
      </c>
    </row>
    <row r="35" spans="1:6" ht="15" customHeight="1">
      <c r="A35" s="96" t="s">
        <v>374</v>
      </c>
      <c r="B35" s="89" t="s">
        <v>375</v>
      </c>
      <c r="C35" s="151">
        <f>'6.bevételek működésfelh Önk.'!C35</f>
        <v>1700000</v>
      </c>
      <c r="D35" s="183">
        <f>'7.bevételek műk,felh.KözösHiv'!D36</f>
        <v>0</v>
      </c>
      <c r="E35" s="125">
        <f>'8.bevételek működés,felh.Óvoda'!D35</f>
        <v>0</v>
      </c>
      <c r="F35" s="125">
        <f t="shared" si="2"/>
        <v>1700000</v>
      </c>
    </row>
    <row r="36" spans="1:6" ht="15" customHeight="1">
      <c r="A36" s="96" t="s">
        <v>376</v>
      </c>
      <c r="B36" s="89" t="s">
        <v>377</v>
      </c>
      <c r="C36" s="151">
        <f>'6.bevételek működésfelh Önk.'!C36</f>
        <v>3518022</v>
      </c>
      <c r="D36" s="183">
        <f>'7.bevételek műk,felh.KözösHiv'!D37</f>
        <v>0</v>
      </c>
      <c r="E36" s="125">
        <f>'8.bevételek működés,felh.Óvoda'!D36</f>
        <v>0</v>
      </c>
      <c r="F36" s="125">
        <f t="shared" si="2"/>
        <v>3518022</v>
      </c>
    </row>
    <row r="37" spans="1:6" ht="15" customHeight="1">
      <c r="A37" s="96" t="s">
        <v>378</v>
      </c>
      <c r="B37" s="89" t="s">
        <v>379</v>
      </c>
      <c r="C37" s="151">
        <f>'6.bevételek működésfelh Önk.'!C37</f>
        <v>0</v>
      </c>
      <c r="D37" s="183">
        <f>'7.bevételek műk,felh.KözösHiv'!D38</f>
        <v>0</v>
      </c>
      <c r="E37" s="125">
        <f>'8.bevételek működés,felh.Óvoda'!D37</f>
        <v>11400963</v>
      </c>
      <c r="F37" s="125">
        <f t="shared" si="2"/>
        <v>11400963</v>
      </c>
    </row>
    <row r="38" spans="1:6" ht="15" customHeight="1">
      <c r="A38" s="96" t="s">
        <v>380</v>
      </c>
      <c r="B38" s="89" t="s">
        <v>381</v>
      </c>
      <c r="C38" s="151">
        <f>'6.bevételek működésfelh Önk.'!C38</f>
        <v>2490666</v>
      </c>
      <c r="D38" s="183">
        <f>'7.bevételek műk,felh.KözösHiv'!D39</f>
        <v>0</v>
      </c>
      <c r="E38" s="125">
        <f>'8.bevételek működés,felh.Óvoda'!D38</f>
        <v>3078261</v>
      </c>
      <c r="F38" s="125">
        <f t="shared" si="2"/>
        <v>5568927</v>
      </c>
    </row>
    <row r="39" spans="1:6" ht="15" customHeight="1">
      <c r="A39" s="96" t="s">
        <v>382</v>
      </c>
      <c r="B39" s="89" t="s">
        <v>383</v>
      </c>
      <c r="C39" s="151">
        <f>'6.bevételek működésfelh Önk.'!C39</f>
        <v>0</v>
      </c>
      <c r="D39" s="183">
        <f>'7.bevételek műk,felh.KözösHiv'!D40</f>
        <v>0</v>
      </c>
      <c r="E39" s="125">
        <f>'8.bevételek működés,felh.Óvoda'!D39</f>
        <v>0</v>
      </c>
      <c r="F39" s="125">
        <f t="shared" si="2"/>
        <v>0</v>
      </c>
    </row>
    <row r="40" spans="1:6" ht="15" customHeight="1">
      <c r="A40" s="96" t="s">
        <v>384</v>
      </c>
      <c r="B40" s="89" t="s">
        <v>385</v>
      </c>
      <c r="C40" s="151">
        <f>'6.bevételek működésfelh Önk.'!C40</f>
        <v>8000</v>
      </c>
      <c r="D40" s="183">
        <f>'7.bevételek műk,felh.KözösHiv'!D41</f>
        <v>0</v>
      </c>
      <c r="E40" s="125">
        <f>'8.bevételek működés,felh.Óvoda'!D40</f>
        <v>0</v>
      </c>
      <c r="F40" s="125">
        <f t="shared" si="2"/>
        <v>8000</v>
      </c>
    </row>
    <row r="41" spans="1:6" ht="15" customHeight="1">
      <c r="A41" s="96" t="s">
        <v>386</v>
      </c>
      <c r="B41" s="89" t="s">
        <v>387</v>
      </c>
      <c r="C41" s="151">
        <f>'6.bevételek működésfelh Önk.'!C41</f>
        <v>0</v>
      </c>
      <c r="D41" s="183">
        <f>'7.bevételek műk,felh.KözösHiv'!D42</f>
        <v>0</v>
      </c>
      <c r="E41" s="125">
        <f>'8.bevételek működés,felh.Óvoda'!D41</f>
        <v>0</v>
      </c>
      <c r="F41" s="125">
        <f t="shared" si="2"/>
        <v>0</v>
      </c>
    </row>
    <row r="42" spans="1:6" ht="15" customHeight="1">
      <c r="A42" s="96" t="s">
        <v>388</v>
      </c>
      <c r="B42" s="89" t="s">
        <v>389</v>
      </c>
      <c r="C42" s="151">
        <f>'6.bevételek működésfelh Önk.'!C42</f>
        <v>808174</v>
      </c>
      <c r="D42" s="183">
        <f>'7.bevételek műk,felh.KözösHiv'!D43</f>
        <v>0</v>
      </c>
      <c r="E42" s="125">
        <f>'8.bevételek működés,felh.Óvoda'!D42</f>
        <v>0</v>
      </c>
      <c r="F42" s="125">
        <f t="shared" si="2"/>
        <v>808174</v>
      </c>
    </row>
    <row r="43" spans="1:6" ht="15" customHeight="1">
      <c r="A43" s="96" t="s">
        <v>390</v>
      </c>
      <c r="B43" s="89" t="s">
        <v>391</v>
      </c>
      <c r="C43" s="151">
        <f>'6.bevételek működésfelh Önk.'!C43</f>
        <v>200000</v>
      </c>
      <c r="D43" s="183">
        <f>'7.bevételek műk,felh.KözösHiv'!D44</f>
        <v>4093</v>
      </c>
      <c r="E43" s="125">
        <f>'8.bevételek működés,felh.Óvoda'!D43</f>
        <v>5000</v>
      </c>
      <c r="F43" s="125">
        <f t="shared" si="2"/>
        <v>209093</v>
      </c>
    </row>
    <row r="44" spans="1:6" ht="15" customHeight="1">
      <c r="A44" s="98" t="s">
        <v>392</v>
      </c>
      <c r="B44" s="103" t="s">
        <v>393</v>
      </c>
      <c r="C44" s="151">
        <f>SUM(C33:C43)</f>
        <v>18258633</v>
      </c>
      <c r="D44" s="151">
        <f>SUM(D33:D43)</f>
        <v>24093</v>
      </c>
      <c r="E44" s="151">
        <f>SUM(E33:E43)</f>
        <v>14484224</v>
      </c>
      <c r="F44" s="125">
        <f>SUM(F33:F43)</f>
        <v>32766950</v>
      </c>
    </row>
    <row r="45" spans="1:6" ht="15" customHeight="1">
      <c r="A45" s="96" t="s">
        <v>394</v>
      </c>
      <c r="B45" s="89" t="s">
        <v>395</v>
      </c>
      <c r="C45" s="151">
        <f>'6.bevételek működésfelh Önk.'!C45</f>
        <v>0</v>
      </c>
      <c r="D45" s="183">
        <f>'7.bevételek műk,felh.KözösHiv'!D46</f>
        <v>0</v>
      </c>
      <c r="E45" s="125">
        <f>'8.bevételek működés,felh.Óvoda'!D45</f>
        <v>0</v>
      </c>
      <c r="F45" s="125">
        <f>SUM(C45:E45)</f>
        <v>0</v>
      </c>
    </row>
    <row r="46" spans="1:6" ht="15" customHeight="1">
      <c r="A46" s="84" t="s">
        <v>396</v>
      </c>
      <c r="B46" s="89" t="s">
        <v>397</v>
      </c>
      <c r="C46" s="151">
        <f>'6.bevételek működésfelh Önk.'!C46</f>
        <v>0</v>
      </c>
      <c r="D46" s="183">
        <f>'7.bevételek műk,felh.KözösHiv'!D47</f>
        <v>0</v>
      </c>
      <c r="E46" s="125">
        <f>'8.bevételek működés,felh.Óvoda'!D46</f>
        <v>0</v>
      </c>
      <c r="F46" s="125">
        <f>SUM(C46:E46)</f>
        <v>0</v>
      </c>
    </row>
    <row r="47" spans="1:6" ht="15" customHeight="1">
      <c r="A47" s="96" t="s">
        <v>398</v>
      </c>
      <c r="B47" s="89" t="s">
        <v>399</v>
      </c>
      <c r="C47" s="151">
        <f>'6.bevételek működésfelh Önk.'!C47</f>
        <v>0</v>
      </c>
      <c r="D47" s="183">
        <f>'7.bevételek műk,felh.KözösHiv'!D48</f>
        <v>0</v>
      </c>
      <c r="E47" s="125">
        <f>'8.bevételek működés,felh.Óvoda'!D47</f>
        <v>0</v>
      </c>
      <c r="F47" s="125">
        <f>SUM(C47:E47)</f>
        <v>0</v>
      </c>
    </row>
    <row r="48" spans="1:6" ht="15" customHeight="1">
      <c r="A48" s="96" t="s">
        <v>400</v>
      </c>
      <c r="B48" s="89" t="s">
        <v>401</v>
      </c>
      <c r="C48" s="151">
        <f>'6.bevételek működésfelh Önk.'!C48</f>
        <v>1000000</v>
      </c>
      <c r="D48" s="183">
        <f>'7.bevételek műk,felh.KözösHiv'!D49</f>
        <v>0</v>
      </c>
      <c r="E48" s="125">
        <f>'8.bevételek működés,felh.Óvoda'!D48</f>
        <v>0</v>
      </c>
      <c r="F48" s="125">
        <f>SUM(C48:E48)</f>
        <v>1000000</v>
      </c>
    </row>
    <row r="49" spans="1:6" ht="15" customHeight="1">
      <c r="A49" s="96" t="s">
        <v>402</v>
      </c>
      <c r="B49" s="89" t="s">
        <v>403</v>
      </c>
      <c r="C49" s="151">
        <f>'6.bevételek működésfelh Önk.'!C49</f>
        <v>0</v>
      </c>
      <c r="D49" s="183">
        <f>'7.bevételek műk,felh.KözösHiv'!D50</f>
        <v>0</v>
      </c>
      <c r="E49" s="125">
        <f>'8.bevételek működés,felh.Óvoda'!D49</f>
        <v>0</v>
      </c>
      <c r="F49" s="125">
        <f>SUM(C49:E49)</f>
        <v>0</v>
      </c>
    </row>
    <row r="50" spans="1:6" ht="15" customHeight="1">
      <c r="A50" s="94" t="s">
        <v>404</v>
      </c>
      <c r="B50" s="103" t="s">
        <v>405</v>
      </c>
      <c r="C50" s="151">
        <f>'6.bevételek működésfelh Önk.'!C50</f>
        <v>1000000</v>
      </c>
      <c r="D50" s="151">
        <f>'6.bevételek működésfelh Önk.'!D50</f>
        <v>0</v>
      </c>
      <c r="E50" s="151">
        <f>SUM(E45:E49)</f>
        <v>0</v>
      </c>
      <c r="F50" s="125">
        <f>SUM(F45:F49)</f>
        <v>1000000</v>
      </c>
    </row>
    <row r="51" spans="1:6" ht="15" customHeight="1">
      <c r="A51" s="101" t="s">
        <v>194</v>
      </c>
      <c r="B51" s="157"/>
      <c r="C51" s="151">
        <f>'6.bevételek működésfelh Önk.'!C51</f>
        <v>0</v>
      </c>
      <c r="D51" s="183"/>
      <c r="E51" s="125"/>
      <c r="F51" s="125"/>
    </row>
    <row r="52" spans="1:6" ht="15" customHeight="1">
      <c r="A52" s="84" t="s">
        <v>406</v>
      </c>
      <c r="B52" s="89" t="s">
        <v>407</v>
      </c>
      <c r="C52" s="151">
        <f>'6.bevételek működésfelh Önk.'!C52</f>
        <v>0</v>
      </c>
      <c r="D52" s="183">
        <f>'7.bevételek műk,felh.KözösHiv'!D53</f>
        <v>0</v>
      </c>
      <c r="E52" s="125">
        <f>'8.bevételek működés,felh.Óvoda'!D52</f>
        <v>0</v>
      </c>
      <c r="F52" s="125"/>
    </row>
    <row r="53" spans="1:6" ht="15" customHeight="1">
      <c r="A53" s="84" t="s">
        <v>408</v>
      </c>
      <c r="B53" s="89" t="s">
        <v>409</v>
      </c>
      <c r="C53" s="151">
        <f>'6.bevételek működésfelh Önk.'!C53</f>
        <v>0</v>
      </c>
      <c r="D53" s="183">
        <f>'7.bevételek műk,felh.KözösHiv'!D54</f>
        <v>0</v>
      </c>
      <c r="E53" s="125">
        <f>'8.bevételek működés,felh.Óvoda'!D53</f>
        <v>0</v>
      </c>
      <c r="F53" s="125"/>
    </row>
    <row r="54" spans="1:6" ht="15" customHeight="1">
      <c r="A54" s="84" t="s">
        <v>410</v>
      </c>
      <c r="B54" s="89" t="s">
        <v>411</v>
      </c>
      <c r="C54" s="151">
        <f>'6.bevételek működésfelh Önk.'!C54</f>
        <v>0</v>
      </c>
      <c r="D54" s="183">
        <f>'7.bevételek műk,felh.KözösHiv'!D55</f>
        <v>0</v>
      </c>
      <c r="E54" s="125">
        <f>'8.bevételek működés,felh.Óvoda'!D54</f>
        <v>0</v>
      </c>
      <c r="F54" s="144"/>
    </row>
    <row r="55" spans="1:6" ht="15" customHeight="1">
      <c r="A55" s="84" t="s">
        <v>412</v>
      </c>
      <c r="B55" s="89" t="s">
        <v>413</v>
      </c>
      <c r="C55" s="151">
        <f>'6.bevételek működésfelh Önk.'!C55</f>
        <v>0</v>
      </c>
      <c r="D55" s="183">
        <f>'7.bevételek műk,felh.KözösHiv'!D56</f>
        <v>0</v>
      </c>
      <c r="E55" s="125">
        <f>'8.bevételek működés,felh.Óvoda'!D55</f>
        <v>0</v>
      </c>
      <c r="F55" s="125"/>
    </row>
    <row r="56" spans="1:6" ht="15" customHeight="1">
      <c r="A56" s="84" t="s">
        <v>414</v>
      </c>
      <c r="B56" s="89" t="s">
        <v>415</v>
      </c>
      <c r="C56" s="151">
        <f>'6.bevételek működésfelh Önk.'!C56</f>
        <v>0</v>
      </c>
      <c r="D56" s="183">
        <f>'7.bevételek műk,felh.KözösHiv'!D57</f>
        <v>0</v>
      </c>
      <c r="E56" s="125">
        <v>0</v>
      </c>
      <c r="F56" s="125"/>
    </row>
    <row r="57" spans="1:6" ht="15" customHeight="1">
      <c r="A57" s="94" t="s">
        <v>416</v>
      </c>
      <c r="B57" s="103" t="s">
        <v>417</v>
      </c>
      <c r="C57" s="151">
        <f>'6.bevételek működésfelh Önk.'!C57</f>
        <v>0</v>
      </c>
      <c r="D57" s="151">
        <f>'6.bevételek működésfelh Önk.'!D57</f>
        <v>0</v>
      </c>
      <c r="E57" s="151">
        <f>'6.bevételek működésfelh Önk.'!E57</f>
        <v>0</v>
      </c>
      <c r="F57" s="125"/>
    </row>
    <row r="58" spans="1:6" ht="15" customHeight="1">
      <c r="A58" s="96" t="s">
        <v>418</v>
      </c>
      <c r="B58" s="89" t="s">
        <v>419</v>
      </c>
      <c r="C58" s="151">
        <f>'6.bevételek működésfelh Önk.'!C58</f>
        <v>0</v>
      </c>
      <c r="D58" s="183">
        <f>'7.bevételek műk,felh.KözösHiv'!D59</f>
        <v>0</v>
      </c>
      <c r="E58" s="125">
        <f>'8.bevételek működés,felh.Óvoda'!D58</f>
        <v>0</v>
      </c>
      <c r="F58" s="125"/>
    </row>
    <row r="59" spans="1:6" ht="15" customHeight="1">
      <c r="A59" s="96" t="s">
        <v>420</v>
      </c>
      <c r="B59" s="89" t="s">
        <v>421</v>
      </c>
      <c r="C59" s="151">
        <f>'6.bevételek működésfelh Önk.'!C59</f>
        <v>0</v>
      </c>
      <c r="D59" s="183">
        <f>'7.bevételek műk,felh.KözösHiv'!D60</f>
        <v>0</v>
      </c>
      <c r="E59" s="125">
        <f>'8.bevételek működés,felh.Óvoda'!D59</f>
        <v>0</v>
      </c>
      <c r="F59" s="125"/>
    </row>
    <row r="60" spans="1:6" ht="15" customHeight="1">
      <c r="A60" s="96" t="s">
        <v>422</v>
      </c>
      <c r="B60" s="89" t="s">
        <v>423</v>
      </c>
      <c r="C60" s="151">
        <f>'6.bevételek működésfelh Önk.'!C60</f>
        <v>0</v>
      </c>
      <c r="D60" s="183">
        <f>'7.bevételek műk,felh.KözösHiv'!D61</f>
        <v>0</v>
      </c>
      <c r="E60" s="125">
        <f>'8.bevételek működés,felh.Óvoda'!D60</f>
        <v>0</v>
      </c>
      <c r="F60" s="144"/>
    </row>
    <row r="61" spans="1:6" ht="15" customHeight="1">
      <c r="A61" s="96" t="s">
        <v>424</v>
      </c>
      <c r="B61" s="89" t="s">
        <v>425</v>
      </c>
      <c r="C61" s="151">
        <f>'6.bevételek működésfelh Önk.'!C61</f>
        <v>0</v>
      </c>
      <c r="D61" s="183">
        <f>'7.bevételek műk,felh.KözösHiv'!D62</f>
        <v>0</v>
      </c>
      <c r="E61" s="125">
        <f>'8.bevételek működés,felh.Óvoda'!D61</f>
        <v>0</v>
      </c>
      <c r="F61" s="125"/>
    </row>
    <row r="62" spans="1:6" ht="15" customHeight="1">
      <c r="A62" s="96" t="s">
        <v>426</v>
      </c>
      <c r="B62" s="89" t="s">
        <v>427</v>
      </c>
      <c r="C62" s="151">
        <f>'6.bevételek működésfelh Önk.'!C62</f>
        <v>0</v>
      </c>
      <c r="D62" s="183">
        <f>'7.bevételek műk,felh.KözösHiv'!D63</f>
        <v>0</v>
      </c>
      <c r="E62" s="125">
        <f>'8.bevételek működés,felh.Óvoda'!D62</f>
        <v>0</v>
      </c>
      <c r="F62" s="125"/>
    </row>
    <row r="63" spans="1:6" ht="15" customHeight="1">
      <c r="A63" s="94" t="s">
        <v>428</v>
      </c>
      <c r="B63" s="103" t="s">
        <v>429</v>
      </c>
      <c r="C63" s="151">
        <f>'6.bevételek működésfelh Önk.'!C63</f>
        <v>0</v>
      </c>
      <c r="D63" s="151">
        <f>'6.bevételek működésfelh Önk.'!D63</f>
        <v>0</v>
      </c>
      <c r="E63" s="151">
        <f>'6.bevételek működésfelh Önk.'!E63</f>
        <v>0</v>
      </c>
      <c r="F63" s="125"/>
    </row>
    <row r="64" spans="1:6" ht="15" customHeight="1">
      <c r="A64" s="96" t="s">
        <v>430</v>
      </c>
      <c r="B64" s="89" t="s">
        <v>431</v>
      </c>
      <c r="C64" s="151">
        <f>'6.bevételek működésfelh Önk.'!C64</f>
        <v>0</v>
      </c>
      <c r="D64" s="183">
        <f>'7.bevételek műk,felh.KözösHiv'!D65</f>
        <v>0</v>
      </c>
      <c r="E64" s="125">
        <f>'8.bevételek működés,felh.Óvoda'!D64</f>
        <v>0</v>
      </c>
      <c r="F64" s="144"/>
    </row>
    <row r="65" spans="1:6" ht="15" customHeight="1">
      <c r="A65" s="84" t="s">
        <v>432</v>
      </c>
      <c r="B65" s="89" t="s">
        <v>433</v>
      </c>
      <c r="C65" s="151">
        <f>'6.bevételek működésfelh Önk.'!C65</f>
        <v>0</v>
      </c>
      <c r="D65" s="183">
        <f>'7.bevételek műk,felh.KözösHiv'!D66</f>
        <v>0</v>
      </c>
      <c r="E65" s="125">
        <f>'8.bevételek működés,felh.Óvoda'!D65</f>
        <v>0</v>
      </c>
      <c r="F65" s="184"/>
    </row>
    <row r="66" spans="1:6" ht="12.75">
      <c r="A66" s="96" t="s">
        <v>434</v>
      </c>
      <c r="B66" s="89" t="s">
        <v>435</v>
      </c>
      <c r="C66" s="151">
        <f>'6.bevételek működésfelh Önk.'!C66</f>
        <v>0</v>
      </c>
      <c r="D66" s="183">
        <f>'7.bevételek műk,felh.KözösHiv'!D67</f>
        <v>0</v>
      </c>
      <c r="E66" s="125">
        <f>'8.bevételek működés,felh.Óvoda'!D66</f>
        <v>0</v>
      </c>
      <c r="F66" s="185"/>
    </row>
    <row r="67" spans="1:6" ht="12.75">
      <c r="A67" s="96" t="s">
        <v>436</v>
      </c>
      <c r="B67" s="89" t="s">
        <v>437</v>
      </c>
      <c r="C67" s="151">
        <f>'6.bevételek működésfelh Önk.'!C67</f>
        <v>0</v>
      </c>
      <c r="D67" s="183">
        <f>'7.bevételek műk,felh.KözösHiv'!D68</f>
        <v>0</v>
      </c>
      <c r="E67" s="125">
        <f>'8.bevételek működés,felh.Óvoda'!D67</f>
        <v>0</v>
      </c>
      <c r="F67" s="186">
        <f>SUM(C67:E67)</f>
        <v>0</v>
      </c>
    </row>
    <row r="68" spans="1:6" ht="12.75">
      <c r="A68" s="96" t="s">
        <v>438</v>
      </c>
      <c r="B68" s="89" t="s">
        <v>439</v>
      </c>
      <c r="C68" s="151">
        <f>'6.bevételek működésfelh Önk.'!C68</f>
        <v>0</v>
      </c>
      <c r="D68" s="183">
        <f>'7.bevételek műk,felh.KözösHiv'!D69</f>
        <v>0</v>
      </c>
      <c r="E68" s="125">
        <f>'8.bevételek működés,felh.Óvoda'!D68</f>
        <v>0</v>
      </c>
      <c r="F68" s="186">
        <f>SUM(C68:E68)</f>
        <v>0</v>
      </c>
    </row>
    <row r="69" spans="1:6" ht="12.75">
      <c r="A69" s="94" t="s">
        <v>440</v>
      </c>
      <c r="B69" s="103" t="s">
        <v>441</v>
      </c>
      <c r="C69" s="151">
        <f>'6.bevételek működésfelh Önk.'!C69</f>
        <v>0</v>
      </c>
      <c r="D69" s="151">
        <f>'6.bevételek működésfelh Önk.'!D69</f>
        <v>0</v>
      </c>
      <c r="E69" s="151">
        <f>'6.bevételek működésfelh Önk.'!E69</f>
        <v>0</v>
      </c>
      <c r="F69" s="125">
        <f>SUM(F67:F68)</f>
        <v>0</v>
      </c>
    </row>
    <row r="70" spans="1:6" ht="12.75">
      <c r="A70" s="158" t="s">
        <v>241</v>
      </c>
      <c r="B70" s="159"/>
      <c r="C70" s="151">
        <f>'6.bevételek működésfelh Önk.'!C70</f>
        <v>0</v>
      </c>
      <c r="D70" s="183"/>
      <c r="E70" s="125"/>
      <c r="F70" s="125"/>
    </row>
    <row r="71" spans="1:6" ht="12.75">
      <c r="A71" s="161" t="s">
        <v>442</v>
      </c>
      <c r="B71" s="162" t="s">
        <v>443</v>
      </c>
      <c r="C71" s="151">
        <f>'6.bevételek működésfelh Önk.'!C71</f>
        <v>361687716</v>
      </c>
      <c r="D71" s="151">
        <f>D18+D32+D44+D50+D57+D63+D69</f>
        <v>2742132</v>
      </c>
      <c r="E71" s="151">
        <f>E18+E32+E44+E50+E57+E63+E69</f>
        <v>14484224</v>
      </c>
      <c r="F71" s="125">
        <f>F18+F32+F44+F50+F57+F63+F69</f>
        <v>378914072</v>
      </c>
    </row>
    <row r="72" spans="1:6" ht="12.75">
      <c r="A72" s="165" t="s">
        <v>444</v>
      </c>
      <c r="B72" s="166"/>
      <c r="C72" s="151">
        <f>'6.bevételek működésfelh Önk.'!C72</f>
        <v>0</v>
      </c>
      <c r="D72" s="183"/>
      <c r="E72" s="125"/>
      <c r="F72" s="125"/>
    </row>
    <row r="73" spans="1:6" ht="12.75">
      <c r="A73" s="168" t="s">
        <v>445</v>
      </c>
      <c r="B73" s="169"/>
      <c r="C73" s="151">
        <f>'6.bevételek működésfelh Önk.'!C73</f>
        <v>0</v>
      </c>
      <c r="D73" s="183"/>
      <c r="E73" s="125"/>
      <c r="F73" s="125"/>
    </row>
    <row r="74" spans="1:6" ht="12.75">
      <c r="A74" s="113" t="s">
        <v>446</v>
      </c>
      <c r="B74" s="84" t="s">
        <v>447</v>
      </c>
      <c r="C74" s="151">
        <f>'6.bevételek működésfelh Önk.'!C74</f>
        <v>0</v>
      </c>
      <c r="D74" s="183">
        <f>'7.bevételek műk,felh.KözösHiv'!D75</f>
        <v>0</v>
      </c>
      <c r="E74" s="125">
        <f>'8.bevételek működés,felh.Óvoda'!D74</f>
        <v>0</v>
      </c>
      <c r="F74" s="125"/>
    </row>
    <row r="75" spans="1:6" ht="12.75">
      <c r="A75" s="96" t="s">
        <v>448</v>
      </c>
      <c r="B75" s="84" t="s">
        <v>449</v>
      </c>
      <c r="C75" s="151">
        <f>'6.bevételek működésfelh Önk.'!C75</f>
        <v>0</v>
      </c>
      <c r="D75" s="183">
        <f>'7.bevételek műk,felh.KözösHiv'!D76</f>
        <v>0</v>
      </c>
      <c r="E75" s="125">
        <f>'8.bevételek működés,felh.Óvoda'!D75</f>
        <v>0</v>
      </c>
      <c r="F75" s="125"/>
    </row>
    <row r="76" spans="1:6" ht="12.75">
      <c r="A76" s="113" t="s">
        <v>450</v>
      </c>
      <c r="B76" s="84" t="s">
        <v>451</v>
      </c>
      <c r="C76" s="151">
        <f>'6.bevételek működésfelh Önk.'!C76</f>
        <v>0</v>
      </c>
      <c r="D76" s="183">
        <f>'7.bevételek műk,felh.KözösHiv'!D77</f>
        <v>0</v>
      </c>
      <c r="E76" s="125">
        <f>'8.bevételek működés,felh.Óvoda'!D76</f>
        <v>0</v>
      </c>
      <c r="F76" s="125"/>
    </row>
    <row r="77" spans="1:6" ht="12.75">
      <c r="A77" s="110" t="s">
        <v>452</v>
      </c>
      <c r="B77" s="90" t="s">
        <v>453</v>
      </c>
      <c r="C77" s="151">
        <f>'6.bevételek működésfelh Önk.'!C77</f>
        <v>0</v>
      </c>
      <c r="D77" s="151">
        <f>'6.bevételek működésfelh Önk.'!D77</f>
        <v>0</v>
      </c>
      <c r="E77" s="151">
        <f>'6.bevételek működésfelh Önk.'!E77</f>
        <v>0</v>
      </c>
      <c r="F77" s="125"/>
    </row>
    <row r="78" spans="1:6" ht="12.75">
      <c r="A78" s="96" t="s">
        <v>454</v>
      </c>
      <c r="B78" s="84" t="s">
        <v>455</v>
      </c>
      <c r="C78" s="151">
        <f>'6.bevételek működésfelh Önk.'!C78</f>
        <v>0</v>
      </c>
      <c r="D78" s="151">
        <f>'6.bevételek működésfelh Önk.'!D78</f>
        <v>0</v>
      </c>
      <c r="E78" s="125">
        <f>'8.bevételek működés,felh.Óvoda'!D78</f>
        <v>0</v>
      </c>
      <c r="F78" s="125"/>
    </row>
    <row r="79" spans="1:6" ht="12.75">
      <c r="A79" s="113" t="s">
        <v>456</v>
      </c>
      <c r="B79" s="84" t="s">
        <v>457</v>
      </c>
      <c r="C79" s="151">
        <f>'6.bevételek működésfelh Önk.'!C79</f>
        <v>0</v>
      </c>
      <c r="D79" s="151">
        <f>'6.bevételek működésfelh Önk.'!D79</f>
        <v>0</v>
      </c>
      <c r="E79" s="125">
        <f>'8.bevételek működés,felh.Óvoda'!D79</f>
        <v>0</v>
      </c>
      <c r="F79" s="125"/>
    </row>
    <row r="80" spans="1:6" ht="12.75">
      <c r="A80" s="96" t="s">
        <v>458</v>
      </c>
      <c r="B80" s="84" t="s">
        <v>459</v>
      </c>
      <c r="C80" s="151">
        <f>'6.bevételek működésfelh Önk.'!C80</f>
        <v>0</v>
      </c>
      <c r="D80" s="151">
        <f>'6.bevételek működésfelh Önk.'!D80</f>
        <v>0</v>
      </c>
      <c r="E80" s="125">
        <f>'8.bevételek működés,felh.Óvoda'!D80</f>
        <v>0</v>
      </c>
      <c r="F80" s="125"/>
    </row>
    <row r="81" spans="1:6" ht="12.75">
      <c r="A81" s="113" t="s">
        <v>460</v>
      </c>
      <c r="B81" s="84" t="s">
        <v>461</v>
      </c>
      <c r="C81" s="151">
        <f>'6.bevételek működésfelh Önk.'!C81</f>
        <v>0</v>
      </c>
      <c r="D81" s="151">
        <f>'6.bevételek működésfelh Önk.'!D81</f>
        <v>0</v>
      </c>
      <c r="E81" s="125">
        <f>'8.bevételek működés,felh.Óvoda'!D81</f>
        <v>0</v>
      </c>
      <c r="F81" s="125"/>
    </row>
    <row r="82" spans="1:6" ht="12.75">
      <c r="A82" s="116" t="s">
        <v>462</v>
      </c>
      <c r="B82" s="90" t="s">
        <v>463</v>
      </c>
      <c r="C82" s="151">
        <f>'6.bevételek működésfelh Önk.'!C82</f>
        <v>0</v>
      </c>
      <c r="D82" s="151">
        <f>'6.bevételek működésfelh Önk.'!D82</f>
        <v>0</v>
      </c>
      <c r="E82" s="151">
        <f>'6.bevételek működésfelh Önk.'!E82</f>
        <v>0</v>
      </c>
      <c r="F82" s="125"/>
    </row>
    <row r="83" spans="1:6" ht="12.75">
      <c r="A83" s="84" t="s">
        <v>464</v>
      </c>
      <c r="B83" s="84" t="s">
        <v>465</v>
      </c>
      <c r="C83" s="151">
        <f>'6.bevételek működésfelh Önk.'!C83</f>
        <v>33124036</v>
      </c>
      <c r="D83" s="151">
        <f>'7.bevételek műk,felh.KözösHiv'!D84</f>
        <v>1176716</v>
      </c>
      <c r="E83" s="125">
        <f>'8.bevételek működés,felh.Óvoda'!D83</f>
        <v>537512</v>
      </c>
      <c r="F83" s="125">
        <f>SUM(C83:E83)</f>
        <v>34838264</v>
      </c>
    </row>
    <row r="84" spans="1:6" ht="12.75">
      <c r="A84" s="84" t="s">
        <v>466</v>
      </c>
      <c r="B84" s="84" t="s">
        <v>465</v>
      </c>
      <c r="C84" s="151">
        <f>'6.bevételek működésfelh Önk.'!C84</f>
        <v>90403883</v>
      </c>
      <c r="D84" s="151">
        <f>'7.bevételek műk,felh.KözösHiv'!D85</f>
        <v>0</v>
      </c>
      <c r="E84" s="125">
        <f>'8.bevételek működés,felh.Óvoda'!D84</f>
        <v>0</v>
      </c>
      <c r="F84" s="125">
        <f>SUM(C84:E84)</f>
        <v>90403883</v>
      </c>
    </row>
    <row r="85" spans="1:6" ht="12.75">
      <c r="A85" s="84" t="s">
        <v>467</v>
      </c>
      <c r="B85" s="84" t="s">
        <v>468</v>
      </c>
      <c r="C85" s="151">
        <f>'6.bevételek működésfelh Önk.'!C85</f>
        <v>0</v>
      </c>
      <c r="D85" s="151">
        <f>'7.bevételek műk,felh.KözösHiv'!D86</f>
        <v>0</v>
      </c>
      <c r="E85" s="125">
        <f>'8.bevételek működés,felh.Óvoda'!D85</f>
        <v>0</v>
      </c>
      <c r="F85" s="125"/>
    </row>
    <row r="86" spans="1:6" ht="12.75">
      <c r="A86" s="84" t="s">
        <v>469</v>
      </c>
      <c r="B86" s="84" t="s">
        <v>468</v>
      </c>
      <c r="C86" s="151">
        <f>'6.bevételek működésfelh Önk.'!C86</f>
        <v>0</v>
      </c>
      <c r="D86" s="151">
        <f>'7.bevételek műk,felh.KözösHiv'!D87</f>
        <v>0</v>
      </c>
      <c r="E86" s="125">
        <f>'8.bevételek működés,felh.Óvoda'!D86</f>
        <v>0</v>
      </c>
      <c r="F86" s="125"/>
    </row>
    <row r="87" spans="1:6" ht="12.75">
      <c r="A87" s="90" t="s">
        <v>470</v>
      </c>
      <c r="B87" s="90" t="s">
        <v>471</v>
      </c>
      <c r="C87" s="151">
        <f>'6.bevételek működésfelh Önk.'!C87</f>
        <v>123527919</v>
      </c>
      <c r="D87" s="151">
        <f>SUM(D83:D86)</f>
        <v>1176716</v>
      </c>
      <c r="E87" s="151">
        <f>E83</f>
        <v>537512</v>
      </c>
      <c r="F87" s="125">
        <f>SUM(F83:F86)</f>
        <v>125242147</v>
      </c>
    </row>
    <row r="88" spans="1:6" ht="12.75">
      <c r="A88" s="113" t="s">
        <v>472</v>
      </c>
      <c r="B88" s="84" t="s">
        <v>473</v>
      </c>
      <c r="C88" s="151">
        <f>'6.bevételek működésfelh Önk.'!C88</f>
        <v>0</v>
      </c>
      <c r="D88" s="151">
        <f>'6.bevételek működésfelh Önk.'!D88</f>
        <v>0</v>
      </c>
      <c r="E88" s="151">
        <f>'6.bevételek működésfelh Önk.'!E88</f>
        <v>0</v>
      </c>
      <c r="F88" s="144"/>
    </row>
    <row r="89" spans="1:6" ht="12.75">
      <c r="A89" s="113" t="s">
        <v>474</v>
      </c>
      <c r="B89" s="84" t="s">
        <v>475</v>
      </c>
      <c r="C89" s="151">
        <f>'6.bevételek működésfelh Önk.'!C89</f>
        <v>0</v>
      </c>
      <c r="D89" s="151">
        <f>'6.bevételek működésfelh Önk.'!D89</f>
        <v>0</v>
      </c>
      <c r="E89" s="151">
        <f>'6.bevételek működésfelh Önk.'!E89</f>
        <v>0</v>
      </c>
      <c r="F89" s="125"/>
    </row>
    <row r="90" spans="1:6" ht="12.75">
      <c r="A90" s="113" t="s">
        <v>476</v>
      </c>
      <c r="B90" s="84" t="s">
        <v>477</v>
      </c>
      <c r="C90" s="151">
        <f>'6.bevételek működésfelh Önk.'!C90</f>
        <v>0</v>
      </c>
      <c r="D90" s="151">
        <v>97829108</v>
      </c>
      <c r="E90" s="151">
        <v>84415385</v>
      </c>
      <c r="F90" s="125"/>
    </row>
    <row r="91" spans="1:6" ht="12.75">
      <c r="A91" s="113" t="s">
        <v>478</v>
      </c>
      <c r="B91" s="84" t="s">
        <v>479</v>
      </c>
      <c r="C91" s="151">
        <f>'6.bevételek működésfelh Önk.'!C91</f>
        <v>0</v>
      </c>
      <c r="D91" s="151">
        <f>'6.bevételek működésfelh Önk.'!D91</f>
        <v>0</v>
      </c>
      <c r="E91" s="151">
        <f>'6.bevételek működésfelh Önk.'!E91</f>
        <v>0</v>
      </c>
      <c r="F91" s="125"/>
    </row>
    <row r="92" spans="1:6" ht="12.75">
      <c r="A92" s="96" t="s">
        <v>480</v>
      </c>
      <c r="B92" s="84" t="s">
        <v>481</v>
      </c>
      <c r="C92" s="151">
        <f>'6.bevételek működésfelh Önk.'!C92</f>
        <v>0</v>
      </c>
      <c r="D92" s="151">
        <f>'6.bevételek működésfelh Önk.'!D92</f>
        <v>0</v>
      </c>
      <c r="E92" s="151">
        <f>'6.bevételek működésfelh Önk.'!E92</f>
        <v>0</v>
      </c>
      <c r="F92" s="125"/>
    </row>
    <row r="93" spans="1:6" ht="12.75">
      <c r="A93" s="96" t="s">
        <v>482</v>
      </c>
      <c r="B93" s="84" t="s">
        <v>483</v>
      </c>
      <c r="C93" s="151">
        <f>'6.bevételek működésfelh Önk.'!C93</f>
        <v>0</v>
      </c>
      <c r="D93" s="151">
        <f>'6.bevételek működésfelh Önk.'!D93</f>
        <v>0</v>
      </c>
      <c r="E93" s="151">
        <f>'6.bevételek működésfelh Önk.'!E93</f>
        <v>0</v>
      </c>
      <c r="F93" s="187"/>
    </row>
    <row r="94" spans="1:6" ht="12.75">
      <c r="A94" s="110" t="s">
        <v>484</v>
      </c>
      <c r="B94" s="90" t="s">
        <v>485</v>
      </c>
      <c r="C94" s="151">
        <f>'6.bevételek működésfelh Önk.'!C94</f>
        <v>123527919</v>
      </c>
      <c r="D94" s="151">
        <f>D87</f>
        <v>1176716</v>
      </c>
      <c r="E94" s="125">
        <f>E87</f>
        <v>537512</v>
      </c>
      <c r="F94" s="144"/>
    </row>
    <row r="95" spans="1:6" ht="12.75">
      <c r="A95" s="96" t="s">
        <v>486</v>
      </c>
      <c r="B95" s="84" t="s">
        <v>487</v>
      </c>
      <c r="C95" s="151">
        <f>'6.bevételek működésfelh Önk.'!C95</f>
        <v>0</v>
      </c>
      <c r="D95" s="151">
        <f>'6.bevételek működésfelh Önk.'!D95</f>
        <v>0</v>
      </c>
      <c r="E95" s="151">
        <f>'6.bevételek működésfelh Önk.'!E95</f>
        <v>0</v>
      </c>
      <c r="F95" s="144"/>
    </row>
    <row r="96" spans="1:6" ht="12.75">
      <c r="A96" s="96" t="s">
        <v>488</v>
      </c>
      <c r="B96" s="84" t="s">
        <v>489</v>
      </c>
      <c r="C96" s="151">
        <f>'6.bevételek működésfelh Önk.'!C96</f>
        <v>0</v>
      </c>
      <c r="D96" s="151">
        <f>'6.bevételek működésfelh Önk.'!D96</f>
        <v>0</v>
      </c>
      <c r="E96" s="151">
        <f>'6.bevételek működésfelh Önk.'!E96</f>
        <v>0</v>
      </c>
      <c r="F96" s="144"/>
    </row>
    <row r="97" spans="1:6" ht="12.75">
      <c r="A97" s="113" t="s">
        <v>490</v>
      </c>
      <c r="B97" s="84" t="s">
        <v>491</v>
      </c>
      <c r="C97" s="151">
        <f>'6.bevételek működésfelh Önk.'!C97</f>
        <v>0</v>
      </c>
      <c r="D97" s="151">
        <f>'6.bevételek működésfelh Önk.'!D97</f>
        <v>0</v>
      </c>
      <c r="E97" s="151">
        <f>'6.bevételek működésfelh Önk.'!E97</f>
        <v>0</v>
      </c>
      <c r="F97" s="121"/>
    </row>
    <row r="98" spans="1:6" ht="12.75">
      <c r="A98" s="113" t="s">
        <v>492</v>
      </c>
      <c r="B98" s="84" t="s">
        <v>493</v>
      </c>
      <c r="C98" s="151">
        <f>'6.bevételek működésfelh Önk.'!C98</f>
        <v>0</v>
      </c>
      <c r="D98" s="151">
        <f>'6.bevételek működésfelh Önk.'!D98</f>
        <v>0</v>
      </c>
      <c r="E98" s="151">
        <f>'6.bevételek működésfelh Önk.'!E98</f>
        <v>0</v>
      </c>
      <c r="F98" s="121"/>
    </row>
    <row r="99" spans="1:6" ht="12.75">
      <c r="A99" s="113" t="s">
        <v>494</v>
      </c>
      <c r="B99" s="84" t="s">
        <v>495</v>
      </c>
      <c r="C99" s="151">
        <f>'6.bevételek működésfelh Önk.'!C99</f>
        <v>0</v>
      </c>
      <c r="D99" s="151">
        <f>'6.bevételek működésfelh Önk.'!D99</f>
        <v>0</v>
      </c>
      <c r="E99" s="151">
        <f>'6.bevételek működésfelh Önk.'!E99</f>
        <v>0</v>
      </c>
      <c r="F99" s="121"/>
    </row>
    <row r="100" spans="1:6" ht="12.75">
      <c r="A100" s="116" t="s">
        <v>496</v>
      </c>
      <c r="B100" s="90" t="s">
        <v>497</v>
      </c>
      <c r="C100" s="151">
        <f>'6.bevételek működésfelh Önk.'!C100</f>
        <v>0</v>
      </c>
      <c r="D100" s="151">
        <f>'6.bevételek működésfelh Önk.'!D100</f>
        <v>0</v>
      </c>
      <c r="E100" s="151">
        <f>'6.bevételek működésfelh Önk.'!E100</f>
        <v>0</v>
      </c>
      <c r="F100" s="121"/>
    </row>
    <row r="101" spans="1:6" ht="12.75">
      <c r="A101" s="170" t="s">
        <v>498</v>
      </c>
      <c r="B101" s="171" t="s">
        <v>499</v>
      </c>
      <c r="C101" s="151">
        <f>'6.bevételek működésfelh Önk.'!C101</f>
        <v>0</v>
      </c>
      <c r="D101" s="151">
        <f>'6.bevételek működésfelh Önk.'!D101</f>
        <v>0</v>
      </c>
      <c r="E101" s="151">
        <f>'6.bevételek működésfelh Önk.'!E101</f>
        <v>0</v>
      </c>
      <c r="F101" s="121"/>
    </row>
    <row r="102" spans="1:6" ht="12.75">
      <c r="A102" s="172" t="s">
        <v>500</v>
      </c>
      <c r="B102" s="173" t="s">
        <v>501</v>
      </c>
      <c r="C102" s="151">
        <f>'6.bevételek működésfelh Önk.'!C102</f>
        <v>0</v>
      </c>
      <c r="D102" s="151">
        <f>'6.bevételek működésfelh Önk.'!D102</f>
        <v>0</v>
      </c>
      <c r="E102" s="151">
        <f>'6.bevételek működésfelh Önk.'!E102</f>
        <v>0</v>
      </c>
      <c r="F102" s="121"/>
    </row>
    <row r="103" spans="1:6" ht="12.75">
      <c r="A103" s="175" t="s">
        <v>502</v>
      </c>
      <c r="B103" s="176" t="s">
        <v>503</v>
      </c>
      <c r="C103" s="151">
        <f>'6.bevételek működésfelh Önk.'!C103</f>
        <v>123527919</v>
      </c>
      <c r="D103" s="151">
        <f>D94</f>
        <v>1176716</v>
      </c>
      <c r="E103" s="125">
        <f>E94</f>
        <v>537512</v>
      </c>
      <c r="F103" s="125">
        <f>F94</f>
        <v>0</v>
      </c>
    </row>
    <row r="104" spans="1:6" ht="12.75">
      <c r="A104" s="177" t="s">
        <v>24</v>
      </c>
      <c r="B104" s="178"/>
      <c r="C104" s="151">
        <f>'6.bevételek működésfelh Önk.'!C104</f>
        <v>485215635</v>
      </c>
      <c r="D104" s="151">
        <f>D71+D103</f>
        <v>3918848</v>
      </c>
      <c r="E104" s="151">
        <f>E71+E103</f>
        <v>15021736</v>
      </c>
      <c r="F104" s="125">
        <f>C104+D104+E104</f>
        <v>504156219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48"/>
  <headerFooter alignWithMargins="0">
    <oddHeader>&amp;C&amp;"Times New Roman,Normál"&amp;12 9. melléklet a 9/2019. (IX. 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2019-08-01T06:13:02Z</cp:lastPrinted>
  <dcterms:created xsi:type="dcterms:W3CDTF">2014-03-05T19:42:52Z</dcterms:created>
  <dcterms:modified xsi:type="dcterms:W3CDTF">2019-09-04T09:43:46Z</dcterms:modified>
  <cp:category/>
  <cp:version/>
  <cp:contentType/>
  <cp:contentStatus/>
</cp:coreProperties>
</file>