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összesített" sheetId="1" r:id="rId1"/>
    <sheet name="részletezett" sheetId="2" r:id="rId2"/>
  </sheets>
  <externalReferences>
    <externalReference r:id="rId5"/>
    <externalReference r:id="rId6"/>
  </externalReferences>
  <definedNames>
    <definedName name="_xlnm.Print_Titles" localSheetId="1">'részletezett'!$1:$8</definedName>
    <definedName name="_xlnm.Print_Area" localSheetId="0">'összesített'!$A$1:$H$36</definedName>
    <definedName name="_xlnm.Print_Area" localSheetId="1">'részletezett'!$A$1:$D$362</definedName>
  </definedNames>
  <calcPr fullCalcOnLoad="1"/>
</workbook>
</file>

<file path=xl/sharedStrings.xml><?xml version="1.0" encoding="utf-8"?>
<sst xmlns="http://schemas.openxmlformats.org/spreadsheetml/2006/main" count="376" uniqueCount="145">
  <si>
    <t xml:space="preserve"> </t>
  </si>
  <si>
    <t>Sor-</t>
  </si>
  <si>
    <t>szám</t>
  </si>
  <si>
    <t xml:space="preserve">              Megnevezés</t>
  </si>
  <si>
    <t>terv</t>
  </si>
  <si>
    <t>MŰKÖDÉSI KIADÁSOK:</t>
  </si>
  <si>
    <t>1.</t>
  </si>
  <si>
    <t>Személyi juttatások</t>
  </si>
  <si>
    <t>2.</t>
  </si>
  <si>
    <t>3.</t>
  </si>
  <si>
    <t>Dologi kiadások</t>
  </si>
  <si>
    <t>4.</t>
  </si>
  <si>
    <t>5.</t>
  </si>
  <si>
    <t>6.</t>
  </si>
  <si>
    <t>7.</t>
  </si>
  <si>
    <t>8.</t>
  </si>
  <si>
    <t>FELHALMOZÁSI KIADÁSOK:</t>
  </si>
  <si>
    <t>9.</t>
  </si>
  <si>
    <t>Felújítások</t>
  </si>
  <si>
    <t>10.</t>
  </si>
  <si>
    <t>Beruházások</t>
  </si>
  <si>
    <t>11.</t>
  </si>
  <si>
    <t>12.</t>
  </si>
  <si>
    <t>15.</t>
  </si>
  <si>
    <t>16.</t>
  </si>
  <si>
    <t>17.</t>
  </si>
  <si>
    <t>FINANSZÍROZÁSI KIADÁSOK:</t>
  </si>
  <si>
    <t>18.</t>
  </si>
  <si>
    <t>19.</t>
  </si>
  <si>
    <t>Cím</t>
  </si>
  <si>
    <t>Al-</t>
  </si>
  <si>
    <t>cím</t>
  </si>
  <si>
    <t>ÖNÁLLÓAN GAZDÁLKODÓ KÖLTSÉGVETÉSI SZERVEK</t>
  </si>
  <si>
    <t xml:space="preserve">     Munkaadót terhelő járulékok</t>
  </si>
  <si>
    <t xml:space="preserve">     KIADÁSOK MINDÖSSZESEN:</t>
  </si>
  <si>
    <t xml:space="preserve">      KIADÁSOK ÖSSZESEN:</t>
  </si>
  <si>
    <t>NEM INTÉZMÉNYI KIADÁSOK:</t>
  </si>
  <si>
    <t>EGÉSZSÉGÜGYI ELLÁTÁS</t>
  </si>
  <si>
    <t>TELEPÜLÉSÜZEMELTETÉS</t>
  </si>
  <si>
    <t>13.</t>
  </si>
  <si>
    <t xml:space="preserve">      Szociálpolitikai juttatások</t>
  </si>
  <si>
    <t>koncepció</t>
  </si>
  <si>
    <t xml:space="preserve">     Személyi juttatások </t>
  </si>
  <si>
    <t xml:space="preserve">                                                           Kiadások címenként</t>
  </si>
  <si>
    <t xml:space="preserve">                                          Kiemelt előirányzatonként részletezve</t>
  </si>
  <si>
    <t>FINANSZÍROZÁSI KIADÁSOK ÖSSZESEN:</t>
  </si>
  <si>
    <t>5.oldal</t>
  </si>
  <si>
    <t xml:space="preserve">      Dologi kiadások</t>
  </si>
  <si>
    <t>HELYI KÖZMŰVELŐDÉSI TEVÉKENYSÉG</t>
  </si>
  <si>
    <t xml:space="preserve">     Hitel törlesztés összesen:</t>
  </si>
  <si>
    <t xml:space="preserve">      Szociálipolitikai juttatások</t>
  </si>
  <si>
    <t>2008.évi</t>
  </si>
  <si>
    <t xml:space="preserve">                                                          2007. évi koncepció</t>
  </si>
  <si>
    <t xml:space="preserve">     Rajka hosszú lejáratú hitel </t>
  </si>
  <si>
    <r>
      <t xml:space="preserve">                                           </t>
    </r>
    <r>
      <rPr>
        <b/>
        <sz val="10"/>
        <rFont val="Times New Roman CE"/>
        <family val="1"/>
      </rPr>
      <t>ÁGFALVA KÖZSÉGI ÖNKORMÁNYZAT</t>
    </r>
  </si>
  <si>
    <t>RENDSZERES PÉNZBELI ELLÁTÁSOK</t>
  </si>
  <si>
    <t>882112 Időskorúak járadéka</t>
  </si>
  <si>
    <t>ESETI PÉNZBELI ELLÁTÁSOK</t>
  </si>
  <si>
    <t>TERMÉSZETBENI ELLÁTÁSOK</t>
  </si>
  <si>
    <t>882203 Köztemetés</t>
  </si>
  <si>
    <t xml:space="preserve">      Munkaadót terhelő járulék</t>
  </si>
  <si>
    <t>2011.évi</t>
  </si>
  <si>
    <t xml:space="preserve">     Rajka likvid hitel (Somfalvi u.)</t>
  </si>
  <si>
    <t>ÁGFALVA KÖZSÉGI ÖNKORMÁNYZAT</t>
  </si>
  <si>
    <t>Kiemelt előirányzatonként részletezve</t>
  </si>
  <si>
    <t>Kiadások címenként</t>
  </si>
  <si>
    <t>841906 Finanszírozási műveletek</t>
  </si>
  <si>
    <t xml:space="preserve">      Településrendezési terv</t>
  </si>
  <si>
    <t>I. félévi telj.</t>
  </si>
  <si>
    <t>I-III.n.évi telj.</t>
  </si>
  <si>
    <t xml:space="preserve">      Jármű (Transporter)</t>
  </si>
  <si>
    <t>2012.évi</t>
  </si>
  <si>
    <t>882115 Ápolási díj alanyi jogon -  Polgármesteri Hivatal 2 hó</t>
  </si>
  <si>
    <t>882202 Közgyógyellátás - Önkormányzat 10 hó</t>
  </si>
  <si>
    <t>882202 Közgyógyellátás  -  Polgármesteri Hivatal 2 hó</t>
  </si>
  <si>
    <t>011130 Önkormányzatok és önkormányzati hivatalok jogalkotó és általános igazgatási tevékenysége
Közös Hivatal</t>
  </si>
  <si>
    <t>011220 Adó-, vám- és jövedéki igazgatás - Közös Hivatal</t>
  </si>
  <si>
    <t>082092 Közművelődés - hagyományos közösségi kulturális értékek gondozása</t>
  </si>
  <si>
    <t>082044 Könyvtári szolgáltatások</t>
  </si>
  <si>
    <t>064010 KÖZVILÁGÍTÁSI FELADATOK</t>
  </si>
  <si>
    <t>063020 VÍZTERMELÉS, -KEZELÉS, -ELLÁTÁS</t>
  </si>
  <si>
    <t>052020 SZENNYVÍZ GYŰJTÉSE, TISZTÍTÁSA, ELHELYEZÉSE</t>
  </si>
  <si>
    <t>013320 Köztemető fenntartás- és működtetés</t>
  </si>
  <si>
    <t>045120 Út, autópálya építése</t>
  </si>
  <si>
    <t>084031 CIVIL SZERVEZETEK MŰKÖDÉSI TÁMOGATÁSA</t>
  </si>
  <si>
    <t>013350 Önkorm. vagyonnal való gazdálkodás</t>
  </si>
  <si>
    <t>074031 Család- és nővédelmi egészségügyi gondozás</t>
  </si>
  <si>
    <t xml:space="preserve">074032 Ifjúság - eü. védelem </t>
  </si>
  <si>
    <t>072190 Általános orvosi szolgáltatások finanszírozása és támogatása</t>
  </si>
  <si>
    <t>066020 Város-, községgazdálkodási egyéb szolgáltatások</t>
  </si>
  <si>
    <t>066010 Zöldterület-kezelés</t>
  </si>
  <si>
    <t>104051 Gyermekvédelmi pénzbeli és természetbeni ellátások</t>
  </si>
  <si>
    <t>Összesített Kiadások</t>
  </si>
  <si>
    <t>I. mód.</t>
  </si>
  <si>
    <t>Munkaadót terhelő járulékok</t>
  </si>
  <si>
    <t>Ellátottak pénzbeli juttatásai</t>
  </si>
  <si>
    <t>Egyéb működési célú kiadások</t>
  </si>
  <si>
    <t>Egyéb felhalmozási célú kiadások</t>
  </si>
  <si>
    <t>Hosszú lejáratú hitelek, kölcsönök törlesztése</t>
  </si>
  <si>
    <t>Rövid lejáratú hitelek, kölcsönök törlesztése</t>
  </si>
  <si>
    <t>önk.</t>
  </si>
  <si>
    <t>közös</t>
  </si>
  <si>
    <t xml:space="preserve">     Dologi kiadások </t>
  </si>
  <si>
    <t xml:space="preserve">     Ellátottak pénzbeli juttatásai</t>
  </si>
  <si>
    <t xml:space="preserve">     Egyéb működési célú kiadások</t>
  </si>
  <si>
    <t xml:space="preserve">     Beruházások</t>
  </si>
  <si>
    <t xml:space="preserve">     Felújítások</t>
  </si>
  <si>
    <t xml:space="preserve">     Biztosítási, szolgáltatási díjak</t>
  </si>
  <si>
    <t xml:space="preserve">     Ingatlan beszerzése, létesítése</t>
  </si>
  <si>
    <t xml:space="preserve">     Beruházási célú előzetesen felszámított általános forgalmi adó</t>
  </si>
  <si>
    <t>011130 Önkormányzatok és önkormányzati hivatalok jogalkotó és általános igazgatási tevékenysége Önkormányzat</t>
  </si>
  <si>
    <t>Államháztartáson belüli megelőlegezések visszafizetése</t>
  </si>
  <si>
    <t xml:space="preserve">       Természetben nyújtott gyermekvédelmi támogatás</t>
  </si>
  <si>
    <t>018010 Önkormányzatok elszámolásai a központi költségvetéssel</t>
  </si>
  <si>
    <t xml:space="preserve">     Pályázat alapján</t>
  </si>
  <si>
    <t xml:space="preserve">     Kapuvári Vízitársulat</t>
  </si>
  <si>
    <t>045160 Közutak, hidak, alagutak üzemeltetése</t>
  </si>
  <si>
    <t>107060 Egyéb szociális pénzbeli és természetbeni ellátások, támogatások</t>
  </si>
  <si>
    <t xml:space="preserve">        Települési támogatás</t>
  </si>
  <si>
    <t xml:space="preserve">        Köztemetés</t>
  </si>
  <si>
    <t xml:space="preserve">        Egyéb működési célú támogatások (Sopron és környéke Szociális Gyermekjóléti T.)</t>
  </si>
  <si>
    <t>20.</t>
  </si>
  <si>
    <t>082042 Könyvtári állomány gyarapítása, nyilvántartása</t>
  </si>
  <si>
    <t>041233 Hosszabb időtartamú közfoglalkoztatás</t>
  </si>
  <si>
    <t>Adatok Ft-ban</t>
  </si>
  <si>
    <t>MŰKÖDÉSI KIADÁSOK ÖSSZESEN: (1+...+5)</t>
  </si>
  <si>
    <t>FELHALMOZÁSI KIADÁSOK ÖSSZESEN: (6+...+8)</t>
  </si>
  <si>
    <t>KIADÁSOK MINDÖSSZESEN: (1+…+11)</t>
  </si>
  <si>
    <t>A helyi önkormányzatok előző évi elszámolásából származó kiadások</t>
  </si>
  <si>
    <t>104042 Család- és gyermekjóléti szolgálat</t>
  </si>
  <si>
    <t>2018. évi költségvetés</t>
  </si>
  <si>
    <t>2018.évi</t>
  </si>
  <si>
    <t xml:space="preserve"> 2018. évi költségvetés</t>
  </si>
  <si>
    <t>2018. évi</t>
  </si>
  <si>
    <t>Államháztartáson belüli megelőlegezések visszafizetése (2017. decemberben megkapott 2018. januári támogatás előleg)</t>
  </si>
  <si>
    <t xml:space="preserve">     Evangélikus Egyházközség</t>
  </si>
  <si>
    <t xml:space="preserve">     Római Katolikus Egyházközösség</t>
  </si>
  <si>
    <t xml:space="preserve">        BURSA</t>
  </si>
  <si>
    <t>101150 Betegséggel kapcsolatos pénzbeli ellátások, támogatások</t>
  </si>
  <si>
    <t xml:space="preserve">      Ápolási díj</t>
  </si>
  <si>
    <t>107051 Szociális étkeztetés</t>
  </si>
  <si>
    <t xml:space="preserve">      Beruházások</t>
  </si>
  <si>
    <t>ASP</t>
  </si>
  <si>
    <t>21.</t>
  </si>
  <si>
    <t>013370 Informatikai fejlesztések, szolgáltatások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</si>
</sst>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45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8"/>
      <name val="MS Sans Serif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3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10" fontId="0" fillId="0" borderId="0" xfId="63" applyNumberFormat="1" applyFont="1" applyAlignment="1">
      <alignment/>
    </xf>
    <xf numFmtId="3" fontId="5" fillId="33" borderId="13" xfId="0" applyNumberFormat="1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3" fontId="4" fillId="0" borderId="18" xfId="0" applyNumberFormat="1" applyFont="1" applyBorder="1" applyAlignment="1">
      <alignment wrapText="1"/>
    </xf>
    <xf numFmtId="0" fontId="0" fillId="0" borderId="16" xfId="0" applyBorder="1" applyAlignment="1">
      <alignment/>
    </xf>
    <xf numFmtId="3" fontId="4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33" borderId="28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4" fillId="33" borderId="25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26" xfId="0" applyNumberFormat="1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3" fontId="5" fillId="0" borderId="0" xfId="56" applyNumberFormat="1" applyFont="1" applyBorder="1">
      <alignment/>
      <protection/>
    </xf>
    <xf numFmtId="0" fontId="9" fillId="0" borderId="0" xfId="0" applyFont="1" applyAlignment="1">
      <alignment/>
    </xf>
    <xf numFmtId="3" fontId="4" fillId="0" borderId="16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18" xfId="0" applyNumberFormat="1" applyFont="1" applyBorder="1" applyAlignment="1">
      <alignment wrapText="1"/>
    </xf>
    <xf numFmtId="0" fontId="0" fillId="0" borderId="16" xfId="0" applyBorder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5" fillId="0" borderId="34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i\AppData\Local\Temp\2011.&#233;vi%20R&#233;szletes%20kt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P&#201;NZ&#220;GY\K&#246;lts&#233;gvet&#233;s%202015\2015.%20&#233;vi%20ktgvet&#233;s\K&#246;z&#246;s%20Hivatal\&#214;sszes&#237;tett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1112"/>
      <sheetName val="841126"/>
      <sheetName val="841133"/>
      <sheetName val="890301"/>
      <sheetName val="iskola-óvoda"/>
      <sheetName val="eü-i ellátás"/>
      <sheetName val="településüz."/>
      <sheetName val="szociális"/>
      <sheetName val="kultúrális kiad."/>
      <sheetName val="német"/>
      <sheetName val="Munka5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0">
      <selection activeCell="D16" sqref="D16"/>
    </sheetView>
  </sheetViews>
  <sheetFormatPr defaultColWidth="8.88671875" defaultRowHeight="15.75"/>
  <cols>
    <col min="1" max="1" width="6.6640625" style="0" customWidth="1"/>
    <col min="2" max="2" width="51.99609375" style="0" customWidth="1"/>
    <col min="3" max="3" width="0" style="0" hidden="1" customWidth="1"/>
    <col min="5" max="7" width="7.5546875" style="0" hidden="1" customWidth="1"/>
    <col min="8" max="8" width="13.88671875" style="0" hidden="1" customWidth="1"/>
    <col min="9" max="9" width="8.21484375" style="0" hidden="1" customWidth="1"/>
    <col min="10" max="10" width="9.99609375" style="0" bestFit="1" customWidth="1"/>
    <col min="11" max="11" width="8.99609375" style="0" bestFit="1" customWidth="1"/>
  </cols>
  <sheetData>
    <row r="1" spans="1:9" ht="15.75">
      <c r="A1" s="107" t="s">
        <v>63</v>
      </c>
      <c r="B1" s="108"/>
      <c r="C1" s="108"/>
      <c r="D1" s="108"/>
      <c r="E1" s="108"/>
      <c r="F1" s="108"/>
      <c r="G1" s="108"/>
      <c r="H1" s="108"/>
      <c r="I1" s="108"/>
    </row>
    <row r="2" spans="1:9" ht="15.75">
      <c r="A2" s="107" t="s">
        <v>92</v>
      </c>
      <c r="B2" s="107"/>
      <c r="C2" s="107"/>
      <c r="D2" s="107"/>
      <c r="E2" s="107"/>
      <c r="F2" s="107"/>
      <c r="G2" s="107"/>
      <c r="H2" s="107"/>
      <c r="I2" s="107"/>
    </row>
    <row r="3" spans="1:9" ht="15.75">
      <c r="A3" s="107" t="s">
        <v>130</v>
      </c>
      <c r="B3" s="107"/>
      <c r="C3" s="107"/>
      <c r="D3" s="107"/>
      <c r="E3" s="107"/>
      <c r="F3" s="107"/>
      <c r="G3" s="107"/>
      <c r="H3" s="107"/>
      <c r="I3" s="107"/>
    </row>
    <row r="4" spans="1:9" ht="15.75">
      <c r="A4" s="26"/>
      <c r="B4" s="1"/>
      <c r="C4" s="8"/>
      <c r="D4" s="8"/>
      <c r="E4" s="8"/>
      <c r="F4" s="8"/>
      <c r="G4" s="8"/>
      <c r="I4" s="8"/>
    </row>
    <row r="5" spans="1:9" ht="15.75">
      <c r="A5" s="26"/>
      <c r="B5" s="8"/>
      <c r="C5" s="8"/>
      <c r="D5" s="106" t="s">
        <v>124</v>
      </c>
      <c r="E5" s="8"/>
      <c r="F5" s="8"/>
      <c r="G5" s="8"/>
      <c r="I5" s="8"/>
    </row>
    <row r="6" spans="1:9" ht="15.75">
      <c r="A6" s="10" t="s">
        <v>1</v>
      </c>
      <c r="B6" s="27" t="s">
        <v>0</v>
      </c>
      <c r="C6" s="28" t="s">
        <v>71</v>
      </c>
      <c r="D6" s="28" t="s">
        <v>131</v>
      </c>
      <c r="E6" s="28" t="s">
        <v>61</v>
      </c>
      <c r="F6" s="28" t="s">
        <v>61</v>
      </c>
      <c r="G6" s="28" t="s">
        <v>61</v>
      </c>
      <c r="I6" s="28" t="s">
        <v>61</v>
      </c>
    </row>
    <row r="7" spans="1:9" ht="15.75">
      <c r="A7" s="18" t="s">
        <v>2</v>
      </c>
      <c r="B7" s="17" t="s">
        <v>3</v>
      </c>
      <c r="C7" s="30" t="s">
        <v>41</v>
      </c>
      <c r="D7" s="30" t="s">
        <v>4</v>
      </c>
      <c r="E7" s="30" t="s">
        <v>4</v>
      </c>
      <c r="F7" s="30" t="s">
        <v>93</v>
      </c>
      <c r="G7" s="30" t="s">
        <v>68</v>
      </c>
      <c r="I7" s="30" t="s">
        <v>69</v>
      </c>
    </row>
    <row r="8" spans="1:11" ht="15.75">
      <c r="A8" s="32"/>
      <c r="B8" s="33"/>
      <c r="C8" s="29" t="s">
        <v>0</v>
      </c>
      <c r="D8" s="29" t="s">
        <v>0</v>
      </c>
      <c r="E8" s="29" t="s">
        <v>0</v>
      </c>
      <c r="F8" s="29" t="s">
        <v>0</v>
      </c>
      <c r="G8" s="29" t="s">
        <v>0</v>
      </c>
      <c r="I8" s="29" t="s">
        <v>0</v>
      </c>
      <c r="J8" t="s">
        <v>100</v>
      </c>
      <c r="K8" t="s">
        <v>101</v>
      </c>
    </row>
    <row r="9" spans="1:9" ht="15.75">
      <c r="A9" s="10"/>
      <c r="B9" s="11" t="s">
        <v>5</v>
      </c>
      <c r="C9" s="27"/>
      <c r="D9" s="27"/>
      <c r="E9" s="27"/>
      <c r="F9" s="27"/>
      <c r="G9" s="27"/>
      <c r="I9" s="27"/>
    </row>
    <row r="10" spans="1:9" ht="15.75">
      <c r="A10" s="18"/>
      <c r="B10" s="35"/>
      <c r="C10" s="17"/>
      <c r="D10" s="17"/>
      <c r="E10" s="17"/>
      <c r="F10" s="17"/>
      <c r="G10" s="17"/>
      <c r="I10" s="17"/>
    </row>
    <row r="11" spans="1:11" ht="15.75">
      <c r="A11" s="18" t="s">
        <v>6</v>
      </c>
      <c r="B11" s="6" t="s">
        <v>7</v>
      </c>
      <c r="C11" s="16" t="e">
        <f>#REF!</f>
        <v>#REF!</v>
      </c>
      <c r="D11" s="16">
        <f>SUM(J11:K11)</f>
        <v>79353447</v>
      </c>
      <c r="E11" s="16" t="e">
        <f>#REF!</f>
        <v>#REF!</v>
      </c>
      <c r="F11" s="16" t="e">
        <f>#REF!</f>
        <v>#REF!</v>
      </c>
      <c r="G11" s="16" t="e">
        <f>#REF!</f>
        <v>#REF!</v>
      </c>
      <c r="H11" s="58" t="e">
        <f>G11/F11</f>
        <v>#REF!</v>
      </c>
      <c r="I11" s="16" t="e">
        <f>#REF!</f>
        <v>#REF!</v>
      </c>
      <c r="J11">
        <v>28296447</v>
      </c>
      <c r="K11">
        <v>51057000</v>
      </c>
    </row>
    <row r="12" spans="1:11" ht="15.75">
      <c r="A12" s="18" t="s">
        <v>8</v>
      </c>
      <c r="B12" s="6" t="s">
        <v>94</v>
      </c>
      <c r="C12" s="16" t="e">
        <f>#REF!</f>
        <v>#REF!</v>
      </c>
      <c r="D12" s="16">
        <f>SUM(J12:K12)</f>
        <v>16584668</v>
      </c>
      <c r="E12" s="16" t="e">
        <f>#REF!</f>
        <v>#REF!</v>
      </c>
      <c r="F12" s="16" t="e">
        <f>#REF!</f>
        <v>#REF!</v>
      </c>
      <c r="G12" s="16" t="e">
        <f>#REF!</f>
        <v>#REF!</v>
      </c>
      <c r="H12" s="58" t="e">
        <f>G12/F12</f>
        <v>#REF!</v>
      </c>
      <c r="I12" s="16" t="e">
        <f>#REF!</f>
        <v>#REF!</v>
      </c>
      <c r="J12">
        <v>6159668</v>
      </c>
      <c r="K12">
        <v>10425000</v>
      </c>
    </row>
    <row r="13" spans="1:11" ht="15.75">
      <c r="A13" s="18" t="s">
        <v>9</v>
      </c>
      <c r="B13" s="6" t="s">
        <v>10</v>
      </c>
      <c r="C13" s="16" t="e">
        <f>#REF!</f>
        <v>#REF!</v>
      </c>
      <c r="D13" s="16">
        <f>SUM(J13:K13)</f>
        <v>48755532</v>
      </c>
      <c r="E13" s="16" t="e">
        <f>#REF!</f>
        <v>#REF!</v>
      </c>
      <c r="F13" s="16" t="e">
        <f>#REF!</f>
        <v>#REF!</v>
      </c>
      <c r="G13" s="16" t="e">
        <f>#REF!</f>
        <v>#REF!</v>
      </c>
      <c r="H13" s="58" t="e">
        <f>G13/F13</f>
        <v>#REF!</v>
      </c>
      <c r="I13" s="16" t="e">
        <f>#REF!</f>
        <v>#REF!</v>
      </c>
      <c r="J13">
        <v>43609653</v>
      </c>
      <c r="K13">
        <v>5145879</v>
      </c>
    </row>
    <row r="14" spans="1:11" ht="15.75">
      <c r="A14" s="18" t="s">
        <v>11</v>
      </c>
      <c r="B14" s="6" t="s">
        <v>95</v>
      </c>
      <c r="C14" s="16">
        <v>0</v>
      </c>
      <c r="D14" s="16">
        <f>SUM(J14:K14)</f>
        <v>6519383</v>
      </c>
      <c r="E14" s="16" t="e">
        <f>#REF!</f>
        <v>#REF!</v>
      </c>
      <c r="F14" s="16" t="e">
        <f>#REF!</f>
        <v>#REF!</v>
      </c>
      <c r="G14" s="16" t="e">
        <f>#REF!</f>
        <v>#REF!</v>
      </c>
      <c r="H14" s="58" t="e">
        <f>G14/F14</f>
        <v>#REF!</v>
      </c>
      <c r="I14" s="16" t="e">
        <f>#REF!</f>
        <v>#REF!</v>
      </c>
      <c r="J14">
        <v>6320262</v>
      </c>
      <c r="K14">
        <v>199121</v>
      </c>
    </row>
    <row r="15" spans="1:10" ht="15.75">
      <c r="A15" s="18" t="s">
        <v>12</v>
      </c>
      <c r="B15" s="6" t="s">
        <v>96</v>
      </c>
      <c r="C15" s="16" t="e">
        <f>#REF!</f>
        <v>#REF!</v>
      </c>
      <c r="D15" s="16">
        <f>SUM(J15:K15)</f>
        <v>10388000</v>
      </c>
      <c r="E15" s="16" t="e">
        <f>#REF!</f>
        <v>#REF!</v>
      </c>
      <c r="F15" s="16" t="e">
        <f>#REF!</f>
        <v>#REF!</v>
      </c>
      <c r="G15" s="16" t="e">
        <f>#REF!</f>
        <v>#REF!</v>
      </c>
      <c r="H15" s="58" t="e">
        <f>G15/F15</f>
        <v>#REF!</v>
      </c>
      <c r="I15" s="16" t="e">
        <f>#REF!</f>
        <v>#REF!</v>
      </c>
      <c r="J15">
        <v>10388000</v>
      </c>
    </row>
    <row r="16" spans="1:9" ht="15.75">
      <c r="A16" s="18"/>
      <c r="B16" s="35"/>
      <c r="C16" s="34"/>
      <c r="D16" s="34"/>
      <c r="E16" s="34"/>
      <c r="F16" s="34"/>
      <c r="G16" s="34"/>
      <c r="H16" s="58"/>
      <c r="I16" s="34"/>
    </row>
    <row r="17" spans="1:11" ht="15.75">
      <c r="A17" s="5" t="s">
        <v>0</v>
      </c>
      <c r="B17" s="3" t="s">
        <v>125</v>
      </c>
      <c r="C17" s="2" t="e">
        <f>SUM(C11:C15)</f>
        <v>#REF!</v>
      </c>
      <c r="D17" s="2">
        <f>SUM(D11:D15)</f>
        <v>161601030</v>
      </c>
      <c r="E17" s="2" t="e">
        <f>SUM(E11:E15)</f>
        <v>#REF!</v>
      </c>
      <c r="F17" s="2" t="e">
        <f>SUM(F11:F15)</f>
        <v>#REF!</v>
      </c>
      <c r="G17" s="2" t="e">
        <f>SUM(G11:G15)</f>
        <v>#REF!</v>
      </c>
      <c r="H17" s="58" t="e">
        <f>G17/F17</f>
        <v>#REF!</v>
      </c>
      <c r="I17" s="2" t="e">
        <f>SUM(I11:I15)</f>
        <v>#REF!</v>
      </c>
      <c r="J17" s="49">
        <f>SUM(J11:J15)</f>
        <v>94774030</v>
      </c>
      <c r="K17" s="49">
        <f>SUM(K11:K15)</f>
        <v>66827000</v>
      </c>
    </row>
    <row r="18" spans="1:9" ht="15.75">
      <c r="A18" s="18"/>
      <c r="B18" s="35"/>
      <c r="C18" s="17"/>
      <c r="D18" s="17"/>
      <c r="E18" s="17"/>
      <c r="F18" s="17"/>
      <c r="G18" s="17"/>
      <c r="H18" s="58"/>
      <c r="I18" s="17"/>
    </row>
    <row r="19" spans="1:9" ht="15.75">
      <c r="A19" s="18"/>
      <c r="B19" s="6" t="s">
        <v>16</v>
      </c>
      <c r="C19" s="17"/>
      <c r="D19" s="17"/>
      <c r="E19" s="17"/>
      <c r="F19" s="17"/>
      <c r="G19" s="17"/>
      <c r="H19" s="58"/>
      <c r="I19" s="17"/>
    </row>
    <row r="20" spans="1:9" ht="15.75">
      <c r="A20" s="18"/>
      <c r="B20" s="35"/>
      <c r="C20" s="17"/>
      <c r="D20" s="17"/>
      <c r="E20" s="17"/>
      <c r="F20" s="17"/>
      <c r="G20" s="17"/>
      <c r="H20" s="58"/>
      <c r="I20" s="17"/>
    </row>
    <row r="21" spans="1:11" ht="15.75">
      <c r="A21" s="38" t="s">
        <v>13</v>
      </c>
      <c r="B21" s="39" t="s">
        <v>20</v>
      </c>
      <c r="C21" s="16">
        <v>0</v>
      </c>
      <c r="D21" s="16">
        <f>SUM(J21:K21)</f>
        <v>132485388</v>
      </c>
      <c r="E21" s="16" t="e">
        <f>#REF!</f>
        <v>#REF!</v>
      </c>
      <c r="F21" s="16" t="e">
        <f>#REF!</f>
        <v>#REF!</v>
      </c>
      <c r="G21" s="16" t="e">
        <f>#REF!</f>
        <v>#REF!</v>
      </c>
      <c r="H21" s="58" t="e">
        <f>G21/F21</f>
        <v>#REF!</v>
      </c>
      <c r="I21" s="16" t="e">
        <f>#REF!</f>
        <v>#REF!</v>
      </c>
      <c r="J21">
        <v>131885388</v>
      </c>
      <c r="K21">
        <v>600000</v>
      </c>
    </row>
    <row r="22" spans="1:10" ht="15.75">
      <c r="A22" s="38" t="s">
        <v>14</v>
      </c>
      <c r="B22" s="39" t="s">
        <v>18</v>
      </c>
      <c r="C22" s="16">
        <v>0</v>
      </c>
      <c r="D22" s="16">
        <f>SUM(J22:K22)</f>
        <v>73840556</v>
      </c>
      <c r="E22" s="16">
        <v>15871</v>
      </c>
      <c r="F22" s="16" t="e">
        <f>#REF!</f>
        <v>#REF!</v>
      </c>
      <c r="G22" s="16" t="e">
        <f>#REF!</f>
        <v>#REF!</v>
      </c>
      <c r="H22" s="58" t="e">
        <f>G22/F22</f>
        <v>#REF!</v>
      </c>
      <c r="I22" s="16" t="e">
        <f>#REF!</f>
        <v>#REF!</v>
      </c>
      <c r="J22">
        <v>73840556</v>
      </c>
    </row>
    <row r="23" spans="1:9" ht="15.75">
      <c r="A23" s="38" t="s">
        <v>15</v>
      </c>
      <c r="B23" s="39" t="s">
        <v>97</v>
      </c>
      <c r="C23" s="16">
        <v>0</v>
      </c>
      <c r="D23" s="16"/>
      <c r="E23" s="16" t="e">
        <f>#REF!</f>
        <v>#REF!</v>
      </c>
      <c r="F23" s="16" t="e">
        <f>#REF!</f>
        <v>#REF!</v>
      </c>
      <c r="G23" s="16" t="e">
        <f>#REF!</f>
        <v>#REF!</v>
      </c>
      <c r="H23" s="58"/>
      <c r="I23" s="16" t="e">
        <f>#REF!</f>
        <v>#REF!</v>
      </c>
    </row>
    <row r="24" spans="1:9" ht="15.75">
      <c r="A24" s="32"/>
      <c r="B24" s="35" t="s">
        <v>0</v>
      </c>
      <c r="C24" s="17"/>
      <c r="D24" s="17"/>
      <c r="E24" s="17"/>
      <c r="F24" s="17"/>
      <c r="G24" s="17"/>
      <c r="H24" s="58"/>
      <c r="I24" s="17"/>
    </row>
    <row r="25" spans="1:9" ht="15.75">
      <c r="A25" s="5" t="s">
        <v>0</v>
      </c>
      <c r="B25" s="3" t="s">
        <v>126</v>
      </c>
      <c r="C25" s="2">
        <f>SUM(C21:C23)</f>
        <v>0</v>
      </c>
      <c r="D25" s="2">
        <f>SUM(D21:D23)</f>
        <v>206325944</v>
      </c>
      <c r="E25" s="2" t="e">
        <f>SUM(E21:E23)</f>
        <v>#REF!</v>
      </c>
      <c r="F25" s="2" t="e">
        <f>SUM(F21:F23)</f>
        <v>#REF!</v>
      </c>
      <c r="G25" s="2" t="e">
        <f>SUM(G21:G23)</f>
        <v>#REF!</v>
      </c>
      <c r="H25" s="58" t="e">
        <f>G25/F25</f>
        <v>#REF!</v>
      </c>
      <c r="I25" s="2" t="e">
        <f>SUM(I21:I23)</f>
        <v>#REF!</v>
      </c>
    </row>
    <row r="26" spans="1:9" ht="15.75">
      <c r="A26" s="18"/>
      <c r="B26" s="35"/>
      <c r="C26" s="17"/>
      <c r="D26" s="17"/>
      <c r="E26" s="17"/>
      <c r="F26" s="17"/>
      <c r="G26" s="17"/>
      <c r="H26" s="58"/>
      <c r="I26" s="17"/>
    </row>
    <row r="27" spans="1:9" ht="15.75">
      <c r="A27" s="18" t="s">
        <v>0</v>
      </c>
      <c r="B27" s="6" t="s">
        <v>26</v>
      </c>
      <c r="C27" s="17"/>
      <c r="D27" s="17"/>
      <c r="E27" s="17"/>
      <c r="F27" s="17"/>
      <c r="G27" s="17"/>
      <c r="H27" s="58"/>
      <c r="I27" s="17"/>
    </row>
    <row r="28" spans="1:9" ht="15.75">
      <c r="A28" s="18" t="s">
        <v>0</v>
      </c>
      <c r="B28" s="6" t="s">
        <v>0</v>
      </c>
      <c r="C28" s="17"/>
      <c r="D28" s="17"/>
      <c r="E28" s="17"/>
      <c r="F28" s="17"/>
      <c r="G28" s="17"/>
      <c r="H28" s="58"/>
      <c r="I28" s="17"/>
    </row>
    <row r="29" spans="1:9" ht="15.75">
      <c r="A29" s="18" t="s">
        <v>17</v>
      </c>
      <c r="B29" s="6" t="s">
        <v>98</v>
      </c>
      <c r="C29" s="16">
        <v>0</v>
      </c>
      <c r="D29" s="16">
        <v>0</v>
      </c>
      <c r="E29" s="16" t="e">
        <f>SUM(#REF!)</f>
        <v>#REF!</v>
      </c>
      <c r="F29" s="16" t="e">
        <f>SUM(#REF!)</f>
        <v>#REF!</v>
      </c>
      <c r="G29" s="49" t="e">
        <f>SUM(#REF!)</f>
        <v>#REF!</v>
      </c>
      <c r="H29" s="58" t="e">
        <f>G29/F29</f>
        <v>#REF!</v>
      </c>
      <c r="I29" s="49" t="e">
        <f>SUM(#REF!)</f>
        <v>#REF!</v>
      </c>
    </row>
    <row r="30" spans="1:9" ht="15.75">
      <c r="A30" s="18" t="s">
        <v>19</v>
      </c>
      <c r="B30" s="6" t="s">
        <v>99</v>
      </c>
      <c r="C30" s="16">
        <v>0</v>
      </c>
      <c r="D30" s="16">
        <v>0</v>
      </c>
      <c r="E30" s="16" t="e">
        <f>SUM(#REF!)</f>
        <v>#REF!</v>
      </c>
      <c r="F30" s="16" t="e">
        <f>SUM(#REF!)</f>
        <v>#REF!</v>
      </c>
      <c r="G30" s="49" t="e">
        <f>SUM(#REF!)</f>
        <v>#REF!</v>
      </c>
      <c r="H30" s="58" t="e">
        <f>G30/F30</f>
        <v>#REF!</v>
      </c>
      <c r="I30" s="49" t="e">
        <f>SUM(#REF!)</f>
        <v>#REF!</v>
      </c>
    </row>
    <row r="31" spans="1:9" ht="15.75">
      <c r="A31" s="18" t="s">
        <v>21</v>
      </c>
      <c r="B31" s="6" t="s">
        <v>111</v>
      </c>
      <c r="C31" s="16"/>
      <c r="D31" s="16">
        <v>4384026</v>
      </c>
      <c r="E31" s="16"/>
      <c r="F31" s="16"/>
      <c r="G31" s="49"/>
      <c r="H31" s="58"/>
      <c r="I31" s="49"/>
    </row>
    <row r="32" spans="1:9" ht="15.75">
      <c r="A32" s="18" t="s">
        <v>0</v>
      </c>
      <c r="B32" s="35" t="s">
        <v>0</v>
      </c>
      <c r="C32" s="17"/>
      <c r="D32" s="17"/>
      <c r="E32" s="17"/>
      <c r="F32" s="17"/>
      <c r="G32" s="17"/>
      <c r="H32" s="58"/>
      <c r="I32" s="17"/>
    </row>
    <row r="33" spans="1:9" ht="15.75">
      <c r="A33" s="5" t="s">
        <v>0</v>
      </c>
      <c r="B33" s="3" t="s">
        <v>45</v>
      </c>
      <c r="C33" s="37">
        <f>+C29+C30</f>
        <v>0</v>
      </c>
      <c r="D33" s="37">
        <f>+D29+D30+D31</f>
        <v>4384026</v>
      </c>
      <c r="E33" s="37" t="e">
        <f>+E29+E30</f>
        <v>#REF!</v>
      </c>
      <c r="F33" s="37" t="e">
        <f>+F29+F30</f>
        <v>#REF!</v>
      </c>
      <c r="G33" s="37" t="e">
        <f>+G29+G30</f>
        <v>#REF!</v>
      </c>
      <c r="H33" s="58" t="e">
        <f>G33/F33</f>
        <v>#REF!</v>
      </c>
      <c r="I33" s="37" t="e">
        <f>+I29+I30</f>
        <v>#REF!</v>
      </c>
    </row>
    <row r="34" spans="1:9" ht="15.75">
      <c r="A34" s="18" t="s">
        <v>0</v>
      </c>
      <c r="B34" s="35"/>
      <c r="C34" s="17"/>
      <c r="D34" s="17"/>
      <c r="E34" s="17"/>
      <c r="F34" s="17"/>
      <c r="G34" s="17"/>
      <c r="H34" s="58"/>
      <c r="I34" s="17"/>
    </row>
    <row r="35" spans="1:9" ht="15.75">
      <c r="A35" s="18"/>
      <c r="B35" s="35"/>
      <c r="C35" s="17"/>
      <c r="D35" s="17"/>
      <c r="E35" s="17"/>
      <c r="F35" s="17"/>
      <c r="G35" s="17"/>
      <c r="H35" s="58"/>
      <c r="I35" s="17"/>
    </row>
    <row r="36" spans="1:9" ht="15.75">
      <c r="A36" s="5" t="s">
        <v>0</v>
      </c>
      <c r="B36" s="3" t="s">
        <v>127</v>
      </c>
      <c r="C36" s="2" t="e">
        <f>+#REF!+C33</f>
        <v>#REF!</v>
      </c>
      <c r="D36" s="2">
        <f>D17+D25+D33</f>
        <v>372311000</v>
      </c>
      <c r="E36" s="2" t="e">
        <f>+#REF!+E33</f>
        <v>#REF!</v>
      </c>
      <c r="F36" s="2" t="e">
        <f>+#REF!+F33</f>
        <v>#REF!</v>
      </c>
      <c r="G36" s="2" t="e">
        <f>+#REF!+G33</f>
        <v>#REF!</v>
      </c>
      <c r="H36" s="58" t="e">
        <f>G36/F36</f>
        <v>#REF!</v>
      </c>
      <c r="I36" s="2" t="e">
        <f>+#REF!+I33</f>
        <v>#REF!</v>
      </c>
    </row>
  </sheetData>
  <sheetProtection/>
  <mergeCells count="3">
    <mergeCell ref="A1:I1"/>
    <mergeCell ref="A2:I2"/>
    <mergeCell ref="A3:I3"/>
  </mergeCells>
  <printOptions gridLines="1"/>
  <pageMargins left="0.75" right="0.75" top="1" bottom="1" header="0.5" footer="0.5"/>
  <pageSetup horizontalDpi="600" verticalDpi="600" orientation="portrait" paperSize="9" scale="93" r:id="rId1"/>
  <headerFooter alignWithMargins="0">
    <oddHeader>&amp;R&amp;"Arial,Normál"&amp;10 3.sz.melléklet
&amp;P.oldal</oddHeader>
  </headerFooter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62"/>
  <sheetViews>
    <sheetView zoomScaleSheetLayoutView="100" zoomScalePageLayoutView="0" workbookViewId="0" topLeftCell="A1">
      <selection activeCell="G9" sqref="G9"/>
    </sheetView>
  </sheetViews>
  <sheetFormatPr defaultColWidth="8.88671875" defaultRowHeight="15.75"/>
  <cols>
    <col min="1" max="1" width="3.10546875" style="26" customWidth="1"/>
    <col min="2" max="2" width="3.10546875" style="36" customWidth="1"/>
    <col min="3" max="3" width="62.88671875" style="8" customWidth="1"/>
    <col min="4" max="4" width="9.3359375" style="45" customWidth="1"/>
    <col min="5" max="16384" width="8.88671875" style="8" customWidth="1"/>
  </cols>
  <sheetData>
    <row r="1" spans="1:4" ht="12.75" customHeight="1">
      <c r="A1" s="111" t="s">
        <v>63</v>
      </c>
      <c r="B1" s="112"/>
      <c r="C1" s="112"/>
      <c r="D1" s="112"/>
    </row>
    <row r="2" spans="1:4" ht="12.75" customHeight="1">
      <c r="A2" s="113" t="s">
        <v>65</v>
      </c>
      <c r="B2" s="114"/>
      <c r="C2" s="114"/>
      <c r="D2" s="114"/>
    </row>
    <row r="3" spans="1:4" ht="15.75" customHeight="1">
      <c r="A3" s="115" t="s">
        <v>64</v>
      </c>
      <c r="B3" s="116"/>
      <c r="C3" s="116"/>
      <c r="D3" s="116"/>
    </row>
    <row r="4" spans="1:4" ht="15.75" customHeight="1">
      <c r="A4" s="113" t="s">
        <v>132</v>
      </c>
      <c r="B4" s="114"/>
      <c r="C4" s="114"/>
      <c r="D4" s="114"/>
    </row>
    <row r="5" spans="1:4" ht="16.5" customHeight="1" thickBot="1">
      <c r="A5" s="117" t="s">
        <v>124</v>
      </c>
      <c r="B5" s="118"/>
      <c r="C5" s="118"/>
      <c r="D5" s="118"/>
    </row>
    <row r="6" spans="1:4" ht="12.75">
      <c r="A6" s="19" t="s">
        <v>29</v>
      </c>
      <c r="B6" s="19" t="s">
        <v>30</v>
      </c>
      <c r="C6" s="91" t="s">
        <v>0</v>
      </c>
      <c r="D6" s="94" t="s">
        <v>133</v>
      </c>
    </row>
    <row r="7" spans="1:4" ht="12.75">
      <c r="A7" s="19" t="s">
        <v>0</v>
      </c>
      <c r="B7" s="19" t="s">
        <v>31</v>
      </c>
      <c r="C7" s="93" t="s">
        <v>3</v>
      </c>
      <c r="D7" s="95" t="s">
        <v>4</v>
      </c>
    </row>
    <row r="8" spans="1:4" ht="13.5" thickBot="1">
      <c r="A8" s="19"/>
      <c r="B8" s="19"/>
      <c r="C8" s="92"/>
      <c r="D8" s="96" t="s">
        <v>0</v>
      </c>
    </row>
    <row r="9" spans="1:4" ht="12.75">
      <c r="A9" s="72" t="s">
        <v>0</v>
      </c>
      <c r="B9" s="73"/>
      <c r="C9" s="74" t="s">
        <v>32</v>
      </c>
      <c r="D9" s="75"/>
    </row>
    <row r="10" spans="1:4" ht="12.75">
      <c r="A10" s="76"/>
      <c r="B10" s="30"/>
      <c r="C10" s="6"/>
      <c r="D10" s="43"/>
    </row>
    <row r="11" spans="1:4" ht="12.75">
      <c r="A11" s="76"/>
      <c r="B11" s="30"/>
      <c r="C11" s="6"/>
      <c r="D11" s="43"/>
    </row>
    <row r="12" spans="1:4" ht="24.75" customHeight="1">
      <c r="A12" s="76" t="s">
        <v>6</v>
      </c>
      <c r="B12" s="30" t="s">
        <v>6</v>
      </c>
      <c r="C12" s="70" t="s">
        <v>110</v>
      </c>
      <c r="D12" s="71"/>
    </row>
    <row r="13" spans="1:4" ht="12.75">
      <c r="A13" s="76"/>
      <c r="B13" s="30"/>
      <c r="C13" s="35" t="s">
        <v>42</v>
      </c>
      <c r="D13" s="43">
        <v>9256400</v>
      </c>
    </row>
    <row r="14" spans="1:4" ht="12.75">
      <c r="A14" s="76"/>
      <c r="B14" s="30"/>
      <c r="C14" s="35" t="s">
        <v>33</v>
      </c>
      <c r="D14" s="43">
        <v>2003000</v>
      </c>
    </row>
    <row r="15" spans="1:4" ht="12.75">
      <c r="A15" s="76"/>
      <c r="B15" s="30"/>
      <c r="C15" s="35" t="s">
        <v>102</v>
      </c>
      <c r="D15" s="43">
        <v>17858000</v>
      </c>
    </row>
    <row r="16" spans="1:4" ht="12.75">
      <c r="A16" s="76"/>
      <c r="B16" s="30"/>
      <c r="C16" s="35" t="s">
        <v>103</v>
      </c>
      <c r="D16" s="43">
        <v>0</v>
      </c>
    </row>
    <row r="17" spans="1:4" ht="12.75">
      <c r="A17" s="76"/>
      <c r="B17" s="30"/>
      <c r="C17" s="35" t="s">
        <v>104</v>
      </c>
      <c r="D17" s="43">
        <v>300000</v>
      </c>
    </row>
    <row r="18" spans="1:4" ht="12.75">
      <c r="A18" s="76"/>
      <c r="B18" s="30"/>
      <c r="C18" s="35"/>
      <c r="D18" s="43"/>
    </row>
    <row r="19" spans="1:4" ht="12.75">
      <c r="A19" s="76"/>
      <c r="B19" s="18"/>
      <c r="C19" s="35" t="s">
        <v>105</v>
      </c>
      <c r="D19" s="51">
        <v>0</v>
      </c>
    </row>
    <row r="20" spans="1:4" ht="12.75">
      <c r="A20" s="76"/>
      <c r="B20" s="30"/>
      <c r="C20" s="35" t="s">
        <v>106</v>
      </c>
      <c r="D20" s="43">
        <v>0</v>
      </c>
    </row>
    <row r="21" spans="1:4" ht="12.75">
      <c r="A21" s="76"/>
      <c r="B21" s="30"/>
      <c r="C21" s="35"/>
      <c r="D21" s="43"/>
    </row>
    <row r="22" spans="1:4" ht="12.75">
      <c r="A22" s="77"/>
      <c r="B22" s="5"/>
      <c r="C22" s="3" t="s">
        <v>34</v>
      </c>
      <c r="D22" s="50">
        <f>SUM(D13:D20)</f>
        <v>29417400</v>
      </c>
    </row>
    <row r="23" spans="1:4" ht="12.75">
      <c r="A23" s="76"/>
      <c r="B23" s="30"/>
      <c r="C23" s="6"/>
      <c r="D23" s="43"/>
    </row>
    <row r="24" spans="1:4" ht="26.25" customHeight="1">
      <c r="A24" s="76" t="s">
        <v>8</v>
      </c>
      <c r="B24" s="30" t="s">
        <v>6</v>
      </c>
      <c r="C24" s="109" t="s">
        <v>75</v>
      </c>
      <c r="D24" s="110"/>
    </row>
    <row r="25" spans="1:4" ht="12.75">
      <c r="A25" s="76"/>
      <c r="B25" s="30"/>
      <c r="C25" s="35" t="s">
        <v>42</v>
      </c>
      <c r="D25" s="43">
        <v>41954000</v>
      </c>
    </row>
    <row r="26" spans="1:4" ht="12.75">
      <c r="A26" s="76"/>
      <c r="B26" s="30"/>
      <c r="C26" s="35" t="s">
        <v>33</v>
      </c>
      <c r="D26" s="43">
        <v>8640000</v>
      </c>
    </row>
    <row r="27" spans="1:4" ht="12.75">
      <c r="A27" s="76"/>
      <c r="B27" s="30"/>
      <c r="C27" s="35" t="s">
        <v>102</v>
      </c>
      <c r="D27" s="43">
        <v>5075879</v>
      </c>
    </row>
    <row r="28" spans="1:4" ht="12.75">
      <c r="A28" s="76"/>
      <c r="B28" s="30"/>
      <c r="C28" s="35" t="s">
        <v>103</v>
      </c>
      <c r="D28" s="43">
        <v>0</v>
      </c>
    </row>
    <row r="29" spans="1:4" ht="12.75">
      <c r="A29" s="76"/>
      <c r="B29" s="30"/>
      <c r="C29" s="35" t="s">
        <v>104</v>
      </c>
      <c r="D29" s="43">
        <v>0</v>
      </c>
    </row>
    <row r="30" spans="1:4" ht="11.25" customHeight="1">
      <c r="A30" s="76"/>
      <c r="B30" s="30"/>
      <c r="C30" s="35"/>
      <c r="D30" s="43"/>
    </row>
    <row r="31" spans="1:4" ht="12.75">
      <c r="A31" s="76"/>
      <c r="B31" s="30"/>
      <c r="C31" s="35" t="s">
        <v>105</v>
      </c>
      <c r="D31" s="51">
        <v>600000</v>
      </c>
    </row>
    <row r="32" spans="1:4" s="1" customFormat="1" ht="12.75">
      <c r="A32" s="76"/>
      <c r="B32" s="18"/>
      <c r="C32" s="35" t="s">
        <v>106</v>
      </c>
      <c r="D32" s="43">
        <v>0</v>
      </c>
    </row>
    <row r="33" spans="1:4" ht="11.25" customHeight="1">
      <c r="A33" s="76"/>
      <c r="B33" s="30"/>
      <c r="C33" s="24"/>
      <c r="D33" s="44"/>
    </row>
    <row r="34" spans="1:4" s="1" customFormat="1" ht="12.75">
      <c r="A34" s="77"/>
      <c r="B34" s="5"/>
      <c r="C34" s="3" t="s">
        <v>34</v>
      </c>
      <c r="D34" s="50">
        <f>SUM(D25:D32)</f>
        <v>56269879</v>
      </c>
    </row>
    <row r="35" spans="1:4" s="1" customFormat="1" ht="12.75">
      <c r="A35" s="76"/>
      <c r="B35" s="18"/>
      <c r="C35" s="6"/>
      <c r="D35" s="49"/>
    </row>
    <row r="36" spans="1:4" s="1" customFormat="1" ht="12.75">
      <c r="A36" s="76" t="s">
        <v>8</v>
      </c>
      <c r="B36" s="30" t="s">
        <v>8</v>
      </c>
      <c r="C36" s="16" t="s">
        <v>76</v>
      </c>
      <c r="D36" s="66"/>
    </row>
    <row r="37" spans="1:4" s="1" customFormat="1" ht="12.75">
      <c r="A37" s="76"/>
      <c r="B37" s="30"/>
      <c r="C37" s="35" t="s">
        <v>42</v>
      </c>
      <c r="D37" s="43">
        <v>9103000</v>
      </c>
    </row>
    <row r="38" spans="1:4" s="1" customFormat="1" ht="12.75">
      <c r="A38" s="76"/>
      <c r="B38" s="30"/>
      <c r="C38" s="35" t="s">
        <v>33</v>
      </c>
      <c r="D38" s="43">
        <v>1785000</v>
      </c>
    </row>
    <row r="39" spans="1:4" s="1" customFormat="1" ht="12.75">
      <c r="A39" s="76"/>
      <c r="B39" s="30"/>
      <c r="C39" s="35" t="s">
        <v>102</v>
      </c>
      <c r="D39" s="43">
        <v>70000</v>
      </c>
    </row>
    <row r="40" spans="1:4" s="1" customFormat="1" ht="12.75" hidden="1">
      <c r="A40" s="76"/>
      <c r="B40" s="30"/>
      <c r="C40" s="35" t="s">
        <v>103</v>
      </c>
      <c r="D40" s="43"/>
    </row>
    <row r="41" spans="1:4" s="1" customFormat="1" ht="12.75" hidden="1">
      <c r="A41" s="76"/>
      <c r="B41" s="30"/>
      <c r="C41" s="35" t="s">
        <v>104</v>
      </c>
      <c r="D41" s="43"/>
    </row>
    <row r="42" spans="1:4" s="1" customFormat="1" ht="12.75" hidden="1">
      <c r="A42" s="76"/>
      <c r="B42" s="30"/>
      <c r="C42" s="35"/>
      <c r="D42" s="43"/>
    </row>
    <row r="43" spans="1:4" s="1" customFormat="1" ht="12.75" hidden="1">
      <c r="A43" s="76"/>
      <c r="B43" s="30"/>
      <c r="C43" s="35" t="s">
        <v>105</v>
      </c>
      <c r="D43" s="43"/>
    </row>
    <row r="44" spans="1:4" s="1" customFormat="1" ht="12.75" hidden="1">
      <c r="A44" s="76"/>
      <c r="B44" s="30"/>
      <c r="C44" s="35" t="s">
        <v>106</v>
      </c>
      <c r="D44" s="43"/>
    </row>
    <row r="45" spans="1:4" s="1" customFormat="1" ht="12.75">
      <c r="A45" s="76"/>
      <c r="B45" s="30"/>
      <c r="C45" s="35" t="s">
        <v>103</v>
      </c>
      <c r="D45" s="51">
        <v>0</v>
      </c>
    </row>
    <row r="46" spans="1:4" s="1" customFormat="1" ht="12.75" hidden="1">
      <c r="A46" s="76"/>
      <c r="B46" s="30"/>
      <c r="C46" s="35" t="s">
        <v>104</v>
      </c>
      <c r="D46" s="51"/>
    </row>
    <row r="47" spans="1:4" s="1" customFormat="1" ht="12.75">
      <c r="A47" s="76"/>
      <c r="B47" s="18" t="s">
        <v>0</v>
      </c>
      <c r="C47" s="35"/>
      <c r="D47" s="51"/>
    </row>
    <row r="48" spans="1:4" s="1" customFormat="1" ht="12.75">
      <c r="A48" s="76"/>
      <c r="B48" s="18"/>
      <c r="C48" s="35" t="s">
        <v>105</v>
      </c>
      <c r="D48" s="51">
        <v>0</v>
      </c>
    </row>
    <row r="49" spans="1:4" s="1" customFormat="1" ht="12.75">
      <c r="A49" s="76"/>
      <c r="B49" s="30"/>
      <c r="C49" s="35" t="s">
        <v>106</v>
      </c>
      <c r="D49" s="51">
        <v>0</v>
      </c>
    </row>
    <row r="50" spans="1:4" s="1" customFormat="1" ht="12.75">
      <c r="A50" s="76"/>
      <c r="B50" s="30"/>
      <c r="C50" s="24"/>
      <c r="D50" s="44"/>
    </row>
    <row r="51" spans="1:4" s="1" customFormat="1" ht="12.75">
      <c r="A51" s="77"/>
      <c r="B51" s="5"/>
      <c r="C51" s="3" t="s">
        <v>34</v>
      </c>
      <c r="D51" s="50">
        <f>SUM(D37:D49)</f>
        <v>10958000</v>
      </c>
    </row>
    <row r="52" spans="1:4" s="1" customFormat="1" ht="12.75">
      <c r="A52" s="76"/>
      <c r="B52" s="18"/>
      <c r="C52" s="6"/>
      <c r="D52" s="49"/>
    </row>
    <row r="53" spans="1:4" s="1" customFormat="1" ht="12.75">
      <c r="A53" s="76"/>
      <c r="B53" s="22"/>
      <c r="C53" s="102" t="s">
        <v>113</v>
      </c>
      <c r="D53" s="49"/>
    </row>
    <row r="54" spans="1:4" s="1" customFormat="1" ht="12.75">
      <c r="A54" s="76"/>
      <c r="B54" s="18"/>
      <c r="C54" s="6"/>
      <c r="D54" s="49"/>
    </row>
    <row r="55" spans="1:4" s="1" customFormat="1" ht="12.75">
      <c r="A55" s="76"/>
      <c r="B55" s="18"/>
      <c r="C55" s="69" t="s">
        <v>128</v>
      </c>
      <c r="D55" s="51">
        <v>3000000</v>
      </c>
    </row>
    <row r="56" spans="1:4" s="1" customFormat="1" ht="25.5">
      <c r="A56" s="76"/>
      <c r="B56" s="18"/>
      <c r="C56" s="101" t="s">
        <v>134</v>
      </c>
      <c r="D56" s="51">
        <v>4384026</v>
      </c>
    </row>
    <row r="57" spans="1:4" s="1" customFormat="1" ht="12.75">
      <c r="A57" s="76"/>
      <c r="B57" s="18"/>
      <c r="C57" s="35"/>
      <c r="D57" s="49"/>
    </row>
    <row r="58" spans="1:4" s="1" customFormat="1" ht="12.75">
      <c r="A58" s="77"/>
      <c r="B58" s="5"/>
      <c r="C58" s="3" t="s">
        <v>34</v>
      </c>
      <c r="D58" s="50">
        <f>SUM(D54:D56)</f>
        <v>7384026</v>
      </c>
    </row>
    <row r="59" spans="1:4" s="1" customFormat="1" ht="12.75">
      <c r="A59" s="76"/>
      <c r="B59" s="18"/>
      <c r="C59" s="6"/>
      <c r="D59" s="51"/>
    </row>
    <row r="60" spans="1:4" ht="12.75">
      <c r="A60" s="76" t="s">
        <v>6</v>
      </c>
      <c r="B60" s="30">
        <v>8</v>
      </c>
      <c r="C60" s="6" t="s">
        <v>85</v>
      </c>
      <c r="D60" s="51"/>
    </row>
    <row r="61" spans="1:4" ht="12.75">
      <c r="A61" s="76"/>
      <c r="B61" s="30"/>
      <c r="C61" s="35" t="s">
        <v>107</v>
      </c>
      <c r="D61" s="51">
        <v>300000</v>
      </c>
    </row>
    <row r="62" spans="1:4" ht="12.75">
      <c r="A62" s="76"/>
      <c r="B62" s="30"/>
      <c r="C62" s="69" t="s">
        <v>108</v>
      </c>
      <c r="D62" s="51">
        <v>938583</v>
      </c>
    </row>
    <row r="63" spans="1:4" ht="12.75">
      <c r="A63" s="76"/>
      <c r="B63" s="30"/>
      <c r="C63" s="69" t="s">
        <v>109</v>
      </c>
      <c r="D63" s="51">
        <v>253417</v>
      </c>
    </row>
    <row r="64" spans="1:4" ht="12.75">
      <c r="A64" s="76"/>
      <c r="B64" s="29"/>
      <c r="C64" s="6"/>
      <c r="D64" s="55"/>
    </row>
    <row r="65" spans="1:4" ht="12.75">
      <c r="A65" s="77"/>
      <c r="B65" s="7"/>
      <c r="C65" s="3" t="s">
        <v>34</v>
      </c>
      <c r="D65" s="52">
        <f>SUM(D61:D63)</f>
        <v>1492000</v>
      </c>
    </row>
    <row r="66" spans="1:4" s="1" customFormat="1" ht="12.75" hidden="1">
      <c r="A66" s="76"/>
      <c r="B66" s="18"/>
      <c r="C66" s="6"/>
      <c r="D66" s="49"/>
    </row>
    <row r="67" spans="1:4" s="1" customFormat="1" ht="12.75" hidden="1">
      <c r="A67" s="76"/>
      <c r="B67" s="18"/>
      <c r="C67" s="6"/>
      <c r="D67" s="49"/>
    </row>
    <row r="68" spans="1:4" ht="11.25" customHeight="1" hidden="1">
      <c r="A68" s="76" t="s">
        <v>6</v>
      </c>
      <c r="B68" s="30">
        <v>10</v>
      </c>
      <c r="C68" s="6" t="s">
        <v>66</v>
      </c>
      <c r="D68" s="44"/>
    </row>
    <row r="69" spans="1:4" ht="12" customHeight="1" hidden="1">
      <c r="A69" s="76"/>
      <c r="B69" s="30"/>
      <c r="C69" s="35"/>
      <c r="D69" s="43"/>
    </row>
    <row r="70" spans="1:4" ht="12" customHeight="1" hidden="1">
      <c r="A70" s="76"/>
      <c r="B70" s="30"/>
      <c r="C70" s="35" t="s">
        <v>62</v>
      </c>
      <c r="D70" s="43" t="e">
        <f>'[1]841126'!$C$158</f>
        <v>#REF!</v>
      </c>
    </row>
    <row r="71" spans="1:4" ht="12" customHeight="1" hidden="1">
      <c r="A71" s="76"/>
      <c r="B71" s="30"/>
      <c r="C71" s="35" t="s">
        <v>62</v>
      </c>
      <c r="D71" s="43" t="e">
        <f>'[1]841126'!$C$158</f>
        <v>#REF!</v>
      </c>
    </row>
    <row r="72" spans="1:4" ht="12.75" hidden="1">
      <c r="A72" s="76"/>
      <c r="B72" s="30"/>
      <c r="C72" s="35" t="s">
        <v>53</v>
      </c>
      <c r="D72" s="43"/>
    </row>
    <row r="73" spans="1:4" s="1" customFormat="1" ht="12.75" hidden="1">
      <c r="A73" s="76"/>
      <c r="B73" s="18"/>
      <c r="C73" s="6" t="s">
        <v>49</v>
      </c>
      <c r="D73" s="49">
        <f>D72</f>
        <v>0</v>
      </c>
    </row>
    <row r="74" spans="1:4" ht="11.25" customHeight="1" hidden="1">
      <c r="A74" s="76"/>
      <c r="B74" s="30"/>
      <c r="C74" s="35"/>
      <c r="D74" s="43"/>
    </row>
    <row r="75" spans="1:4" s="1" customFormat="1" ht="12.75" hidden="1">
      <c r="A75" s="77"/>
      <c r="B75" s="5"/>
      <c r="C75" s="3" t="s">
        <v>34</v>
      </c>
      <c r="D75" s="50">
        <f>D73</f>
        <v>0</v>
      </c>
    </row>
    <row r="76" spans="1:4" s="1" customFormat="1" ht="12.75">
      <c r="A76" s="76"/>
      <c r="B76" s="18"/>
      <c r="C76" s="6"/>
      <c r="D76" s="49"/>
    </row>
    <row r="77" spans="1:4" s="1" customFormat="1" ht="12.75">
      <c r="A77" s="76" t="s">
        <v>6</v>
      </c>
      <c r="B77" s="18" t="s">
        <v>13</v>
      </c>
      <c r="C77" s="6" t="s">
        <v>84</v>
      </c>
      <c r="D77" s="49" t="s">
        <v>0</v>
      </c>
    </row>
    <row r="78" spans="1:4" s="1" customFormat="1" ht="12.75">
      <c r="A78" s="76"/>
      <c r="B78" s="18"/>
      <c r="C78" s="20" t="s">
        <v>114</v>
      </c>
      <c r="D78" s="51">
        <v>2400000</v>
      </c>
    </row>
    <row r="79" spans="1:4" s="1" customFormat="1" ht="12.75">
      <c r="A79" s="76"/>
      <c r="B79" s="18"/>
      <c r="C79" s="20" t="s">
        <v>135</v>
      </c>
      <c r="D79" s="51">
        <v>616000</v>
      </c>
    </row>
    <row r="80" spans="1:4" s="1" customFormat="1" ht="12.75">
      <c r="A80" s="76"/>
      <c r="B80" s="18"/>
      <c r="C80" s="20" t="s">
        <v>136</v>
      </c>
      <c r="D80" s="51">
        <v>500000</v>
      </c>
    </row>
    <row r="81" spans="1:4" s="1" customFormat="1" ht="12.75">
      <c r="A81" s="76"/>
      <c r="B81" s="18"/>
      <c r="C81" s="20" t="s">
        <v>115</v>
      </c>
      <c r="D81" s="51">
        <v>72000</v>
      </c>
    </row>
    <row r="82" spans="1:4" s="23" customFormat="1" ht="12.75">
      <c r="A82" s="78"/>
      <c r="B82" s="22"/>
      <c r="C82" s="24"/>
      <c r="D82" s="44"/>
    </row>
    <row r="83" spans="1:4" s="23" customFormat="1" ht="12.75">
      <c r="A83" s="79"/>
      <c r="B83" s="25"/>
      <c r="C83" s="3" t="s">
        <v>34</v>
      </c>
      <c r="D83" s="52">
        <f>SUM(D78:D81)</f>
        <v>3588000</v>
      </c>
    </row>
    <row r="84" spans="1:4" s="1" customFormat="1" ht="12.75">
      <c r="A84" s="76"/>
      <c r="B84" s="18"/>
      <c r="C84" s="6"/>
      <c r="D84" s="49"/>
    </row>
    <row r="85" spans="1:4" s="1" customFormat="1" ht="12.75">
      <c r="A85" s="76"/>
      <c r="B85" s="18"/>
      <c r="C85" s="6" t="s">
        <v>36</v>
      </c>
      <c r="D85" s="49"/>
    </row>
    <row r="86" spans="1:4" ht="12.75">
      <c r="A86" s="76"/>
      <c r="B86" s="30"/>
      <c r="C86" s="35"/>
      <c r="D86" s="43"/>
    </row>
    <row r="87" spans="1:4" ht="12.75">
      <c r="A87" s="76" t="s">
        <v>0</v>
      </c>
      <c r="B87" s="30"/>
      <c r="C87" s="6" t="s">
        <v>37</v>
      </c>
      <c r="D87" s="43"/>
    </row>
    <row r="88" spans="1:4" ht="12.75">
      <c r="A88" s="76"/>
      <c r="B88" s="30"/>
      <c r="C88" s="6"/>
      <c r="D88" s="43"/>
    </row>
    <row r="89" spans="1:4" ht="12.75">
      <c r="A89" s="76" t="s">
        <v>11</v>
      </c>
      <c r="B89" s="30" t="s">
        <v>6</v>
      </c>
      <c r="C89" s="6" t="s">
        <v>86</v>
      </c>
      <c r="D89" s="43"/>
    </row>
    <row r="90" spans="1:4" ht="12.75">
      <c r="A90" s="76"/>
      <c r="B90" s="30"/>
      <c r="C90" s="6"/>
      <c r="D90" s="43"/>
    </row>
    <row r="91" spans="1:4" ht="12.75">
      <c r="A91" s="76"/>
      <c r="B91" s="30"/>
      <c r="C91" s="98" t="s">
        <v>42</v>
      </c>
      <c r="D91" s="43">
        <v>4417000</v>
      </c>
    </row>
    <row r="92" spans="1:4" ht="12.75">
      <c r="A92" s="76"/>
      <c r="B92" s="30"/>
      <c r="C92" s="98" t="s">
        <v>33</v>
      </c>
      <c r="D92" s="43">
        <v>814000</v>
      </c>
    </row>
    <row r="93" spans="1:4" ht="12.75">
      <c r="A93" s="76"/>
      <c r="B93" s="30"/>
      <c r="C93" s="98" t="s">
        <v>102</v>
      </c>
      <c r="D93" s="43">
        <v>1425000</v>
      </c>
    </row>
    <row r="94" spans="1:4" ht="12.75">
      <c r="A94" s="76"/>
      <c r="B94" s="30"/>
      <c r="C94" s="98" t="s">
        <v>103</v>
      </c>
      <c r="D94" s="43">
        <v>0</v>
      </c>
    </row>
    <row r="95" spans="1:4" s="1" customFormat="1" ht="12.75">
      <c r="A95" s="76"/>
      <c r="B95" s="18"/>
      <c r="C95" s="98" t="s">
        <v>104</v>
      </c>
      <c r="D95" s="51">
        <v>0</v>
      </c>
    </row>
    <row r="96" spans="1:4" s="1" customFormat="1" ht="12.75">
      <c r="A96" s="76"/>
      <c r="B96" s="18"/>
      <c r="C96" s="98"/>
      <c r="D96" s="49"/>
    </row>
    <row r="97" spans="1:4" s="1" customFormat="1" ht="12.75">
      <c r="A97" s="76"/>
      <c r="B97" s="18"/>
      <c r="C97" s="98" t="s">
        <v>105</v>
      </c>
      <c r="D97" s="51">
        <v>0</v>
      </c>
    </row>
    <row r="98" spans="1:4" ht="12.75">
      <c r="A98" s="76"/>
      <c r="B98" s="30"/>
      <c r="C98" s="98" t="s">
        <v>106</v>
      </c>
      <c r="D98" s="43">
        <v>0</v>
      </c>
    </row>
    <row r="99" spans="1:4" ht="12" customHeight="1">
      <c r="A99" s="76"/>
      <c r="B99" s="30"/>
      <c r="C99" s="35"/>
      <c r="D99" s="43"/>
    </row>
    <row r="100" spans="1:4" s="1" customFormat="1" ht="12.75">
      <c r="A100" s="77"/>
      <c r="B100" s="5"/>
      <c r="C100" s="3" t="s">
        <v>35</v>
      </c>
      <c r="D100" s="50">
        <f>SUM(D91:D98)</f>
        <v>6656000</v>
      </c>
    </row>
    <row r="101" spans="1:4" s="1" customFormat="1" ht="12.75">
      <c r="A101" s="76"/>
      <c r="B101" s="18"/>
      <c r="C101" s="6"/>
      <c r="D101" s="49"/>
    </row>
    <row r="102" spans="1:4" s="1" customFormat="1" ht="12.75">
      <c r="A102" s="76" t="s">
        <v>11</v>
      </c>
      <c r="B102" s="22" t="s">
        <v>8</v>
      </c>
      <c r="C102" s="6" t="s">
        <v>87</v>
      </c>
      <c r="D102" s="49"/>
    </row>
    <row r="103" spans="1:4" s="1" customFormat="1" ht="12.75">
      <c r="A103" s="76"/>
      <c r="B103" s="22"/>
      <c r="C103" s="6"/>
      <c r="D103" s="49"/>
    </row>
    <row r="104" spans="1:4" s="1" customFormat="1" ht="12.75">
      <c r="A104" s="76"/>
      <c r="B104" s="18"/>
      <c r="C104" s="35" t="s">
        <v>47</v>
      </c>
      <c r="D104" s="51">
        <v>146400</v>
      </c>
    </row>
    <row r="105" spans="1:4" s="1" customFormat="1" ht="12.75">
      <c r="A105" s="76"/>
      <c r="B105" s="18"/>
      <c r="C105" s="6"/>
      <c r="D105" s="49"/>
    </row>
    <row r="106" spans="1:4" s="1" customFormat="1" ht="12.75">
      <c r="A106" s="77"/>
      <c r="B106" s="5"/>
      <c r="C106" s="3" t="s">
        <v>35</v>
      </c>
      <c r="D106" s="50">
        <v>146400</v>
      </c>
    </row>
    <row r="107" spans="1:4" s="1" customFormat="1" ht="12.75">
      <c r="A107" s="76"/>
      <c r="B107" s="18"/>
      <c r="C107" s="6"/>
      <c r="D107" s="49"/>
    </row>
    <row r="108" spans="1:4" s="1" customFormat="1" ht="12.75">
      <c r="A108" s="76" t="s">
        <v>11</v>
      </c>
      <c r="B108" s="30" t="s">
        <v>9</v>
      </c>
      <c r="C108" s="6" t="s">
        <v>88</v>
      </c>
      <c r="D108" s="43"/>
    </row>
    <row r="109" spans="1:4" s="1" customFormat="1" ht="12.75">
      <c r="A109" s="76"/>
      <c r="B109" s="30"/>
      <c r="C109" s="6"/>
      <c r="D109" s="43"/>
    </row>
    <row r="110" spans="1:4" s="1" customFormat="1" ht="12.75">
      <c r="A110" s="76"/>
      <c r="B110" s="30"/>
      <c r="C110" s="98" t="s">
        <v>42</v>
      </c>
      <c r="D110" s="43">
        <v>0</v>
      </c>
    </row>
    <row r="111" spans="1:4" s="1" customFormat="1" ht="12.75">
      <c r="A111" s="76"/>
      <c r="B111" s="30"/>
      <c r="C111" s="98" t="s">
        <v>33</v>
      </c>
      <c r="D111" s="43">
        <v>0</v>
      </c>
    </row>
    <row r="112" spans="1:4" s="1" customFormat="1" ht="12.75">
      <c r="A112" s="76"/>
      <c r="B112" s="30"/>
      <c r="C112" s="98" t="s">
        <v>102</v>
      </c>
      <c r="D112" s="51">
        <v>550000</v>
      </c>
    </row>
    <row r="113" spans="1:4" s="1" customFormat="1" ht="12.75">
      <c r="A113" s="76"/>
      <c r="B113" s="30"/>
      <c r="C113" s="98" t="s">
        <v>103</v>
      </c>
      <c r="D113" s="51">
        <v>0</v>
      </c>
    </row>
    <row r="114" spans="1:4" s="1" customFormat="1" ht="12.75">
      <c r="A114" s="76"/>
      <c r="B114" s="30"/>
      <c r="C114" s="98" t="s">
        <v>104</v>
      </c>
      <c r="D114" s="51">
        <v>1200000</v>
      </c>
    </row>
    <row r="115" spans="1:4" s="1" customFormat="1" ht="12.75">
      <c r="A115" s="76"/>
      <c r="B115" s="30"/>
      <c r="C115" s="98"/>
      <c r="D115" s="51"/>
    </row>
    <row r="116" spans="1:4" s="1" customFormat="1" ht="12.75">
      <c r="A116" s="76"/>
      <c r="B116" s="30"/>
      <c r="C116" s="98" t="s">
        <v>105</v>
      </c>
      <c r="D116" s="51">
        <v>0</v>
      </c>
    </row>
    <row r="117" spans="1:4" s="1" customFormat="1" ht="12.75">
      <c r="A117" s="76"/>
      <c r="B117" s="18"/>
      <c r="C117" s="98" t="s">
        <v>106</v>
      </c>
      <c r="D117" s="51">
        <v>0</v>
      </c>
    </row>
    <row r="118" spans="1:4" s="1" customFormat="1" ht="12.75">
      <c r="A118" s="76"/>
      <c r="B118" s="30"/>
      <c r="C118" s="35"/>
      <c r="D118" s="43"/>
    </row>
    <row r="119" spans="1:4" s="1" customFormat="1" ht="12.75">
      <c r="A119" s="77"/>
      <c r="B119" s="5"/>
      <c r="C119" s="3" t="s">
        <v>35</v>
      </c>
      <c r="D119" s="50">
        <f>SUM(D110:D117)</f>
        <v>1750000</v>
      </c>
    </row>
    <row r="120" spans="1:4" s="1" customFormat="1" ht="12.75">
      <c r="A120" s="76"/>
      <c r="B120" s="18"/>
      <c r="C120" s="6"/>
      <c r="D120" s="49"/>
    </row>
    <row r="121" spans="1:4" s="1" customFormat="1" ht="12.75">
      <c r="A121" s="82" t="s">
        <v>0</v>
      </c>
      <c r="B121" s="41"/>
      <c r="C121" s="40" t="s">
        <v>38</v>
      </c>
      <c r="D121" s="49"/>
    </row>
    <row r="122" spans="1:4" s="1" customFormat="1" ht="12.75">
      <c r="A122" s="82"/>
      <c r="B122" s="41"/>
      <c r="C122" s="40"/>
      <c r="D122" s="49"/>
    </row>
    <row r="123" spans="1:4" s="1" customFormat="1" ht="12.75">
      <c r="A123" s="76" t="s">
        <v>12</v>
      </c>
      <c r="B123" s="30"/>
      <c r="C123" s="16" t="s">
        <v>89</v>
      </c>
      <c r="D123" s="43"/>
    </row>
    <row r="124" spans="1:4" s="1" customFormat="1" ht="12.75">
      <c r="A124" s="76"/>
      <c r="B124" s="30"/>
      <c r="C124" s="16"/>
      <c r="D124" s="43"/>
    </row>
    <row r="125" spans="1:4" s="1" customFormat="1" ht="12.75">
      <c r="A125" s="76"/>
      <c r="B125" s="30"/>
      <c r="C125" s="98" t="s">
        <v>42</v>
      </c>
      <c r="D125" s="51">
        <v>6073000</v>
      </c>
    </row>
    <row r="126" spans="1:4" s="1" customFormat="1" ht="12.75">
      <c r="A126" s="76"/>
      <c r="B126" s="30"/>
      <c r="C126" s="98" t="s">
        <v>33</v>
      </c>
      <c r="D126" s="51">
        <v>1356000</v>
      </c>
    </row>
    <row r="127" spans="1:4" s="1" customFormat="1" ht="12.75">
      <c r="A127" s="76"/>
      <c r="B127" s="30"/>
      <c r="C127" s="98" t="s">
        <v>102</v>
      </c>
      <c r="D127" s="51">
        <v>5790225</v>
      </c>
    </row>
    <row r="128" spans="1:4" s="1" customFormat="1" ht="12.75">
      <c r="A128" s="76"/>
      <c r="B128" s="30"/>
      <c r="C128" s="98" t="s">
        <v>103</v>
      </c>
      <c r="D128" s="51">
        <v>0</v>
      </c>
    </row>
    <row r="129" spans="1:4" s="1" customFormat="1" ht="12.75">
      <c r="A129" s="76"/>
      <c r="B129" s="18"/>
      <c r="C129" s="98" t="s">
        <v>104</v>
      </c>
      <c r="D129" s="51">
        <v>0</v>
      </c>
    </row>
    <row r="130" spans="1:4" s="1" customFormat="1" ht="12.75">
      <c r="A130" s="76"/>
      <c r="B130" s="18"/>
      <c r="C130" s="98"/>
      <c r="D130" s="51"/>
    </row>
    <row r="131" spans="1:4" s="1" customFormat="1" ht="12.75" hidden="1">
      <c r="A131" s="76"/>
      <c r="B131" s="18"/>
      <c r="C131" s="98" t="s">
        <v>105</v>
      </c>
      <c r="D131" s="51"/>
    </row>
    <row r="132" spans="1:4" s="1" customFormat="1" ht="12.75" hidden="1">
      <c r="A132" s="76"/>
      <c r="B132" s="18"/>
      <c r="C132" s="98" t="s">
        <v>106</v>
      </c>
      <c r="D132" s="51"/>
    </row>
    <row r="133" spans="1:4" s="1" customFormat="1" ht="12.75" hidden="1">
      <c r="A133" s="76"/>
      <c r="B133" s="18"/>
      <c r="C133" s="21" t="s">
        <v>67</v>
      </c>
      <c r="D133" s="51"/>
    </row>
    <row r="134" spans="1:4" s="1" customFormat="1" ht="12.75" hidden="1">
      <c r="A134" s="76"/>
      <c r="B134" s="18"/>
      <c r="C134" s="21" t="s">
        <v>70</v>
      </c>
      <c r="D134" s="51"/>
    </row>
    <row r="135" spans="1:4" s="1" customFormat="1" ht="12.75">
      <c r="A135" s="76"/>
      <c r="B135" s="18"/>
      <c r="C135" s="98" t="s">
        <v>105</v>
      </c>
      <c r="D135" s="51">
        <v>94864985</v>
      </c>
    </row>
    <row r="136" spans="1:4" s="1" customFormat="1" ht="12.75">
      <c r="A136" s="76"/>
      <c r="B136" s="18"/>
      <c r="C136" s="98" t="s">
        <v>106</v>
      </c>
      <c r="D136" s="51">
        <v>3000000</v>
      </c>
    </row>
    <row r="137" spans="1:4" ht="12.75">
      <c r="A137" s="76"/>
      <c r="B137" s="30"/>
      <c r="C137" s="17"/>
      <c r="D137" s="43"/>
    </row>
    <row r="138" spans="1:4" s="1" customFormat="1" ht="12.75">
      <c r="A138" s="77"/>
      <c r="B138" s="5"/>
      <c r="C138" s="2" t="s">
        <v>35</v>
      </c>
      <c r="D138" s="50">
        <f>SUM(D125:D136)</f>
        <v>111084210</v>
      </c>
    </row>
    <row r="139" spans="1:4" s="1" customFormat="1" ht="12.75">
      <c r="A139" s="76"/>
      <c r="B139" s="18"/>
      <c r="C139" s="16"/>
      <c r="D139" s="49"/>
    </row>
    <row r="140" spans="1:4" s="1" customFormat="1" ht="12.75">
      <c r="A140" s="76" t="s">
        <v>13</v>
      </c>
      <c r="B140" s="30" t="s">
        <v>0</v>
      </c>
      <c r="C140" s="103" t="s">
        <v>116</v>
      </c>
      <c r="D140" s="43"/>
    </row>
    <row r="141" spans="1:4" s="1" customFormat="1" ht="12.75">
      <c r="A141" s="76"/>
      <c r="B141" s="30"/>
      <c r="C141" s="16"/>
      <c r="D141" s="43"/>
    </row>
    <row r="142" spans="1:4" s="1" customFormat="1" ht="12.75">
      <c r="A142" s="76"/>
      <c r="B142" s="30"/>
      <c r="C142" s="98" t="s">
        <v>102</v>
      </c>
      <c r="D142" s="51">
        <v>6250000</v>
      </c>
    </row>
    <row r="143" spans="1:4" s="1" customFormat="1" ht="12.75">
      <c r="A143" s="76"/>
      <c r="B143" s="18"/>
      <c r="C143" s="16"/>
      <c r="D143" s="51"/>
    </row>
    <row r="144" spans="1:4" s="1" customFormat="1" ht="12.75">
      <c r="A144" s="77"/>
      <c r="B144" s="5"/>
      <c r="C144" s="2" t="s">
        <v>35</v>
      </c>
      <c r="D144" s="50">
        <f>SUM(D142:D142)</f>
        <v>6250000</v>
      </c>
    </row>
    <row r="145" spans="1:4" s="1" customFormat="1" ht="12.75">
      <c r="A145" s="76"/>
      <c r="B145" s="18"/>
      <c r="C145" s="16"/>
      <c r="D145" s="49"/>
    </row>
    <row r="146" spans="1:4" s="1" customFormat="1" ht="12.75">
      <c r="A146" s="76" t="s">
        <v>14</v>
      </c>
      <c r="B146" s="30"/>
      <c r="C146" s="6" t="s">
        <v>90</v>
      </c>
      <c r="D146" s="43"/>
    </row>
    <row r="147" spans="1:4" s="1" customFormat="1" ht="12.75">
      <c r="A147" s="76"/>
      <c r="B147" s="30"/>
      <c r="C147" s="6"/>
      <c r="D147" s="43"/>
    </row>
    <row r="148" spans="1:4" s="1" customFormat="1" ht="12.75">
      <c r="A148" s="76"/>
      <c r="B148" s="30"/>
      <c r="C148" s="98" t="s">
        <v>42</v>
      </c>
      <c r="D148" s="51">
        <v>3394000</v>
      </c>
    </row>
    <row r="149" spans="1:4" s="1" customFormat="1" ht="12.75">
      <c r="A149" s="76"/>
      <c r="B149" s="30"/>
      <c r="C149" s="98" t="s">
        <v>33</v>
      </c>
      <c r="D149" s="51">
        <v>751000</v>
      </c>
    </row>
    <row r="150" spans="1:4" s="1" customFormat="1" ht="12.75">
      <c r="A150" s="76"/>
      <c r="B150" s="30"/>
      <c r="C150" s="98" t="s">
        <v>102</v>
      </c>
      <c r="D150" s="51">
        <v>1000000</v>
      </c>
    </row>
    <row r="151" spans="1:4" s="1" customFormat="1" ht="12.75">
      <c r="A151" s="76"/>
      <c r="B151" s="30"/>
      <c r="C151" s="98" t="s">
        <v>103</v>
      </c>
      <c r="D151" s="51">
        <v>0</v>
      </c>
    </row>
    <row r="152" spans="1:4" s="1" customFormat="1" ht="12.75">
      <c r="A152" s="76"/>
      <c r="B152" s="30"/>
      <c r="C152" s="98" t="s">
        <v>104</v>
      </c>
      <c r="D152" s="51">
        <v>0</v>
      </c>
    </row>
    <row r="153" spans="1:4" s="1" customFormat="1" ht="12.75">
      <c r="A153" s="76"/>
      <c r="B153" s="30"/>
      <c r="C153" s="98"/>
      <c r="D153" s="51"/>
    </row>
    <row r="154" spans="1:4" s="1" customFormat="1" ht="12.75">
      <c r="A154" s="76"/>
      <c r="B154" s="30"/>
      <c r="C154" s="98" t="s">
        <v>105</v>
      </c>
      <c r="D154" s="51">
        <v>0</v>
      </c>
    </row>
    <row r="155" spans="1:4" s="1" customFormat="1" ht="12.75">
      <c r="A155" s="76"/>
      <c r="B155" s="18"/>
      <c r="C155" s="98" t="s">
        <v>106</v>
      </c>
      <c r="D155" s="51">
        <v>0</v>
      </c>
    </row>
    <row r="156" spans="1:4" s="1" customFormat="1" ht="12.75">
      <c r="A156" s="76"/>
      <c r="B156" s="30"/>
      <c r="C156" s="35"/>
      <c r="D156" s="43"/>
    </row>
    <row r="157" spans="1:4" s="1" customFormat="1" ht="12.75">
      <c r="A157" s="77"/>
      <c r="B157" s="5"/>
      <c r="C157" s="3" t="s">
        <v>35</v>
      </c>
      <c r="D157" s="50">
        <f>SUM(D148:D155)</f>
        <v>5145000</v>
      </c>
    </row>
    <row r="158" spans="1:4" s="1" customFormat="1" ht="12.75">
      <c r="A158" s="76"/>
      <c r="B158" s="18"/>
      <c r="C158" s="6"/>
      <c r="D158" s="49"/>
    </row>
    <row r="159" spans="1:4" ht="12.75">
      <c r="A159" s="76" t="s">
        <v>15</v>
      </c>
      <c r="B159" s="30" t="s">
        <v>0</v>
      </c>
      <c r="C159" s="6" t="s">
        <v>83</v>
      </c>
      <c r="D159" s="43"/>
    </row>
    <row r="160" spans="1:4" s="1" customFormat="1" ht="13.5" customHeight="1">
      <c r="A160" s="76"/>
      <c r="B160" s="18"/>
      <c r="C160" s="6"/>
      <c r="D160" s="49"/>
    </row>
    <row r="161" spans="1:4" ht="13.5" customHeight="1" hidden="1">
      <c r="A161" s="83"/>
      <c r="B161" s="30"/>
      <c r="C161" s="35" t="s">
        <v>0</v>
      </c>
      <c r="D161" s="43" t="s">
        <v>0</v>
      </c>
    </row>
    <row r="162" spans="1:4" ht="13.5" customHeight="1" hidden="1">
      <c r="A162" s="83"/>
      <c r="B162" s="30"/>
      <c r="C162" s="35" t="s">
        <v>0</v>
      </c>
      <c r="D162" s="43" t="s">
        <v>0</v>
      </c>
    </row>
    <row r="163" spans="1:4" s="1" customFormat="1" ht="13.5" customHeight="1" hidden="1">
      <c r="A163" s="76"/>
      <c r="B163" s="18"/>
      <c r="C163" s="6" t="s">
        <v>0</v>
      </c>
      <c r="D163" s="43" t="s">
        <v>0</v>
      </c>
    </row>
    <row r="164" spans="1:4" ht="11.25" customHeight="1" hidden="1">
      <c r="A164" s="83"/>
      <c r="B164" s="30"/>
      <c r="C164" s="35" t="s">
        <v>0</v>
      </c>
      <c r="D164" s="43" t="s">
        <v>0</v>
      </c>
    </row>
    <row r="165" spans="1:4" s="1" customFormat="1" ht="13.5" customHeight="1">
      <c r="A165" s="76"/>
      <c r="B165" s="18"/>
      <c r="C165" s="98" t="s">
        <v>105</v>
      </c>
      <c r="D165" s="51">
        <v>28685779</v>
      </c>
    </row>
    <row r="166" spans="1:4" s="1" customFormat="1" ht="13.5" customHeight="1">
      <c r="A166" s="76"/>
      <c r="B166" s="18"/>
      <c r="C166" s="98" t="s">
        <v>106</v>
      </c>
      <c r="D166" s="51">
        <v>11333611</v>
      </c>
    </row>
    <row r="167" spans="1:4" s="1" customFormat="1" ht="13.5" customHeight="1">
      <c r="A167" s="76"/>
      <c r="B167" s="18"/>
      <c r="C167" s="6"/>
      <c r="D167" s="49"/>
    </row>
    <row r="168" spans="1:4" s="1" customFormat="1" ht="12.75">
      <c r="A168" s="77"/>
      <c r="B168" s="5"/>
      <c r="C168" s="3" t="s">
        <v>35</v>
      </c>
      <c r="D168" s="50">
        <f>SUM(D165:D166)</f>
        <v>40019390</v>
      </c>
    </row>
    <row r="169" spans="1:4" s="1" customFormat="1" ht="12.75">
      <c r="A169" s="76"/>
      <c r="B169" s="18"/>
      <c r="C169" s="6"/>
      <c r="D169" s="49"/>
    </row>
    <row r="170" spans="1:4" ht="12.75">
      <c r="A170" s="76" t="s">
        <v>17</v>
      </c>
      <c r="B170" s="30" t="s">
        <v>0</v>
      </c>
      <c r="C170" s="6" t="s">
        <v>82</v>
      </c>
      <c r="D170" s="43"/>
    </row>
    <row r="171" spans="1:4" ht="12.75">
      <c r="A171" s="76"/>
      <c r="B171" s="30"/>
      <c r="C171" s="6"/>
      <c r="D171" s="43"/>
    </row>
    <row r="172" spans="1:4" ht="12.75">
      <c r="A172" s="76"/>
      <c r="B172" s="30"/>
      <c r="C172" s="98" t="s">
        <v>102</v>
      </c>
      <c r="D172" s="51">
        <v>1420000</v>
      </c>
    </row>
    <row r="173" spans="1:4" ht="11.25" customHeight="1">
      <c r="A173" s="76"/>
      <c r="B173" s="30"/>
      <c r="C173" s="98"/>
      <c r="D173" s="51"/>
    </row>
    <row r="174" spans="1:4" ht="11.25" customHeight="1">
      <c r="A174" s="76"/>
      <c r="B174" s="30"/>
      <c r="C174" s="98" t="s">
        <v>105</v>
      </c>
      <c r="D174" s="51">
        <v>0</v>
      </c>
    </row>
    <row r="175" spans="1:4" ht="12.75">
      <c r="A175" s="76"/>
      <c r="B175" s="30"/>
      <c r="C175" s="98" t="s">
        <v>106</v>
      </c>
      <c r="D175" s="51">
        <v>0</v>
      </c>
    </row>
    <row r="176" spans="1:4" ht="12.75">
      <c r="A176" s="76"/>
      <c r="B176" s="30"/>
      <c r="C176" s="35"/>
      <c r="D176" s="43"/>
    </row>
    <row r="177" spans="1:4" s="1" customFormat="1" ht="12" customHeight="1">
      <c r="A177" s="77"/>
      <c r="B177" s="5"/>
      <c r="C177" s="3" t="s">
        <v>35</v>
      </c>
      <c r="D177" s="50">
        <f>SUM(D172:D174)</f>
        <v>1420000</v>
      </c>
    </row>
    <row r="178" spans="1:4" ht="12.75" hidden="1">
      <c r="A178" s="76"/>
      <c r="B178" s="30"/>
      <c r="C178" s="35"/>
      <c r="D178" s="43"/>
    </row>
    <row r="179" spans="1:4" ht="12.75" hidden="1">
      <c r="A179" s="76"/>
      <c r="B179" s="30"/>
      <c r="C179" s="35" t="s">
        <v>0</v>
      </c>
      <c r="D179" s="43" t="s">
        <v>0</v>
      </c>
    </row>
    <row r="180" spans="1:4" ht="12.75" hidden="1">
      <c r="A180" s="76"/>
      <c r="B180" s="30"/>
      <c r="C180" s="35"/>
      <c r="D180" s="43"/>
    </row>
    <row r="181" spans="1:4" ht="12.75" hidden="1">
      <c r="A181" s="76"/>
      <c r="B181" s="30"/>
      <c r="C181" s="35"/>
      <c r="D181" s="43"/>
    </row>
    <row r="182" spans="1:4" s="1" customFormat="1" ht="12.75" hidden="1">
      <c r="A182" s="77"/>
      <c r="B182" s="5"/>
      <c r="C182" s="3" t="s">
        <v>35</v>
      </c>
      <c r="D182" s="50">
        <f>SUM(D176:D179)</f>
        <v>1420000</v>
      </c>
    </row>
    <row r="183" spans="1:4" ht="12.75" hidden="1">
      <c r="A183" s="76"/>
      <c r="B183" s="31"/>
      <c r="C183" s="35"/>
      <c r="D183" s="42"/>
    </row>
    <row r="184" spans="1:4" ht="12.75" hidden="1">
      <c r="A184" s="76"/>
      <c r="B184" s="31"/>
      <c r="C184" s="35"/>
      <c r="D184" s="42"/>
    </row>
    <row r="185" spans="1:4" ht="0.75" customHeight="1" hidden="1">
      <c r="A185" s="76"/>
      <c r="B185" s="31"/>
      <c r="C185" s="35"/>
      <c r="D185" s="42"/>
    </row>
    <row r="186" spans="1:4" ht="12.75" hidden="1">
      <c r="A186" s="76"/>
      <c r="B186" s="31"/>
      <c r="C186" s="35"/>
      <c r="D186" s="42"/>
    </row>
    <row r="187" spans="1:4" ht="0.75" customHeight="1" hidden="1">
      <c r="A187" s="76"/>
      <c r="B187" s="31"/>
      <c r="C187" s="35"/>
      <c r="D187" s="42"/>
    </row>
    <row r="188" spans="1:4" ht="13.5" customHeight="1" hidden="1">
      <c r="A188" s="76"/>
      <c r="B188" s="31"/>
      <c r="C188" s="35"/>
      <c r="D188" s="42"/>
    </row>
    <row r="189" spans="1:4" ht="12" customHeight="1" hidden="1">
      <c r="A189" s="76"/>
      <c r="B189" s="31"/>
      <c r="C189" s="35"/>
      <c r="D189" s="42"/>
    </row>
    <row r="190" spans="1:4" ht="12.75" hidden="1">
      <c r="A190" s="76"/>
      <c r="B190" s="9"/>
      <c r="C190" s="35" t="s">
        <v>54</v>
      </c>
      <c r="D190" s="42"/>
    </row>
    <row r="191" spans="1:4" ht="12" customHeight="1" hidden="1">
      <c r="A191" s="76"/>
      <c r="B191" s="9"/>
      <c r="C191" s="6" t="s">
        <v>43</v>
      </c>
      <c r="D191" s="42" t="s">
        <v>46</v>
      </c>
    </row>
    <row r="192" spans="1:4" ht="12.75" hidden="1">
      <c r="A192" s="76"/>
      <c r="B192" s="9"/>
      <c r="C192" s="6" t="s">
        <v>44</v>
      </c>
      <c r="D192" s="42"/>
    </row>
    <row r="193" spans="1:4" ht="12.75" hidden="1">
      <c r="A193" s="76"/>
      <c r="B193" s="9"/>
      <c r="C193" s="6" t="s">
        <v>52</v>
      </c>
      <c r="D193" s="42"/>
    </row>
    <row r="194" spans="1:4" ht="12" customHeight="1" hidden="1">
      <c r="A194" s="76"/>
      <c r="B194" s="9"/>
      <c r="C194" s="6"/>
      <c r="D194" s="42"/>
    </row>
    <row r="195" spans="1:4" ht="14.25" customHeight="1" hidden="1">
      <c r="A195" s="76"/>
      <c r="B195" s="9"/>
      <c r="C195" s="35"/>
      <c r="D195" s="42"/>
    </row>
    <row r="196" spans="1:4" ht="12.75" hidden="1">
      <c r="A196" s="84" t="s">
        <v>29</v>
      </c>
      <c r="B196" s="10" t="s">
        <v>30</v>
      </c>
      <c r="C196" s="27" t="s">
        <v>0</v>
      </c>
      <c r="D196" s="46" t="s">
        <v>51</v>
      </c>
    </row>
    <row r="197" spans="1:4" ht="11.25" customHeight="1" hidden="1">
      <c r="A197" s="85" t="s">
        <v>0</v>
      </c>
      <c r="B197" s="32" t="s">
        <v>0</v>
      </c>
      <c r="C197" s="34" t="s">
        <v>0</v>
      </c>
      <c r="D197" s="48" t="s">
        <v>0</v>
      </c>
    </row>
    <row r="198" spans="1:4" ht="12.75">
      <c r="A198" s="76"/>
      <c r="B198" s="18"/>
      <c r="C198" s="35"/>
      <c r="D198" s="47"/>
    </row>
    <row r="199" spans="1:4" ht="12.75">
      <c r="A199" s="76" t="s">
        <v>19</v>
      </c>
      <c r="B199" s="30" t="s">
        <v>0</v>
      </c>
      <c r="C199" s="6" t="s">
        <v>79</v>
      </c>
      <c r="D199" s="43"/>
    </row>
    <row r="200" spans="1:4" ht="13.5" customHeight="1">
      <c r="A200" s="76"/>
      <c r="B200" s="30"/>
      <c r="C200" s="35"/>
      <c r="D200" s="43"/>
    </row>
    <row r="201" spans="1:4" ht="12.75">
      <c r="A201" s="76"/>
      <c r="B201" s="30"/>
      <c r="C201" s="98" t="s">
        <v>102</v>
      </c>
      <c r="D201" s="51">
        <v>3175000</v>
      </c>
    </row>
    <row r="202" spans="1:4" s="1" customFormat="1" ht="12.75">
      <c r="A202" s="76"/>
      <c r="B202" s="18"/>
      <c r="C202" s="98"/>
      <c r="D202" s="51"/>
    </row>
    <row r="203" spans="1:4" ht="12.75">
      <c r="A203" s="76"/>
      <c r="B203" s="30"/>
      <c r="C203" s="98" t="s">
        <v>105</v>
      </c>
      <c r="D203" s="51">
        <v>3642624</v>
      </c>
    </row>
    <row r="204" spans="1:4" ht="11.25" customHeight="1">
      <c r="A204" s="76"/>
      <c r="B204" s="30"/>
      <c r="C204" s="98" t="s">
        <v>106</v>
      </c>
      <c r="D204" s="51">
        <v>0</v>
      </c>
    </row>
    <row r="205" spans="1:4" ht="12" customHeight="1">
      <c r="A205" s="76"/>
      <c r="B205" s="30"/>
      <c r="C205" s="35"/>
      <c r="D205" s="43"/>
    </row>
    <row r="206" spans="1:4" s="1" customFormat="1" ht="12.75">
      <c r="A206" s="77"/>
      <c r="B206" s="5"/>
      <c r="C206" s="3" t="s">
        <v>35</v>
      </c>
      <c r="D206" s="50">
        <f>SUM(D201:D204)</f>
        <v>6817624</v>
      </c>
    </row>
    <row r="207" spans="1:4" ht="12.75">
      <c r="A207" s="76"/>
      <c r="B207" s="30"/>
      <c r="C207" s="17"/>
      <c r="D207" s="43"/>
    </row>
    <row r="208" spans="1:4" s="1" customFormat="1" ht="12.75">
      <c r="A208" s="76" t="s">
        <v>21</v>
      </c>
      <c r="B208" s="18"/>
      <c r="C208" s="6" t="s">
        <v>80</v>
      </c>
      <c r="D208" s="43"/>
    </row>
    <row r="209" spans="1:4" s="1" customFormat="1" ht="13.5" customHeight="1">
      <c r="A209" s="76"/>
      <c r="B209" s="18"/>
      <c r="C209" s="6"/>
      <c r="D209" s="43"/>
    </row>
    <row r="210" spans="1:4" s="1" customFormat="1" ht="12.75">
      <c r="A210" s="76"/>
      <c r="B210" s="18"/>
      <c r="C210" s="98" t="s">
        <v>102</v>
      </c>
      <c r="D210" s="51">
        <v>480000</v>
      </c>
    </row>
    <row r="211" spans="1:4" s="1" customFormat="1" ht="12.75">
      <c r="A211" s="76"/>
      <c r="B211" s="18"/>
      <c r="C211" s="98"/>
      <c r="D211" s="43"/>
    </row>
    <row r="212" spans="1:4" ht="12.75">
      <c r="A212" s="76"/>
      <c r="B212" s="30"/>
      <c r="C212" s="98" t="s">
        <v>105</v>
      </c>
      <c r="D212" s="43">
        <v>0</v>
      </c>
    </row>
    <row r="213" spans="1:4" s="1" customFormat="1" ht="12.75">
      <c r="A213" s="76"/>
      <c r="B213" s="18"/>
      <c r="C213" s="98" t="s">
        <v>106</v>
      </c>
      <c r="D213" s="43">
        <v>18714280</v>
      </c>
    </row>
    <row r="214" spans="1:4" ht="12.75" customHeight="1">
      <c r="A214" s="76"/>
      <c r="B214" s="30"/>
      <c r="C214" s="35"/>
      <c r="D214" s="43"/>
    </row>
    <row r="215" spans="1:4" s="1" customFormat="1" ht="12.75">
      <c r="A215" s="77"/>
      <c r="B215" s="5"/>
      <c r="C215" s="3" t="s">
        <v>35</v>
      </c>
      <c r="D215" s="50">
        <f>SUM(D210:D213)</f>
        <v>19194280</v>
      </c>
    </row>
    <row r="216" spans="1:4" ht="12.75" hidden="1">
      <c r="A216" s="76"/>
      <c r="B216" s="30"/>
      <c r="C216" s="35"/>
      <c r="D216" s="43"/>
    </row>
    <row r="217" spans="1:4" ht="12.75" hidden="1">
      <c r="A217" s="76"/>
      <c r="B217" s="30"/>
      <c r="C217" s="3" t="s">
        <v>35</v>
      </c>
      <c r="D217" s="50" t="e">
        <f>+D210+#REF!</f>
        <v>#REF!</v>
      </c>
    </row>
    <row r="218" spans="1:4" ht="11.25" customHeight="1" hidden="1">
      <c r="A218" s="76"/>
      <c r="B218" s="30"/>
      <c r="C218" s="35"/>
      <c r="D218" s="43"/>
    </row>
    <row r="219" spans="1:4" ht="12.75" hidden="1">
      <c r="A219" s="76"/>
      <c r="B219" s="30"/>
      <c r="C219" s="35"/>
      <c r="D219" s="43"/>
    </row>
    <row r="220" spans="1:4" ht="12.75" hidden="1">
      <c r="A220" s="76"/>
      <c r="B220" s="30"/>
      <c r="C220" s="35"/>
      <c r="D220" s="43"/>
    </row>
    <row r="221" spans="1:4" ht="12.75" hidden="1">
      <c r="A221" s="76"/>
      <c r="B221" s="30"/>
      <c r="C221" s="35"/>
      <c r="D221" s="43"/>
    </row>
    <row r="222" spans="1:4" s="1" customFormat="1" ht="12.75" customHeight="1">
      <c r="A222" s="76"/>
      <c r="B222" s="18"/>
      <c r="C222" s="6"/>
      <c r="D222" s="49"/>
    </row>
    <row r="223" spans="1:4" s="1" customFormat="1" ht="12.75">
      <c r="A223" s="76" t="s">
        <v>22</v>
      </c>
      <c r="B223" s="18"/>
      <c r="C223" s="6" t="s">
        <v>81</v>
      </c>
      <c r="D223" s="43"/>
    </row>
    <row r="224" spans="1:4" s="1" customFormat="1" ht="13.5" customHeight="1">
      <c r="A224" s="76"/>
      <c r="B224" s="18"/>
      <c r="C224" s="6"/>
      <c r="D224" s="43"/>
    </row>
    <row r="225" spans="1:4" s="1" customFormat="1" ht="12.75">
      <c r="A225" s="76"/>
      <c r="B225" s="18"/>
      <c r="C225" s="98" t="s">
        <v>102</v>
      </c>
      <c r="D225" s="51">
        <v>700000</v>
      </c>
    </row>
    <row r="226" spans="1:4" s="1" customFormat="1" ht="12.75">
      <c r="A226" s="76"/>
      <c r="B226" s="18"/>
      <c r="C226" s="98"/>
      <c r="D226" s="49"/>
    </row>
    <row r="227" spans="1:4" ht="12.75" customHeight="1">
      <c r="A227" s="76"/>
      <c r="B227" s="30"/>
      <c r="C227" s="98" t="s">
        <v>105</v>
      </c>
      <c r="D227" s="43">
        <v>0</v>
      </c>
    </row>
    <row r="228" spans="1:4" ht="12.75" customHeight="1">
      <c r="A228" s="76"/>
      <c r="B228" s="30"/>
      <c r="C228" s="98" t="s">
        <v>106</v>
      </c>
      <c r="D228" s="43">
        <v>40792665</v>
      </c>
    </row>
    <row r="229" spans="1:4" ht="12.75" customHeight="1">
      <c r="A229" s="76"/>
      <c r="B229" s="30"/>
      <c r="C229" s="35"/>
      <c r="D229" s="43"/>
    </row>
    <row r="230" spans="1:4" s="1" customFormat="1" ht="12.75">
      <c r="A230" s="77"/>
      <c r="B230" s="5"/>
      <c r="C230" s="3" t="s">
        <v>35</v>
      </c>
      <c r="D230" s="50">
        <f>SUM(D225:D228)</f>
        <v>41492665</v>
      </c>
    </row>
    <row r="231" spans="1:4" s="1" customFormat="1" ht="12.75" hidden="1">
      <c r="A231" s="76"/>
      <c r="B231" s="18"/>
      <c r="C231" s="6"/>
      <c r="D231" s="49"/>
    </row>
    <row r="232" spans="1:4" s="1" customFormat="1" ht="12.75">
      <c r="A232" s="76"/>
      <c r="B232" s="18"/>
      <c r="C232" s="6"/>
      <c r="D232" s="49"/>
    </row>
    <row r="233" spans="1:4" s="1" customFormat="1" ht="12.75">
      <c r="A233" s="76"/>
      <c r="B233" s="18"/>
      <c r="C233" s="16"/>
      <c r="D233" s="49"/>
    </row>
    <row r="234" spans="1:4" s="1" customFormat="1" ht="12.75">
      <c r="A234" s="76" t="s">
        <v>39</v>
      </c>
      <c r="B234" s="30"/>
      <c r="C234" s="99" t="s">
        <v>123</v>
      </c>
      <c r="D234" s="43"/>
    </row>
    <row r="235" spans="1:4" s="1" customFormat="1" ht="12.75">
      <c r="A235" s="76"/>
      <c r="B235" s="30"/>
      <c r="C235" s="6"/>
      <c r="D235" s="43"/>
    </row>
    <row r="236" spans="1:4" s="1" customFormat="1" ht="12.75">
      <c r="A236" s="76"/>
      <c r="B236" s="30"/>
      <c r="C236" s="98" t="s">
        <v>42</v>
      </c>
      <c r="D236" s="51">
        <v>171060</v>
      </c>
    </row>
    <row r="237" spans="1:4" s="1" customFormat="1" ht="12.75">
      <c r="A237" s="76"/>
      <c r="B237" s="30"/>
      <c r="C237" s="98" t="s">
        <v>33</v>
      </c>
      <c r="D237" s="51">
        <v>19655</v>
      </c>
    </row>
    <row r="238" spans="1:4" s="1" customFormat="1" ht="12.75">
      <c r="A238" s="76"/>
      <c r="B238" s="30"/>
      <c r="C238" s="98" t="s">
        <v>102</v>
      </c>
      <c r="D238" s="51">
        <v>0</v>
      </c>
    </row>
    <row r="239" spans="1:4" s="1" customFormat="1" ht="12.75">
      <c r="A239" s="76"/>
      <c r="B239" s="30"/>
      <c r="C239" s="98" t="s">
        <v>103</v>
      </c>
      <c r="D239" s="51">
        <v>0</v>
      </c>
    </row>
    <row r="240" spans="1:4" s="1" customFormat="1" ht="12.75">
      <c r="A240" s="76"/>
      <c r="B240" s="30"/>
      <c r="C240" s="98" t="s">
        <v>104</v>
      </c>
      <c r="D240" s="51">
        <v>0</v>
      </c>
    </row>
    <row r="241" spans="1:4" s="1" customFormat="1" ht="12.75">
      <c r="A241" s="76"/>
      <c r="B241" s="30"/>
      <c r="C241" s="98"/>
      <c r="D241" s="51"/>
    </row>
    <row r="242" spans="1:4" s="1" customFormat="1" ht="12.75">
      <c r="A242" s="76"/>
      <c r="B242" s="30"/>
      <c r="C242" s="98" t="s">
        <v>105</v>
      </c>
      <c r="D242" s="51">
        <v>0</v>
      </c>
    </row>
    <row r="243" spans="1:4" s="1" customFormat="1" ht="12.75">
      <c r="A243" s="76"/>
      <c r="B243" s="18"/>
      <c r="C243" s="98" t="s">
        <v>106</v>
      </c>
      <c r="D243" s="51">
        <v>0</v>
      </c>
    </row>
    <row r="244" spans="1:4" s="1" customFormat="1" ht="12.75">
      <c r="A244" s="76"/>
      <c r="B244" s="30"/>
      <c r="C244" s="35"/>
      <c r="D244" s="43"/>
    </row>
    <row r="245" spans="1:4" s="1" customFormat="1" ht="12.75">
      <c r="A245" s="77"/>
      <c r="B245" s="5"/>
      <c r="C245" s="3" t="s">
        <v>35</v>
      </c>
      <c r="D245" s="50">
        <f>SUM(D236:D243)</f>
        <v>190715</v>
      </c>
    </row>
    <row r="246" spans="1:4" ht="12.75" hidden="1">
      <c r="A246" s="76"/>
      <c r="B246" s="30"/>
      <c r="C246" s="35"/>
      <c r="D246" s="43"/>
    </row>
    <row r="247" spans="1:4" s="1" customFormat="1" ht="12.75" hidden="1">
      <c r="A247" s="77"/>
      <c r="B247" s="5"/>
      <c r="C247" s="3" t="s">
        <v>35</v>
      </c>
      <c r="D247" s="50">
        <f>SUM(D245:D246)</f>
        <v>190715</v>
      </c>
    </row>
    <row r="248" spans="1:4" ht="12.75" hidden="1">
      <c r="A248" s="86"/>
      <c r="B248" s="59"/>
      <c r="C248" s="60"/>
      <c r="D248" s="53"/>
    </row>
    <row r="249" spans="1:4" ht="13.5" customHeight="1" hidden="1">
      <c r="A249" s="87" t="s">
        <v>23</v>
      </c>
      <c r="B249" s="61" t="s">
        <v>8</v>
      </c>
      <c r="C249" s="62" t="s">
        <v>56</v>
      </c>
      <c r="D249" s="43"/>
    </row>
    <row r="250" spans="1:4" ht="12.75" hidden="1">
      <c r="A250" s="87"/>
      <c r="B250" s="61"/>
      <c r="C250" s="63" t="s">
        <v>40</v>
      </c>
      <c r="D250" s="43">
        <v>0</v>
      </c>
    </row>
    <row r="251" spans="1:4" ht="12.75" hidden="1">
      <c r="A251" s="87"/>
      <c r="B251" s="61"/>
      <c r="C251" s="63"/>
      <c r="D251" s="43"/>
    </row>
    <row r="252" spans="1:4" s="1" customFormat="1" ht="12.75" hidden="1">
      <c r="A252" s="88"/>
      <c r="B252" s="64"/>
      <c r="C252" s="65" t="s">
        <v>35</v>
      </c>
      <c r="D252" s="50">
        <f>SUM(D250:D251)</f>
        <v>0</v>
      </c>
    </row>
    <row r="253" spans="1:4" ht="12" customHeight="1" hidden="1">
      <c r="A253" s="89"/>
      <c r="B253" s="47"/>
      <c r="C253" s="42"/>
      <c r="D253" s="43"/>
    </row>
    <row r="254" spans="1:4" ht="12.75" hidden="1">
      <c r="A254" s="89" t="s">
        <v>23</v>
      </c>
      <c r="B254" s="47" t="s">
        <v>9</v>
      </c>
      <c r="C254" s="66" t="s">
        <v>72</v>
      </c>
      <c r="D254" s="43"/>
    </row>
    <row r="255" spans="1:4" ht="12" customHeight="1" hidden="1">
      <c r="A255" s="89"/>
      <c r="B255" s="47"/>
      <c r="C255" s="42" t="s">
        <v>40</v>
      </c>
      <c r="D255" s="43"/>
    </row>
    <row r="256" spans="1:4" ht="12.75" customHeight="1" hidden="1">
      <c r="A256" s="89"/>
      <c r="B256" s="47"/>
      <c r="C256" s="42" t="s">
        <v>60</v>
      </c>
      <c r="D256" s="43">
        <v>0</v>
      </c>
    </row>
    <row r="257" spans="1:4" ht="12.75" hidden="1">
      <c r="A257" s="89"/>
      <c r="B257" s="47"/>
      <c r="C257" s="42"/>
      <c r="D257" s="55"/>
    </row>
    <row r="258" spans="1:4" s="1" customFormat="1" ht="12.75" hidden="1">
      <c r="A258" s="90"/>
      <c r="B258" s="67"/>
      <c r="C258" s="68" t="s">
        <v>35</v>
      </c>
      <c r="D258" s="54">
        <f>SUM(D255:D257)</f>
        <v>0</v>
      </c>
    </row>
    <row r="259" spans="1:4" s="1" customFormat="1" ht="12.75">
      <c r="A259" s="105"/>
      <c r="B259" s="105"/>
      <c r="C259" s="66"/>
      <c r="D259" s="49"/>
    </row>
    <row r="260" spans="1:4" s="1" customFormat="1" ht="12.75">
      <c r="A260" s="18"/>
      <c r="B260" s="100"/>
      <c r="C260" s="24" t="s">
        <v>55</v>
      </c>
      <c r="D260" s="49"/>
    </row>
    <row r="261" spans="1:4" s="1" customFormat="1" ht="12.75">
      <c r="A261" s="76"/>
      <c r="B261" s="18"/>
      <c r="C261" s="6"/>
      <c r="D261" s="49"/>
    </row>
    <row r="262" spans="1:4" s="1" customFormat="1" ht="12.75">
      <c r="A262" s="80" t="s">
        <v>23</v>
      </c>
      <c r="B262" s="18" t="s">
        <v>6</v>
      </c>
      <c r="C262" s="13" t="s">
        <v>129</v>
      </c>
      <c r="D262" s="49"/>
    </row>
    <row r="263" spans="1:4" s="1" customFormat="1" ht="12.75">
      <c r="A263" s="80"/>
      <c r="B263" s="18"/>
      <c r="C263" s="14"/>
      <c r="D263" s="43"/>
    </row>
    <row r="264" spans="1:4" s="1" customFormat="1" ht="12.75">
      <c r="A264" s="80"/>
      <c r="B264" s="18"/>
      <c r="C264" s="69" t="s">
        <v>120</v>
      </c>
      <c r="D264" s="43">
        <v>1500000</v>
      </c>
    </row>
    <row r="265" spans="1:4" s="1" customFormat="1" ht="12" customHeight="1">
      <c r="A265" s="80"/>
      <c r="B265" s="32"/>
      <c r="C265" s="13"/>
      <c r="D265" s="56"/>
    </row>
    <row r="266" spans="1:4" s="1" customFormat="1" ht="14.25" customHeight="1">
      <c r="A266" s="81"/>
      <c r="B266" s="15"/>
      <c r="C266" s="2" t="s">
        <v>35</v>
      </c>
      <c r="D266" s="57">
        <f>SUM(D263:D265)</f>
        <v>1500000</v>
      </c>
    </row>
    <row r="267" spans="1:4" ht="12.75">
      <c r="A267" s="76"/>
      <c r="B267" s="28"/>
      <c r="C267" s="35"/>
      <c r="D267" s="53"/>
    </row>
    <row r="268" spans="1:4" ht="12.75">
      <c r="A268" s="76"/>
      <c r="B268" s="30"/>
      <c r="C268" s="24" t="s">
        <v>57</v>
      </c>
      <c r="D268" s="43"/>
    </row>
    <row r="269" spans="1:4" ht="12.75">
      <c r="A269" s="76"/>
      <c r="B269" s="30"/>
      <c r="C269" s="35"/>
      <c r="D269" s="43"/>
    </row>
    <row r="270" spans="1:4" ht="13.5" customHeight="1">
      <c r="A270" s="76" t="s">
        <v>24</v>
      </c>
      <c r="B270" s="30" t="s">
        <v>6</v>
      </c>
      <c r="C270" s="6" t="s">
        <v>117</v>
      </c>
      <c r="D270" s="43"/>
    </row>
    <row r="271" spans="1:4" ht="12.75">
      <c r="A271" s="76"/>
      <c r="B271" s="30"/>
      <c r="C271" s="35" t="s">
        <v>0</v>
      </c>
      <c r="D271" s="43"/>
    </row>
    <row r="272" spans="1:4" ht="12.75">
      <c r="A272" s="76"/>
      <c r="B272" s="30"/>
      <c r="C272" s="69" t="s">
        <v>118</v>
      </c>
      <c r="D272" s="104">
        <v>5536262</v>
      </c>
    </row>
    <row r="273" spans="1:4" ht="12.75">
      <c r="A273" s="76"/>
      <c r="B273" s="30"/>
      <c r="C273" s="69" t="s">
        <v>137</v>
      </c>
      <c r="D273" s="104">
        <v>800000</v>
      </c>
    </row>
    <row r="274" spans="1:4" ht="12.75">
      <c r="A274" s="76"/>
      <c r="B274" s="30"/>
      <c r="C274" s="69" t="s">
        <v>119</v>
      </c>
      <c r="D274" s="104">
        <v>500000</v>
      </c>
    </row>
    <row r="275" spans="1:4" ht="12.75">
      <c r="A275" s="76"/>
      <c r="B275" s="30"/>
      <c r="C275" s="35"/>
      <c r="D275" s="43"/>
    </row>
    <row r="276" spans="1:4" s="1" customFormat="1" ht="12.75">
      <c r="A276" s="77"/>
      <c r="B276" s="5"/>
      <c r="C276" s="3" t="s">
        <v>35</v>
      </c>
      <c r="D276" s="50">
        <f>SUM(D272:D275)</f>
        <v>6836262</v>
      </c>
    </row>
    <row r="277" spans="1:4" s="1" customFormat="1" ht="12.75">
      <c r="A277" s="84"/>
      <c r="B277" s="10"/>
      <c r="C277" s="12"/>
      <c r="D277" s="54"/>
    </row>
    <row r="278" spans="1:4" s="1" customFormat="1" ht="12.75">
      <c r="A278" s="76" t="s">
        <v>24</v>
      </c>
      <c r="B278" s="18" t="s">
        <v>8</v>
      </c>
      <c r="C278" s="13" t="s">
        <v>91</v>
      </c>
      <c r="D278" s="49"/>
    </row>
    <row r="279" spans="1:4" s="1" customFormat="1" ht="12.75">
      <c r="A279" s="76"/>
      <c r="B279" s="18"/>
      <c r="C279" s="6"/>
      <c r="D279" s="49"/>
    </row>
    <row r="280" spans="1:4" s="1" customFormat="1" ht="12.75">
      <c r="A280" s="76"/>
      <c r="B280" s="18"/>
      <c r="C280" s="97" t="s">
        <v>112</v>
      </c>
      <c r="D280" s="43">
        <v>199121</v>
      </c>
    </row>
    <row r="281" spans="1:4" s="1" customFormat="1" ht="12" customHeight="1">
      <c r="A281" s="76"/>
      <c r="B281" s="18"/>
      <c r="C281" s="13"/>
      <c r="D281" s="49"/>
    </row>
    <row r="282" spans="1:4" s="1" customFormat="1" ht="12" customHeight="1">
      <c r="A282" s="77"/>
      <c r="B282" s="5"/>
      <c r="C282" s="4" t="s">
        <v>35</v>
      </c>
      <c r="D282" s="50">
        <f>SUM(D280:D281)</f>
        <v>199121</v>
      </c>
    </row>
    <row r="283" spans="1:4" s="1" customFormat="1" ht="12" customHeight="1">
      <c r="A283" s="76"/>
      <c r="B283" s="10"/>
      <c r="C283" s="6"/>
      <c r="D283" s="54"/>
    </row>
    <row r="284" spans="1:4" s="1" customFormat="1" ht="12" customHeight="1">
      <c r="A284" s="76" t="s">
        <v>24</v>
      </c>
      <c r="B284" s="18" t="s">
        <v>9</v>
      </c>
      <c r="C284" s="6" t="s">
        <v>138</v>
      </c>
      <c r="D284" s="49"/>
    </row>
    <row r="285" spans="1:4" s="1" customFormat="1" ht="12" customHeight="1">
      <c r="A285" s="76"/>
      <c r="B285" s="18"/>
      <c r="C285" s="6"/>
      <c r="D285" s="49"/>
    </row>
    <row r="286" spans="1:4" s="1" customFormat="1" ht="12" customHeight="1">
      <c r="A286" s="76"/>
      <c r="B286" s="18"/>
      <c r="C286" s="69" t="s">
        <v>139</v>
      </c>
      <c r="D286" s="51">
        <v>284000</v>
      </c>
    </row>
    <row r="287" spans="1:4" s="1" customFormat="1" ht="12" customHeight="1">
      <c r="A287" s="76"/>
      <c r="B287" s="18"/>
      <c r="C287" s="6"/>
      <c r="D287" s="56"/>
    </row>
    <row r="288" spans="1:4" s="1" customFormat="1" ht="12" customHeight="1">
      <c r="A288" s="77"/>
      <c r="B288" s="5"/>
      <c r="C288" s="3" t="s">
        <v>35</v>
      </c>
      <c r="D288" s="56">
        <f>D286</f>
        <v>284000</v>
      </c>
    </row>
    <row r="289" spans="1:4" ht="12.75" hidden="1">
      <c r="A289" s="76"/>
      <c r="B289" s="28"/>
      <c r="C289" s="35"/>
      <c r="D289" s="53"/>
    </row>
    <row r="290" spans="1:4" ht="12.75" hidden="1">
      <c r="A290" s="76"/>
      <c r="B290" s="30"/>
      <c r="C290" s="24" t="s">
        <v>58</v>
      </c>
      <c r="D290" s="43"/>
    </row>
    <row r="291" spans="1:4" ht="12.75" hidden="1">
      <c r="A291" s="76"/>
      <c r="B291" s="30"/>
      <c r="C291" s="35"/>
      <c r="D291" s="43"/>
    </row>
    <row r="292" spans="1:4" s="1" customFormat="1" ht="12.75" hidden="1">
      <c r="A292" s="76" t="s">
        <v>25</v>
      </c>
      <c r="B292" s="18" t="s">
        <v>6</v>
      </c>
      <c r="C292" s="13" t="s">
        <v>74</v>
      </c>
      <c r="D292" s="49"/>
    </row>
    <row r="293" spans="1:4" s="1" customFormat="1" ht="12.75" hidden="1">
      <c r="A293" s="76"/>
      <c r="B293" s="18"/>
      <c r="C293" s="14" t="s">
        <v>50</v>
      </c>
      <c r="D293" s="43">
        <v>0</v>
      </c>
    </row>
    <row r="294" spans="1:4" s="1" customFormat="1" ht="12" customHeight="1" hidden="1">
      <c r="A294" s="76"/>
      <c r="B294" s="18"/>
      <c r="C294" s="13"/>
      <c r="D294" s="49"/>
    </row>
    <row r="295" spans="1:4" s="1" customFormat="1" ht="12" customHeight="1" hidden="1">
      <c r="A295" s="77"/>
      <c r="B295" s="5"/>
      <c r="C295" s="4" t="s">
        <v>35</v>
      </c>
      <c r="D295" s="50">
        <f>SUM(D293:D294)</f>
        <v>0</v>
      </c>
    </row>
    <row r="296" spans="1:4" s="1" customFormat="1" ht="12" customHeight="1" hidden="1">
      <c r="A296" s="76"/>
      <c r="B296" s="18"/>
      <c r="C296" s="6"/>
      <c r="D296" s="49"/>
    </row>
    <row r="297" spans="1:4" s="1" customFormat="1" ht="12" customHeight="1" hidden="1">
      <c r="A297" s="76" t="s">
        <v>25</v>
      </c>
      <c r="B297" s="18" t="s">
        <v>6</v>
      </c>
      <c r="C297" s="13" t="s">
        <v>73</v>
      </c>
      <c r="D297" s="49"/>
    </row>
    <row r="298" spans="1:4" s="1" customFormat="1" ht="12" customHeight="1" hidden="1">
      <c r="A298" s="76"/>
      <c r="B298" s="18"/>
      <c r="C298" s="14" t="s">
        <v>50</v>
      </c>
      <c r="D298" s="43">
        <v>0</v>
      </c>
    </row>
    <row r="299" spans="1:4" s="1" customFormat="1" ht="12" customHeight="1" hidden="1">
      <c r="A299" s="76"/>
      <c r="B299" s="18"/>
      <c r="C299" s="13"/>
      <c r="D299" s="49"/>
    </row>
    <row r="300" spans="1:4" s="1" customFormat="1" ht="12" customHeight="1" hidden="1">
      <c r="A300" s="77"/>
      <c r="B300" s="5"/>
      <c r="C300" s="4" t="s">
        <v>35</v>
      </c>
      <c r="D300" s="50">
        <f>SUM(D298:D299)</f>
        <v>0</v>
      </c>
    </row>
    <row r="301" spans="1:4" ht="12.75" hidden="1">
      <c r="A301" s="76"/>
      <c r="B301" s="30"/>
      <c r="C301" s="35"/>
      <c r="D301" s="43"/>
    </row>
    <row r="302" spans="1:4" s="1" customFormat="1" ht="12.75" hidden="1">
      <c r="A302" s="76" t="s">
        <v>25</v>
      </c>
      <c r="B302" s="18" t="s">
        <v>8</v>
      </c>
      <c r="C302" s="13" t="s">
        <v>59</v>
      </c>
      <c r="D302" s="49"/>
    </row>
    <row r="303" spans="1:4" s="1" customFormat="1" ht="12.75" hidden="1">
      <c r="A303" s="76"/>
      <c r="B303" s="18"/>
      <c r="C303" s="14" t="s">
        <v>50</v>
      </c>
      <c r="D303" s="43"/>
    </row>
    <row r="304" spans="1:4" s="1" customFormat="1" ht="12" customHeight="1" hidden="1">
      <c r="A304" s="76"/>
      <c r="B304" s="18"/>
      <c r="C304" s="13"/>
      <c r="D304" s="49"/>
    </row>
    <row r="305" spans="1:4" s="1" customFormat="1" ht="12" customHeight="1" hidden="1">
      <c r="A305" s="84"/>
      <c r="B305" s="10"/>
      <c r="C305" s="12" t="s">
        <v>35</v>
      </c>
      <c r="D305" s="54">
        <f>SUM(D303:D304)</f>
        <v>0</v>
      </c>
    </row>
    <row r="306" spans="1:4" s="1" customFormat="1" ht="12" customHeight="1">
      <c r="A306" s="76"/>
      <c r="B306" s="10"/>
      <c r="C306" s="6"/>
      <c r="D306" s="54"/>
    </row>
    <row r="307" spans="1:4" s="1" customFormat="1" ht="12" customHeight="1">
      <c r="A307" s="76" t="s">
        <v>24</v>
      </c>
      <c r="B307" s="18" t="s">
        <v>11</v>
      </c>
      <c r="C307" s="6" t="s">
        <v>140</v>
      </c>
      <c r="D307" s="49"/>
    </row>
    <row r="308" spans="1:4" s="1" customFormat="1" ht="12" customHeight="1">
      <c r="A308" s="76"/>
      <c r="B308" s="18"/>
      <c r="C308" s="6"/>
      <c r="D308" s="49"/>
    </row>
    <row r="309" spans="1:4" s="1" customFormat="1" ht="12" customHeight="1">
      <c r="A309" s="76"/>
      <c r="B309" s="18"/>
      <c r="C309" s="69" t="s">
        <v>141</v>
      </c>
      <c r="D309" s="51">
        <v>3500000</v>
      </c>
    </row>
    <row r="310" spans="1:4" s="1" customFormat="1" ht="12" customHeight="1">
      <c r="A310" s="76"/>
      <c r="B310" s="18"/>
      <c r="C310" s="6"/>
      <c r="D310" s="56"/>
    </row>
    <row r="311" spans="1:4" s="1" customFormat="1" ht="12" customHeight="1">
      <c r="A311" s="77"/>
      <c r="B311" s="5"/>
      <c r="C311" s="3" t="s">
        <v>35</v>
      </c>
      <c r="D311" s="56">
        <f>D309</f>
        <v>3500000</v>
      </c>
    </row>
    <row r="312" spans="1:4" ht="12.75">
      <c r="A312" s="80"/>
      <c r="B312" s="18"/>
      <c r="C312" s="35"/>
      <c r="D312" s="43"/>
    </row>
    <row r="313" spans="1:4" ht="12.75">
      <c r="A313" s="80" t="s">
        <v>0</v>
      </c>
      <c r="B313" s="30" t="s">
        <v>0</v>
      </c>
      <c r="C313" s="6" t="s">
        <v>48</v>
      </c>
      <c r="D313" s="43"/>
    </row>
    <row r="314" spans="1:4" ht="12.75">
      <c r="A314" s="80"/>
      <c r="B314" s="30"/>
      <c r="C314" s="6"/>
      <c r="D314" s="43"/>
    </row>
    <row r="315" spans="1:4" ht="12.75">
      <c r="A315" s="80" t="s">
        <v>27</v>
      </c>
      <c r="B315" s="30" t="s">
        <v>0</v>
      </c>
      <c r="C315" s="6" t="s">
        <v>78</v>
      </c>
      <c r="D315" s="43"/>
    </row>
    <row r="316" spans="1:4" ht="12.75" hidden="1">
      <c r="A316" s="80"/>
      <c r="B316" s="30"/>
      <c r="C316" s="35"/>
      <c r="D316" s="43"/>
    </row>
    <row r="317" spans="1:4" ht="12.75">
      <c r="A317" s="80"/>
      <c r="B317" s="30"/>
      <c r="C317" s="35"/>
      <c r="D317" s="43"/>
    </row>
    <row r="318" spans="1:4" ht="12.75">
      <c r="A318" s="80"/>
      <c r="B318" s="30"/>
      <c r="C318" s="98" t="s">
        <v>42</v>
      </c>
      <c r="D318" s="51">
        <v>0</v>
      </c>
    </row>
    <row r="319" spans="1:4" ht="12.75">
      <c r="A319" s="80"/>
      <c r="B319" s="30"/>
      <c r="C319" s="98" t="s">
        <v>33</v>
      </c>
      <c r="D319" s="51">
        <v>0</v>
      </c>
    </row>
    <row r="320" spans="1:4" ht="12.75">
      <c r="A320" s="80"/>
      <c r="B320" s="30"/>
      <c r="C320" s="98" t="s">
        <v>102</v>
      </c>
      <c r="D320" s="51">
        <v>830000</v>
      </c>
    </row>
    <row r="321" spans="1:4" ht="12.75">
      <c r="A321" s="80"/>
      <c r="B321" s="30"/>
      <c r="C321" s="98" t="s">
        <v>103</v>
      </c>
      <c r="D321" s="51">
        <v>0</v>
      </c>
    </row>
    <row r="322" spans="1:4" ht="12.75">
      <c r="A322" s="80"/>
      <c r="B322" s="30"/>
      <c r="C322" s="98" t="s">
        <v>104</v>
      </c>
      <c r="D322" s="51">
        <v>0</v>
      </c>
    </row>
    <row r="323" spans="1:4" ht="12.75">
      <c r="A323" s="80"/>
      <c r="B323" s="30"/>
      <c r="C323" s="98"/>
      <c r="D323" s="51"/>
    </row>
    <row r="324" spans="1:4" ht="12.75">
      <c r="A324" s="80"/>
      <c r="B324" s="30"/>
      <c r="C324" s="98" t="s">
        <v>105</v>
      </c>
      <c r="D324" s="51">
        <v>0</v>
      </c>
    </row>
    <row r="325" spans="1:4" s="1" customFormat="1" ht="12.75">
      <c r="A325" s="80"/>
      <c r="B325" s="18"/>
      <c r="C325" s="98" t="s">
        <v>106</v>
      </c>
      <c r="D325" s="51">
        <v>0</v>
      </c>
    </row>
    <row r="326" spans="1:4" ht="12.75">
      <c r="A326" s="80"/>
      <c r="B326" s="30"/>
      <c r="C326" s="35"/>
      <c r="D326" s="43"/>
    </row>
    <row r="327" spans="1:4" s="1" customFormat="1" ht="12.75">
      <c r="A327" s="81"/>
      <c r="B327" s="5"/>
      <c r="C327" s="3" t="s">
        <v>35</v>
      </c>
      <c r="D327" s="50">
        <f>SUM(D318:D325)</f>
        <v>830000</v>
      </c>
    </row>
    <row r="328" spans="1:4" ht="12.75">
      <c r="A328" s="76"/>
      <c r="B328" s="28"/>
      <c r="C328" s="27"/>
      <c r="D328" s="43"/>
    </row>
    <row r="329" spans="1:4" ht="12.75">
      <c r="A329" s="76" t="s">
        <v>28</v>
      </c>
      <c r="B329" s="30"/>
      <c r="C329" s="16" t="s">
        <v>77</v>
      </c>
      <c r="D329" s="43"/>
    </row>
    <row r="330" spans="1:4" ht="12.75">
      <c r="A330" s="76"/>
      <c r="B330" s="30"/>
      <c r="C330" s="16"/>
      <c r="D330" s="43"/>
    </row>
    <row r="331" spans="1:4" ht="12.75">
      <c r="A331" s="76"/>
      <c r="B331" s="30"/>
      <c r="C331" s="98" t="s">
        <v>42</v>
      </c>
      <c r="D331" s="43">
        <v>3103000</v>
      </c>
    </row>
    <row r="332" spans="1:4" ht="12.75">
      <c r="A332" s="76"/>
      <c r="B332" s="30"/>
      <c r="C332" s="98" t="s">
        <v>33</v>
      </c>
      <c r="D332" s="43">
        <v>644000</v>
      </c>
    </row>
    <row r="333" spans="1:4" ht="12.75">
      <c r="A333" s="76"/>
      <c r="B333" s="30"/>
      <c r="C333" s="98" t="s">
        <v>102</v>
      </c>
      <c r="D333" s="43">
        <v>2373000</v>
      </c>
    </row>
    <row r="334" spans="1:4" ht="12.75">
      <c r="A334" s="76"/>
      <c r="B334" s="30"/>
      <c r="C334" s="98" t="s">
        <v>103</v>
      </c>
      <c r="D334" s="43">
        <v>0</v>
      </c>
    </row>
    <row r="335" spans="1:4" ht="12.75" hidden="1">
      <c r="A335" s="76"/>
      <c r="B335" s="30"/>
      <c r="C335" s="98" t="s">
        <v>104</v>
      </c>
      <c r="D335" s="43"/>
    </row>
    <row r="336" spans="1:4" ht="12.75">
      <c r="A336" s="76"/>
      <c r="B336" s="30"/>
      <c r="C336" s="98"/>
      <c r="D336" s="43"/>
    </row>
    <row r="337" spans="1:4" ht="12.75">
      <c r="A337" s="76"/>
      <c r="B337" s="30"/>
      <c r="C337" s="98" t="s">
        <v>105</v>
      </c>
      <c r="D337" s="43">
        <v>0</v>
      </c>
    </row>
    <row r="338" spans="1:4" ht="12.75">
      <c r="A338" s="76"/>
      <c r="B338" s="30"/>
      <c r="C338" s="98" t="s">
        <v>106</v>
      </c>
      <c r="D338" s="43">
        <v>0</v>
      </c>
    </row>
    <row r="339" spans="1:4" ht="12.75">
      <c r="A339" s="76"/>
      <c r="B339" s="30"/>
      <c r="C339" s="16"/>
      <c r="D339" s="49"/>
    </row>
    <row r="340" spans="1:4" ht="12.75">
      <c r="A340" s="77"/>
      <c r="B340" s="7"/>
      <c r="C340" s="3" t="s">
        <v>35</v>
      </c>
      <c r="D340" s="52">
        <f>SUM(D331:D338)</f>
        <v>6120000</v>
      </c>
    </row>
    <row r="341" spans="1:4" ht="12.75">
      <c r="A341" s="76"/>
      <c r="B341" s="28"/>
      <c r="C341" s="27"/>
      <c r="D341" s="43"/>
    </row>
    <row r="342" spans="1:4" ht="12.75">
      <c r="A342" s="76" t="s">
        <v>121</v>
      </c>
      <c r="B342" s="30"/>
      <c r="C342" s="99" t="s">
        <v>122</v>
      </c>
      <c r="D342" s="43"/>
    </row>
    <row r="343" spans="1:4" ht="12.75">
      <c r="A343" s="76"/>
      <c r="B343" s="30"/>
      <c r="C343" s="16"/>
      <c r="D343" s="43"/>
    </row>
    <row r="344" spans="1:4" ht="12.75">
      <c r="A344" s="76"/>
      <c r="B344" s="30"/>
      <c r="C344" s="98" t="s">
        <v>102</v>
      </c>
      <c r="D344" s="43">
        <v>270000</v>
      </c>
    </row>
    <row r="345" spans="1:4" ht="12.75">
      <c r="A345" s="76"/>
      <c r="B345" s="30"/>
      <c r="C345" s="16"/>
      <c r="D345" s="49"/>
    </row>
    <row r="346" spans="1:4" ht="12.75">
      <c r="A346" s="77"/>
      <c r="B346" s="7"/>
      <c r="C346" s="3" t="s">
        <v>35</v>
      </c>
      <c r="D346" s="52">
        <f>SUM(D344:D344)</f>
        <v>270000</v>
      </c>
    </row>
    <row r="347" spans="1:4" ht="12.75">
      <c r="A347" s="80"/>
      <c r="B347" s="18"/>
      <c r="C347" s="35"/>
      <c r="D347" s="43"/>
    </row>
    <row r="348" spans="1:4" ht="12.75">
      <c r="A348" s="80" t="s">
        <v>0</v>
      </c>
      <c r="B348" s="30" t="s">
        <v>0</v>
      </c>
      <c r="C348" s="6" t="s">
        <v>142</v>
      </c>
      <c r="D348" s="43"/>
    </row>
    <row r="349" spans="1:4" ht="12.75">
      <c r="A349" s="80"/>
      <c r="B349" s="30"/>
      <c r="C349" s="6"/>
      <c r="D349" s="43"/>
    </row>
    <row r="350" spans="1:4" ht="12.75">
      <c r="A350" s="80" t="s">
        <v>143</v>
      </c>
      <c r="B350" s="30" t="s">
        <v>0</v>
      </c>
      <c r="C350" s="6" t="s">
        <v>144</v>
      </c>
      <c r="D350" s="43"/>
    </row>
    <row r="351" spans="1:4" ht="12.75" hidden="1">
      <c r="A351" s="80"/>
      <c r="B351" s="30"/>
      <c r="C351" s="35"/>
      <c r="D351" s="43"/>
    </row>
    <row r="352" spans="1:4" ht="12.75">
      <c r="A352" s="80"/>
      <c r="B352" s="30"/>
      <c r="C352" s="35"/>
      <c r="D352" s="43"/>
    </row>
    <row r="353" spans="1:4" ht="12.75">
      <c r="A353" s="80"/>
      <c r="B353" s="30"/>
      <c r="C353" s="98" t="s">
        <v>42</v>
      </c>
      <c r="D353" s="51">
        <v>1881987</v>
      </c>
    </row>
    <row r="354" spans="1:4" ht="12.75">
      <c r="A354" s="80"/>
      <c r="B354" s="30"/>
      <c r="C354" s="98" t="s">
        <v>33</v>
      </c>
      <c r="D354" s="51">
        <v>572013</v>
      </c>
    </row>
    <row r="355" spans="1:4" ht="12.75">
      <c r="A355" s="80"/>
      <c r="B355" s="30"/>
      <c r="C355" s="98" t="s">
        <v>102</v>
      </c>
      <c r="D355" s="51">
        <v>1042028</v>
      </c>
    </row>
    <row r="356" spans="1:4" ht="12.75">
      <c r="A356" s="80"/>
      <c r="B356" s="30"/>
      <c r="C356" s="98" t="s">
        <v>103</v>
      </c>
      <c r="D356" s="51">
        <v>0</v>
      </c>
    </row>
    <row r="357" spans="1:4" ht="12.75">
      <c r="A357" s="80"/>
      <c r="B357" s="30"/>
      <c r="C357" s="98" t="s">
        <v>104</v>
      </c>
      <c r="D357" s="51">
        <v>0</v>
      </c>
    </row>
    <row r="358" spans="1:4" ht="12.75">
      <c r="A358" s="80"/>
      <c r="B358" s="30"/>
      <c r="C358" s="98"/>
      <c r="D358" s="51"/>
    </row>
    <row r="359" spans="1:4" ht="12.75">
      <c r="A359" s="80"/>
      <c r="B359" s="30"/>
      <c r="C359" s="98" t="s">
        <v>105</v>
      </c>
      <c r="D359" s="51">
        <v>0</v>
      </c>
    </row>
    <row r="360" spans="1:4" s="1" customFormat="1" ht="12.75">
      <c r="A360" s="80"/>
      <c r="B360" s="18"/>
      <c r="C360" s="98" t="s">
        <v>106</v>
      </c>
      <c r="D360" s="51">
        <v>0</v>
      </c>
    </row>
    <row r="361" spans="1:4" ht="12.75">
      <c r="A361" s="80"/>
      <c r="B361" s="30"/>
      <c r="C361" s="35"/>
      <c r="D361" s="43"/>
    </row>
    <row r="362" spans="1:4" s="1" customFormat="1" ht="12.75">
      <c r="A362" s="81"/>
      <c r="B362" s="5"/>
      <c r="C362" s="3" t="s">
        <v>35</v>
      </c>
      <c r="D362" s="50">
        <f>SUM(D353:D360)</f>
        <v>3496028</v>
      </c>
    </row>
  </sheetData>
  <sheetProtection/>
  <mergeCells count="6">
    <mergeCell ref="C24:D24"/>
    <mergeCell ref="A1:D1"/>
    <mergeCell ref="A2:D2"/>
    <mergeCell ref="A3:D3"/>
    <mergeCell ref="A4:D4"/>
    <mergeCell ref="A5:D5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firstPageNumber="2" useFirstPageNumber="1" horizontalDpi="360" verticalDpi="360" orientation="portrait" paperSize="9" scale="57" r:id="rId1"/>
  <headerFooter alignWithMargins="0">
    <oddHeader>&amp;C&amp;9
&amp;R&amp;10 3.sz.melléklet</oddHeader>
  </headerFooter>
  <rowBreaks count="4" manualBreakCount="4">
    <brk id="75" max="3" man="1"/>
    <brk id="138" max="3" man="1"/>
    <brk id="206" max="3" man="1"/>
    <brk id="2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2018-01-12T07:33:31Z</cp:lastPrinted>
  <dcterms:created xsi:type="dcterms:W3CDTF">2001-08-13T05:31:06Z</dcterms:created>
  <dcterms:modified xsi:type="dcterms:W3CDTF">2018-01-12T08:30:35Z</dcterms:modified>
  <cp:category/>
  <cp:version/>
  <cp:contentType/>
  <cp:contentStatus/>
</cp:coreProperties>
</file>