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Mérleg" sheetId="21" r:id="rId1"/>
  </sheets>
  <calcPr calcId="125725"/>
</workbook>
</file>

<file path=xl/calcChain.xml><?xml version="1.0" encoding="utf-8"?>
<calcChain xmlns="http://schemas.openxmlformats.org/spreadsheetml/2006/main">
  <c r="G81" i="21"/>
  <c r="G73"/>
  <c r="G72"/>
  <c r="G70"/>
  <c r="G69"/>
  <c r="G67"/>
  <c r="G66"/>
  <c r="G65"/>
  <c r="G64"/>
  <c r="G63"/>
  <c r="G62"/>
  <c r="G61"/>
  <c r="G60"/>
  <c r="G56"/>
  <c r="G54"/>
  <c r="G53"/>
  <c r="G50"/>
  <c r="G48"/>
  <c r="G47"/>
  <c r="G46"/>
  <c r="G45"/>
  <c r="G39"/>
  <c r="G38"/>
  <c r="G37"/>
  <c r="G31"/>
  <c r="G30"/>
  <c r="G28"/>
  <c r="G27"/>
  <c r="G22"/>
  <c r="G21"/>
  <c r="G20"/>
  <c r="G18"/>
  <c r="G16"/>
  <c r="G15"/>
  <c r="G13"/>
  <c r="G12"/>
  <c r="G11"/>
  <c r="E81"/>
  <c r="E38"/>
  <c r="E37" s="1"/>
  <c r="C77" l="1"/>
  <c r="C56"/>
  <c r="C45"/>
  <c r="C81" s="1"/>
  <c r="C39"/>
  <c r="C33"/>
  <c r="C20"/>
  <c r="C11"/>
  <c r="C38" s="1"/>
  <c r="C37" s="1"/>
  <c r="E56"/>
  <c r="E20"/>
  <c r="E39" s="1"/>
  <c r="E11"/>
  <c r="E33"/>
  <c r="E45"/>
  <c r="E77"/>
  <c r="E28" l="1"/>
  <c r="C28"/>
</calcChain>
</file>

<file path=xl/sharedStrings.xml><?xml version="1.0" encoding="utf-8"?>
<sst xmlns="http://schemas.openxmlformats.org/spreadsheetml/2006/main" count="83" uniqueCount="79">
  <si>
    <t>Általános tartalék</t>
  </si>
  <si>
    <t>Működési célú</t>
  </si>
  <si>
    <t>Felhalmozási célú</t>
  </si>
  <si>
    <t>BEVÉTELEK MINDÖSSZESEN</t>
  </si>
  <si>
    <t>Személyi jellegű kiadások</t>
  </si>
  <si>
    <t>Munkaadót terhelő járulékok</t>
  </si>
  <si>
    <t>BEVÉTELEK</t>
  </si>
  <si>
    <t>KIADÁSOK</t>
  </si>
  <si>
    <t>KÖLTSÉGVETÉSI KIADÁSOK</t>
  </si>
  <si>
    <t>Pénzforgalmi bevételek</t>
  </si>
  <si>
    <t>Pénzforgalmi kiadások</t>
  </si>
  <si>
    <t>Intézményi működési bevételek</t>
  </si>
  <si>
    <t>Önkormányzatok sajátos működési bevételei</t>
  </si>
  <si>
    <t>Dologi és egyéb folyó kiadások</t>
  </si>
  <si>
    <t>Előző évi maradvány átvétel</t>
  </si>
  <si>
    <t>Kamatkiadások</t>
  </si>
  <si>
    <t>Támogatásértékű bevételek</t>
  </si>
  <si>
    <t>Szociálpolitikai ellátások és egyéb juttatások</t>
  </si>
  <si>
    <t xml:space="preserve"> - ebből OEP-től átvett pénzeszköz</t>
  </si>
  <si>
    <t>Ellátottak pénzbeli juttatásai</t>
  </si>
  <si>
    <t>Működési célú pénzeszköz átvétel</t>
  </si>
  <si>
    <t>Előző évi maradvány átadás</t>
  </si>
  <si>
    <t>Önkormányzatok költségvetési támogatása</t>
  </si>
  <si>
    <t>Támogatásértékű működési kiadás</t>
  </si>
  <si>
    <t>Támogatási kölcsön igénybevétele, visszatérülése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</si>
  <si>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</si>
  <si>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</si>
  <si>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</si>
  <si>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 bevételek</t>
  </si>
  <si>
    <t>Felhalmozási célú pénzeszköz átvétel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</si>
  <si>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</si>
  <si>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</si>
  <si>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</si>
  <si>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</si>
  <si>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</si>
  <si>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</si>
  <si>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</si>
  <si>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</si>
  <si>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</si>
  <si>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</si>
  <si>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</si>
  <si>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A HIÁNY FINANSZÍROZÁSÁNAK MÓDJA</t>
  </si>
  <si>
    <t>Belső forrásból</t>
  </si>
  <si>
    <t>Külső forrásból</t>
  </si>
  <si>
    <t>Működési célú hitelfelvétel</t>
  </si>
  <si>
    <t>Felhalmozási célú hitelfelvétel</t>
  </si>
  <si>
    <t>KIADÁSOK MINDÖSSZESEN</t>
  </si>
  <si>
    <t>Működési célú bevételek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</si>
  <si>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</si>
  <si>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</si>
  <si>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</si>
  <si>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</si>
  <si>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</si>
  <si>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</si>
  <si>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>Adatok ezer forintban!</t>
  </si>
  <si>
    <t>Az önkormányzat összevont költségvetési mérlege</t>
  </si>
  <si>
    <t>Sajátos felhalmozási bevétel</t>
  </si>
  <si>
    <t>Intézményi felhalmozási bevételek</t>
  </si>
  <si>
    <t>FS460 lengőkasza Belvíz Közmunkaprogram</t>
  </si>
  <si>
    <t>Benzines aszfaltvágó</t>
  </si>
  <si>
    <t>Benzines áramfejlesztő</t>
  </si>
  <si>
    <t>Módosított előirányzat</t>
  </si>
  <si>
    <t>Tárgyi eszközök, immateriális javak értékesítése</t>
  </si>
  <si>
    <t>Gyógyszertári lakás nyílászáró csere</t>
  </si>
  <si>
    <t>Buszváró Berzsenyi u. 57.</t>
  </si>
  <si>
    <t>MTZ traktor</t>
  </si>
  <si>
    <t>Sportegyesület felhalm.célú pénzeszköz átadás</t>
  </si>
  <si>
    <t>Pékség eladás ÁFA befizetés</t>
  </si>
  <si>
    <t>Önrész közvilágítás korszerűsítés</t>
  </si>
  <si>
    <t>Notebook</t>
  </si>
  <si>
    <t>Notebook közös hivatal</t>
  </si>
  <si>
    <t>Tény                          2013.12.31.</t>
  </si>
  <si>
    <t>Tény                                            2013.12.31.</t>
  </si>
  <si>
    <t>Függő bevétel</t>
  </si>
  <si>
    <t>Függő kiadás</t>
  </si>
  <si>
    <t>Teljesítés            %</t>
  </si>
  <si>
    <t>3.melléklet</t>
  </si>
  <si>
    <t>3. számú melléklet folytatása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</si>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</sst>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0.0%"/>
  </numFmts>
  <fonts count="20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5" fillId="0" borderId="0" xfId="1" applyNumberFormat="1" applyFont="1" applyFill="1" applyBorder="1"/>
    <xf numFmtId="3" fontId="12" fillId="0" borderId="0" xfId="1" applyNumberFormat="1" applyFont="1" applyFill="1" applyBorder="1"/>
    <xf numFmtId="3" fontId="17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7" fillId="0" borderId="0" xfId="1" applyFont="1" applyFill="1" applyBorder="1"/>
    <xf numFmtId="0" fontId="4" fillId="0" borderId="1" xfId="1" applyFont="1" applyFill="1" applyBorder="1"/>
    <xf numFmtId="0" fontId="10" fillId="0" borderId="1" xfId="1" applyFont="1" applyBorder="1"/>
    <xf numFmtId="0" fontId="11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14" fillId="0" borderId="1" xfId="1" applyFont="1" applyBorder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3" fillId="0" borderId="6" xfId="2" applyFont="1" applyFill="1" applyBorder="1" applyAlignment="1">
      <alignment horizontal="left"/>
    </xf>
    <xf numFmtId="0" fontId="14" fillId="0" borderId="8" xfId="1" applyFont="1" applyBorder="1"/>
    <xf numFmtId="3" fontId="3" fillId="0" borderId="9" xfId="1" applyNumberFormat="1" applyFont="1" applyFill="1" applyBorder="1"/>
    <xf numFmtId="0" fontId="3" fillId="0" borderId="8" xfId="2" applyFont="1" applyFill="1" applyBorder="1" applyAlignment="1"/>
    <xf numFmtId="0" fontId="10" fillId="0" borderId="10" xfId="1" applyFont="1" applyBorder="1"/>
    <xf numFmtId="3" fontId="17" fillId="0" borderId="11" xfId="1" applyNumberFormat="1" applyFont="1" applyFill="1" applyBorder="1"/>
    <xf numFmtId="3" fontId="9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11" xfId="1" applyNumberFormat="1" applyFont="1" applyFill="1" applyBorder="1" applyAlignment="1">
      <alignment horizontal="right" vertical="center"/>
    </xf>
    <xf numFmtId="0" fontId="14" fillId="0" borderId="4" xfId="1" applyFont="1" applyBorder="1"/>
    <xf numFmtId="3" fontId="3" fillId="0" borderId="5" xfId="1" applyNumberFormat="1" applyFont="1" applyFill="1" applyBorder="1"/>
    <xf numFmtId="0" fontId="3" fillId="0" borderId="6" xfId="0" applyFont="1" applyBorder="1" applyAlignment="1"/>
    <xf numFmtId="0" fontId="3" fillId="0" borderId="6" xfId="0" applyFont="1" applyFill="1" applyBorder="1" applyAlignment="1"/>
    <xf numFmtId="0" fontId="10" fillId="0" borderId="2" xfId="1" applyFont="1" applyBorder="1"/>
    <xf numFmtId="0" fontId="3" fillId="0" borderId="14" xfId="2" applyFont="1" applyFill="1" applyBorder="1" applyAlignment="1"/>
    <xf numFmtId="0" fontId="3" fillId="0" borderId="23" xfId="2" applyFont="1" applyFill="1" applyBorder="1" applyAlignment="1"/>
    <xf numFmtId="0" fontId="3" fillId="0" borderId="7" xfId="2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Border="1" applyAlignment="1"/>
    <xf numFmtId="3" fontId="17" fillId="0" borderId="3" xfId="1" applyNumberFormat="1" applyFont="1" applyFill="1" applyBorder="1"/>
    <xf numFmtId="0" fontId="3" fillId="0" borderId="16" xfId="2" applyFont="1" applyFill="1" applyBorder="1" applyAlignment="1"/>
    <xf numFmtId="3" fontId="3" fillId="0" borderId="24" xfId="1" applyNumberFormat="1" applyFont="1" applyFill="1" applyBorder="1"/>
    <xf numFmtId="164" fontId="0" fillId="0" borderId="26" xfId="0" applyNumberFormat="1" applyBorder="1"/>
    <xf numFmtId="164" fontId="0" fillId="0" borderId="27" xfId="0" applyNumberFormat="1" applyBorder="1"/>
    <xf numFmtId="0" fontId="0" fillId="0" borderId="30" xfId="0" applyBorder="1"/>
    <xf numFmtId="164" fontId="0" fillId="0" borderId="28" xfId="0" applyNumberFormat="1" applyBorder="1"/>
    <xf numFmtId="164" fontId="0" fillId="0" borderId="22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0" xfId="0" applyNumberFormat="1" applyBorder="1"/>
    <xf numFmtId="164" fontId="0" fillId="0" borderId="32" xfId="0" applyNumberFormat="1" applyBorder="1"/>
    <xf numFmtId="0" fontId="0" fillId="0" borderId="32" xfId="0" applyBorder="1"/>
    <xf numFmtId="164" fontId="0" fillId="0" borderId="25" xfId="0" applyNumberFormat="1" applyBorder="1"/>
    <xf numFmtId="164" fontId="0" fillId="0" borderId="31" xfId="0" applyNumberFormat="1" applyBorder="1"/>
    <xf numFmtId="164" fontId="4" fillId="0" borderId="32" xfId="0" applyNumberFormat="1" applyFont="1" applyBorder="1" applyAlignment="1">
      <alignment vertical="center"/>
    </xf>
    <xf numFmtId="164" fontId="2" fillId="0" borderId="25" xfId="0" applyNumberFormat="1" applyFont="1" applyBorder="1"/>
    <xf numFmtId="164" fontId="2" fillId="0" borderId="22" xfId="0" applyNumberFormat="1" applyFont="1" applyBorder="1"/>
    <xf numFmtId="164" fontId="2" fillId="0" borderId="30" xfId="0" applyNumberFormat="1" applyFont="1" applyBorder="1"/>
    <xf numFmtId="164" fontId="2" fillId="0" borderId="22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14" fillId="0" borderId="11" xfId="1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8" fillId="0" borderId="3" xfId="1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9" fillId="0" borderId="16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9" fillId="0" borderId="7" xfId="1" applyNumberFormat="1" applyFon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6" fillId="0" borderId="2" xfId="1" applyNumberFormat="1" applyFont="1" applyFill="1" applyBorder="1" applyAlignment="1">
      <alignment horizontal="right" vertical="center"/>
    </xf>
    <xf numFmtId="3" fontId="16" fillId="0" borderId="13" xfId="1" applyNumberFormat="1" applyFont="1" applyFill="1" applyBorder="1" applyAlignment="1">
      <alignment horizontal="right" vertical="center"/>
    </xf>
    <xf numFmtId="3" fontId="9" fillId="0" borderId="8" xfId="1" applyNumberFormat="1" applyFont="1" applyFill="1" applyBorder="1" applyAlignment="1">
      <alignment horizontal="right" vertical="center"/>
    </xf>
    <xf numFmtId="3" fontId="9" fillId="0" borderId="19" xfId="1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8" fillId="0" borderId="20" xfId="1" applyNumberFormat="1" applyFont="1" applyFill="1" applyBorder="1" applyAlignment="1">
      <alignment horizontal="right" vertic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2" xfId="1" applyFont="1" applyBorder="1" applyAlignment="1">
      <alignment horizontal="left"/>
    </xf>
    <xf numFmtId="0" fontId="19" fillId="0" borderId="13" xfId="1" applyFont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13" xfId="2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0" fillId="0" borderId="11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zoomScaleNormal="100" workbookViewId="0">
      <selection activeCell="K12" sqref="K12"/>
    </sheetView>
  </sheetViews>
  <sheetFormatPr defaultRowHeight="12.75"/>
  <cols>
    <col min="1" max="1" width="18.140625" customWidth="1"/>
    <col min="2" max="2" width="35.42578125" customWidth="1"/>
    <col min="7" max="7" width="10.7109375" bestFit="1" customWidth="1"/>
  </cols>
  <sheetData>
    <row r="1" spans="1:9">
      <c r="A1" s="141" t="s">
        <v>76</v>
      </c>
      <c r="B1" s="141"/>
      <c r="C1" s="141"/>
      <c r="D1" s="141"/>
      <c r="E1" s="141"/>
      <c r="F1" s="141"/>
      <c r="G1" s="141"/>
    </row>
    <row r="2" spans="1:9">
      <c r="A2" s="2"/>
      <c r="B2" s="2"/>
      <c r="C2" s="2"/>
      <c r="D2" s="2"/>
      <c r="E2" s="2"/>
      <c r="F2" s="2"/>
    </row>
    <row r="3" spans="1:9" ht="28.5" customHeight="1">
      <c r="A3" s="140" t="s">
        <v>78</v>
      </c>
      <c r="B3" s="140"/>
      <c r="C3" s="140"/>
      <c r="D3" s="140"/>
      <c r="E3" s="140"/>
      <c r="F3" s="140"/>
      <c r="G3" s="140"/>
      <c r="H3" s="37"/>
      <c r="I3" s="37"/>
    </row>
    <row r="4" spans="1:9" ht="12.75" customHeight="1">
      <c r="A4" s="36"/>
      <c r="B4" s="36"/>
      <c r="C4" s="36"/>
      <c r="D4" s="36"/>
      <c r="E4" s="36"/>
      <c r="F4" s="36"/>
      <c r="G4" s="37"/>
      <c r="H4" s="37"/>
      <c r="I4" s="37"/>
    </row>
    <row r="5" spans="1:9" ht="15.75">
      <c r="A5" s="139" t="s">
        <v>55</v>
      </c>
      <c r="B5" s="139"/>
      <c r="C5" s="139"/>
      <c r="D5" s="139"/>
      <c r="E5" s="139"/>
      <c r="F5" s="139"/>
      <c r="G5" s="139"/>
    </row>
    <row r="6" spans="1:9" ht="15.75">
      <c r="A6" s="11"/>
      <c r="B6" s="11"/>
      <c r="C6" s="11"/>
      <c r="D6" s="11"/>
      <c r="E6" s="11"/>
      <c r="F6" s="11"/>
    </row>
    <row r="7" spans="1:9" ht="13.5" thickBot="1">
      <c r="E7" s="149" t="s">
        <v>54</v>
      </c>
      <c r="F7" s="149"/>
      <c r="G7" s="1"/>
      <c r="H7" s="1"/>
    </row>
    <row r="8" spans="1:9" ht="27.75" customHeight="1" thickTop="1" thickBot="1">
      <c r="A8" s="133" t="s">
        <v>6</v>
      </c>
      <c r="B8" s="134"/>
      <c r="C8" s="120" t="s">
        <v>61</v>
      </c>
      <c r="D8" s="121"/>
      <c r="E8" s="122" t="s">
        <v>72</v>
      </c>
      <c r="F8" s="121"/>
      <c r="G8" s="70" t="s">
        <v>75</v>
      </c>
    </row>
    <row r="9" spans="1:9" ht="18.75" thickTop="1">
      <c r="A9" s="23" t="s">
        <v>49</v>
      </c>
      <c r="B9" s="24"/>
      <c r="C9" s="123"/>
      <c r="D9" s="124"/>
      <c r="E9" s="125"/>
      <c r="F9" s="124"/>
      <c r="G9" s="54"/>
    </row>
    <row r="10" spans="1:9" ht="17.25" thickBot="1">
      <c r="A10" s="14" t="s">
        <v>9</v>
      </c>
      <c r="B10" s="10"/>
      <c r="C10" s="137"/>
      <c r="D10" s="138"/>
      <c r="E10" s="76"/>
      <c r="F10" s="132"/>
      <c r="G10" s="54"/>
    </row>
    <row r="11" spans="1:9" ht="17.25" thickTop="1" thickBot="1">
      <c r="A11" s="21" t="s">
        <v>1</v>
      </c>
      <c r="B11" s="22"/>
      <c r="C11" s="73">
        <f>SUM(C12:D15,C17:D19)</f>
        <v>238785</v>
      </c>
      <c r="D11" s="74"/>
      <c r="E11" s="73">
        <f>SUM(E12:F15,E17:F19)</f>
        <v>248169</v>
      </c>
      <c r="F11" s="74"/>
      <c r="G11" s="66">
        <f>E11/C11</f>
        <v>1.0392989509391293</v>
      </c>
    </row>
    <row r="12" spans="1:9" ht="13.5" thickTop="1">
      <c r="A12" s="16" t="s">
        <v>11</v>
      </c>
      <c r="B12" s="9"/>
      <c r="C12" s="97">
        <v>4186</v>
      </c>
      <c r="D12" s="98"/>
      <c r="E12" s="97">
        <v>4445</v>
      </c>
      <c r="F12" s="98"/>
      <c r="G12" s="55">
        <f t="shared" ref="G12:G39" si="0">E12/C12</f>
        <v>1.0618729096989967</v>
      </c>
    </row>
    <row r="13" spans="1:9">
      <c r="A13" s="25" t="s">
        <v>12</v>
      </c>
      <c r="B13" s="26"/>
      <c r="C13" s="71">
        <v>75403</v>
      </c>
      <c r="D13" s="72"/>
      <c r="E13" s="71">
        <v>81634</v>
      </c>
      <c r="F13" s="72"/>
      <c r="G13" s="52">
        <f t="shared" si="0"/>
        <v>1.0826359693911383</v>
      </c>
    </row>
    <row r="14" spans="1:9">
      <c r="A14" s="27" t="s">
        <v>14</v>
      </c>
      <c r="B14" s="28"/>
      <c r="C14" s="71"/>
      <c r="D14" s="72"/>
      <c r="E14" s="71"/>
      <c r="F14" s="72"/>
      <c r="G14" s="52"/>
    </row>
    <row r="15" spans="1:9">
      <c r="A15" s="27" t="s">
        <v>16</v>
      </c>
      <c r="B15" s="28"/>
      <c r="C15" s="71">
        <v>45313</v>
      </c>
      <c r="D15" s="72"/>
      <c r="E15" s="71">
        <v>48187</v>
      </c>
      <c r="F15" s="72"/>
      <c r="G15" s="52">
        <f t="shared" si="0"/>
        <v>1.0634255070288881</v>
      </c>
    </row>
    <row r="16" spans="1:9">
      <c r="A16" s="29" t="s">
        <v>18</v>
      </c>
      <c r="B16" s="26"/>
      <c r="C16" s="71">
        <v>3230</v>
      </c>
      <c r="D16" s="72"/>
      <c r="E16" s="71">
        <v>3588</v>
      </c>
      <c r="F16" s="72"/>
      <c r="G16" s="52">
        <f t="shared" si="0"/>
        <v>1.1108359133126935</v>
      </c>
    </row>
    <row r="17" spans="1:7">
      <c r="A17" s="27" t="s">
        <v>20</v>
      </c>
      <c r="B17" s="28"/>
      <c r="C17" s="71"/>
      <c r="D17" s="72"/>
      <c r="E17" s="71">
        <v>20</v>
      </c>
      <c r="F17" s="72"/>
      <c r="G17" s="52"/>
    </row>
    <row r="18" spans="1:7">
      <c r="A18" s="27" t="s">
        <v>22</v>
      </c>
      <c r="B18" s="28"/>
      <c r="C18" s="71">
        <v>113883</v>
      </c>
      <c r="D18" s="72"/>
      <c r="E18" s="71">
        <v>113883</v>
      </c>
      <c r="F18" s="72"/>
      <c r="G18" s="52">
        <f t="shared" si="0"/>
        <v>1</v>
      </c>
    </row>
    <row r="19" spans="1:7" ht="13.5" thickBot="1">
      <c r="A19" s="17" t="s">
        <v>24</v>
      </c>
      <c r="B19" s="5"/>
      <c r="C19" s="81"/>
      <c r="D19" s="82"/>
      <c r="E19" s="81"/>
      <c r="F19" s="82"/>
      <c r="G19" s="57"/>
    </row>
    <row r="20" spans="1:7" ht="17.25" thickTop="1" thickBot="1">
      <c r="A20" s="21" t="s">
        <v>2</v>
      </c>
      <c r="B20" s="22"/>
      <c r="C20" s="73">
        <f>SUM(C21:D27)</f>
        <v>10805</v>
      </c>
      <c r="D20" s="74"/>
      <c r="E20" s="73">
        <f>SUM(E21:F27)</f>
        <v>14492</v>
      </c>
      <c r="F20" s="74"/>
      <c r="G20" s="66">
        <f t="shared" si="0"/>
        <v>1.341230911614993</v>
      </c>
    </row>
    <row r="21" spans="1:7" ht="13.5" thickTop="1">
      <c r="A21" s="93" t="s">
        <v>56</v>
      </c>
      <c r="B21" s="94"/>
      <c r="C21" s="97">
        <v>5</v>
      </c>
      <c r="D21" s="98"/>
      <c r="E21" s="97">
        <v>2712</v>
      </c>
      <c r="F21" s="98"/>
      <c r="G21" s="55">
        <f t="shared" si="0"/>
        <v>542.4</v>
      </c>
    </row>
    <row r="22" spans="1:7">
      <c r="A22" s="95" t="s">
        <v>57</v>
      </c>
      <c r="B22" s="96"/>
      <c r="C22" s="87">
        <v>5</v>
      </c>
      <c r="D22" s="88"/>
      <c r="E22" s="87">
        <v>11</v>
      </c>
      <c r="F22" s="88"/>
      <c r="G22" s="52">
        <f t="shared" si="0"/>
        <v>2.2000000000000002</v>
      </c>
    </row>
    <row r="23" spans="1:7">
      <c r="A23" s="27" t="s">
        <v>27</v>
      </c>
      <c r="B23" s="28"/>
      <c r="C23" s="130"/>
      <c r="D23" s="131"/>
      <c r="E23" s="130"/>
      <c r="F23" s="131"/>
      <c r="G23" s="52"/>
    </row>
    <row r="24" spans="1:7">
      <c r="A24" s="27" t="s">
        <v>28</v>
      </c>
      <c r="B24" s="28"/>
      <c r="C24" s="130"/>
      <c r="D24" s="131"/>
      <c r="E24" s="130"/>
      <c r="F24" s="131"/>
      <c r="G24" s="52"/>
    </row>
    <row r="25" spans="1:7">
      <c r="A25" s="27" t="s">
        <v>29</v>
      </c>
      <c r="B25" s="28"/>
      <c r="C25" s="130"/>
      <c r="D25" s="131"/>
      <c r="E25" s="130">
        <v>410</v>
      </c>
      <c r="F25" s="131"/>
      <c r="G25" s="52"/>
    </row>
    <row r="26" spans="1:7">
      <c r="A26" s="27" t="s">
        <v>22</v>
      </c>
      <c r="B26" s="28"/>
      <c r="C26" s="130"/>
      <c r="D26" s="131"/>
      <c r="E26" s="130"/>
      <c r="F26" s="131"/>
      <c r="G26" s="52"/>
    </row>
    <row r="27" spans="1:7" ht="13.5" thickBot="1">
      <c r="A27" s="17" t="s">
        <v>62</v>
      </c>
      <c r="B27" s="5"/>
      <c r="C27" s="114">
        <v>10795</v>
      </c>
      <c r="D27" s="115"/>
      <c r="E27" s="114">
        <v>11359</v>
      </c>
      <c r="F27" s="115"/>
      <c r="G27" s="57">
        <f t="shared" si="0"/>
        <v>1.0522464103751736</v>
      </c>
    </row>
    <row r="28" spans="1:7" ht="50.25" customHeight="1" thickTop="1" thickBot="1">
      <c r="A28" s="135" t="s">
        <v>51</v>
      </c>
      <c r="B28" s="136"/>
      <c r="C28" s="73">
        <f>SUM(C11,C20)</f>
        <v>249590</v>
      </c>
      <c r="D28" s="74"/>
      <c r="E28" s="73">
        <f>SUM(E11,E20)</f>
        <v>262661</v>
      </c>
      <c r="F28" s="74"/>
      <c r="G28" s="68">
        <f t="shared" si="0"/>
        <v>1.052369886614047</v>
      </c>
    </row>
    <row r="29" spans="1:7" ht="19.5" thickTop="1" thickBot="1">
      <c r="A29" s="13" t="s">
        <v>41</v>
      </c>
      <c r="B29" s="7"/>
      <c r="C29" s="126"/>
      <c r="D29" s="127"/>
      <c r="E29" s="126"/>
      <c r="F29" s="127"/>
      <c r="G29" s="56"/>
    </row>
    <row r="30" spans="1:7" ht="17.25" thickTop="1" thickBot="1">
      <c r="A30" s="21" t="s">
        <v>42</v>
      </c>
      <c r="B30" s="22"/>
      <c r="C30" s="102">
        <v>18000</v>
      </c>
      <c r="D30" s="86"/>
      <c r="E30" s="102">
        <v>24186</v>
      </c>
      <c r="F30" s="86"/>
      <c r="G30" s="66">
        <f t="shared" si="0"/>
        <v>1.3436666666666666</v>
      </c>
    </row>
    <row r="31" spans="1:7" ht="15" thickTop="1">
      <c r="A31" s="18" t="s">
        <v>52</v>
      </c>
      <c r="B31" s="5"/>
      <c r="C31" s="128">
        <v>18000</v>
      </c>
      <c r="D31" s="129"/>
      <c r="E31" s="128">
        <v>24186</v>
      </c>
      <c r="F31" s="129"/>
      <c r="G31" s="55">
        <f t="shared" si="0"/>
        <v>1.3436666666666666</v>
      </c>
    </row>
    <row r="32" spans="1:7" ht="15" thickBot="1">
      <c r="A32" s="30" t="s">
        <v>53</v>
      </c>
      <c r="B32" s="31"/>
      <c r="C32" s="114"/>
      <c r="D32" s="115"/>
      <c r="E32" s="114"/>
      <c r="F32" s="115"/>
      <c r="G32" s="57"/>
    </row>
    <row r="33" spans="1:7" ht="17.25" thickTop="1" thickBot="1">
      <c r="A33" s="21" t="s">
        <v>43</v>
      </c>
      <c r="B33" s="22"/>
      <c r="C33" s="73">
        <f>C34+C35</f>
        <v>0</v>
      </c>
      <c r="D33" s="74"/>
      <c r="E33" s="73">
        <f>E34+E35</f>
        <v>0</v>
      </c>
      <c r="F33" s="74"/>
      <c r="G33" s="56"/>
    </row>
    <row r="34" spans="1:7" ht="15" thickTop="1">
      <c r="A34" s="18" t="s">
        <v>44</v>
      </c>
      <c r="B34" s="5"/>
      <c r="C34" s="128"/>
      <c r="D34" s="129"/>
      <c r="E34" s="128"/>
      <c r="F34" s="129"/>
      <c r="G34" s="55"/>
    </row>
    <row r="35" spans="1:7" ht="15" thickBot="1">
      <c r="A35" s="30" t="s">
        <v>45</v>
      </c>
      <c r="B35" s="31"/>
      <c r="C35" s="114"/>
      <c r="D35" s="115"/>
      <c r="E35" s="114"/>
      <c r="F35" s="115"/>
      <c r="G35" s="57"/>
    </row>
    <row r="36" spans="1:7" s="3" customFormat="1" ht="16.5" thickTop="1" thickBot="1">
      <c r="A36" s="142" t="s">
        <v>73</v>
      </c>
      <c r="B36" s="143"/>
      <c r="C36" s="102"/>
      <c r="D36" s="86"/>
      <c r="E36" s="102">
        <v>1349</v>
      </c>
      <c r="F36" s="86"/>
      <c r="G36" s="56"/>
    </row>
    <row r="37" spans="1:7" ht="19.5" thickTop="1" thickBot="1">
      <c r="A37" s="19" t="s">
        <v>3</v>
      </c>
      <c r="B37" s="20"/>
      <c r="C37" s="116">
        <f>C38+C39</f>
        <v>267590</v>
      </c>
      <c r="D37" s="117"/>
      <c r="E37" s="116">
        <f>E38+E39</f>
        <v>288196</v>
      </c>
      <c r="F37" s="117"/>
      <c r="G37" s="69">
        <f t="shared" si="0"/>
        <v>1.0770058671848723</v>
      </c>
    </row>
    <row r="38" spans="1:7" ht="15" thickTop="1">
      <c r="A38" s="39" t="s">
        <v>47</v>
      </c>
      <c r="B38" s="40"/>
      <c r="C38" s="97">
        <f>SUM(C11,C31,C34)</f>
        <v>256785</v>
      </c>
      <c r="D38" s="98"/>
      <c r="E38" s="97">
        <f>SUM(E11,E31,E34,E36)</f>
        <v>273704</v>
      </c>
      <c r="F38" s="98"/>
      <c r="G38" s="55">
        <f t="shared" si="0"/>
        <v>1.0658878049730318</v>
      </c>
    </row>
    <row r="39" spans="1:7" ht="15" thickBot="1">
      <c r="A39" s="30" t="s">
        <v>48</v>
      </c>
      <c r="B39" s="31"/>
      <c r="C39" s="118">
        <f>SUM(C20,C35)</f>
        <v>10805</v>
      </c>
      <c r="D39" s="119"/>
      <c r="E39" s="118">
        <f>SUM(E20,E35)</f>
        <v>14492</v>
      </c>
      <c r="F39" s="119"/>
      <c r="G39" s="53">
        <f t="shared" si="0"/>
        <v>1.341230911614993</v>
      </c>
    </row>
    <row r="40" spans="1:7" ht="15" thickTop="1">
      <c r="A40" s="148"/>
      <c r="B40" s="148"/>
      <c r="C40" s="35"/>
      <c r="D40" s="35"/>
      <c r="E40" s="35"/>
      <c r="F40" s="35"/>
    </row>
    <row r="41" spans="1:7" ht="15" thickBot="1">
      <c r="A41" s="80" t="s">
        <v>77</v>
      </c>
      <c r="B41" s="80"/>
      <c r="C41" s="38"/>
      <c r="D41" s="38"/>
      <c r="E41" s="38"/>
      <c r="F41" s="38"/>
    </row>
    <row r="42" spans="1:7" ht="30.75" customHeight="1" thickTop="1" thickBot="1">
      <c r="A42" s="133" t="s">
        <v>7</v>
      </c>
      <c r="B42" s="134"/>
      <c r="C42" s="120" t="s">
        <v>61</v>
      </c>
      <c r="D42" s="121"/>
      <c r="E42" s="122" t="s">
        <v>71</v>
      </c>
      <c r="F42" s="121"/>
      <c r="G42" s="70" t="s">
        <v>75</v>
      </c>
    </row>
    <row r="43" spans="1:7" ht="18.75" thickTop="1">
      <c r="A43" s="23" t="s">
        <v>8</v>
      </c>
      <c r="B43" s="24"/>
      <c r="C43" s="123"/>
      <c r="D43" s="124"/>
      <c r="E43" s="125"/>
      <c r="F43" s="124"/>
      <c r="G43" s="58"/>
    </row>
    <row r="44" spans="1:7" ht="17.25" thickBot="1">
      <c r="A44" s="33" t="s">
        <v>10</v>
      </c>
      <c r="B44" s="34"/>
      <c r="C44" s="113"/>
      <c r="D44" s="112"/>
      <c r="E44" s="111"/>
      <c r="F44" s="112"/>
      <c r="G44" s="61"/>
    </row>
    <row r="45" spans="1:7" ht="17.25" thickTop="1" thickBot="1">
      <c r="A45" s="21" t="s">
        <v>1</v>
      </c>
      <c r="B45" s="22"/>
      <c r="C45" s="73">
        <f>SUM(C46:D55)</f>
        <v>248657</v>
      </c>
      <c r="D45" s="74"/>
      <c r="E45" s="84">
        <f>SUM(E46:F55)</f>
        <v>240111</v>
      </c>
      <c r="F45" s="74"/>
      <c r="G45" s="67">
        <f t="shared" ref="G45:G81" si="1">E45/C45</f>
        <v>0.96563137172892777</v>
      </c>
    </row>
    <row r="46" spans="1:7" ht="13.5" thickTop="1">
      <c r="A46" s="17" t="s">
        <v>4</v>
      </c>
      <c r="B46" s="5"/>
      <c r="C46" s="78">
        <v>71529</v>
      </c>
      <c r="D46" s="79"/>
      <c r="E46" s="83">
        <v>71198</v>
      </c>
      <c r="F46" s="79"/>
      <c r="G46" s="62">
        <f t="shared" si="1"/>
        <v>0.99537250625620377</v>
      </c>
    </row>
    <row r="47" spans="1:7">
      <c r="A47" s="27" t="s">
        <v>5</v>
      </c>
      <c r="B47" s="28"/>
      <c r="C47" s="71">
        <v>15939</v>
      </c>
      <c r="D47" s="72"/>
      <c r="E47" s="108">
        <v>15084</v>
      </c>
      <c r="F47" s="72"/>
      <c r="G47" s="52">
        <f t="shared" si="1"/>
        <v>0.94635798983625075</v>
      </c>
    </row>
    <row r="48" spans="1:7">
      <c r="A48" s="27" t="s">
        <v>13</v>
      </c>
      <c r="B48" s="28"/>
      <c r="C48" s="71">
        <v>61015</v>
      </c>
      <c r="D48" s="72"/>
      <c r="E48" s="108">
        <v>57770</v>
      </c>
      <c r="F48" s="72"/>
      <c r="G48" s="52">
        <f t="shared" si="1"/>
        <v>0.94681635663361463</v>
      </c>
    </row>
    <row r="49" spans="1:7">
      <c r="A49" s="27" t="s">
        <v>15</v>
      </c>
      <c r="B49" s="28"/>
      <c r="C49" s="71"/>
      <c r="D49" s="72"/>
      <c r="E49" s="108"/>
      <c r="F49" s="72"/>
      <c r="G49" s="52"/>
    </row>
    <row r="50" spans="1:7">
      <c r="A50" s="27" t="s">
        <v>17</v>
      </c>
      <c r="B50" s="28"/>
      <c r="C50" s="71">
        <v>20079</v>
      </c>
      <c r="D50" s="72"/>
      <c r="E50" s="108">
        <v>16256</v>
      </c>
      <c r="F50" s="72"/>
      <c r="G50" s="52">
        <f t="shared" si="1"/>
        <v>0.80960207181632549</v>
      </c>
    </row>
    <row r="51" spans="1:7">
      <c r="A51" s="27" t="s">
        <v>19</v>
      </c>
      <c r="B51" s="28"/>
      <c r="C51" s="71"/>
      <c r="D51" s="72"/>
      <c r="E51" s="108"/>
      <c r="F51" s="72"/>
      <c r="G51" s="52"/>
    </row>
    <row r="52" spans="1:7">
      <c r="A52" s="27" t="s">
        <v>21</v>
      </c>
      <c r="B52" s="28"/>
      <c r="C52" s="71"/>
      <c r="D52" s="72"/>
      <c r="E52" s="108"/>
      <c r="F52" s="72"/>
      <c r="G52" s="52"/>
    </row>
    <row r="53" spans="1:7">
      <c r="A53" s="27" t="s">
        <v>23</v>
      </c>
      <c r="B53" s="28"/>
      <c r="C53" s="71">
        <v>66239</v>
      </c>
      <c r="D53" s="72"/>
      <c r="E53" s="108">
        <v>66722</v>
      </c>
      <c r="F53" s="72"/>
      <c r="G53" s="52">
        <f t="shared" si="1"/>
        <v>1.0072917767478373</v>
      </c>
    </row>
    <row r="54" spans="1:7">
      <c r="A54" s="27" t="s">
        <v>25</v>
      </c>
      <c r="B54" s="28"/>
      <c r="C54" s="71">
        <v>13856</v>
      </c>
      <c r="D54" s="72"/>
      <c r="E54" s="108">
        <v>13081</v>
      </c>
      <c r="F54" s="72"/>
      <c r="G54" s="52">
        <f t="shared" si="1"/>
        <v>0.94406755196304848</v>
      </c>
    </row>
    <row r="55" spans="1:7" ht="13.5" thickBot="1">
      <c r="A55" s="17" t="s">
        <v>26</v>
      </c>
      <c r="B55" s="5"/>
      <c r="C55" s="78"/>
      <c r="D55" s="79"/>
      <c r="E55" s="83"/>
      <c r="F55" s="79"/>
      <c r="G55" s="53"/>
    </row>
    <row r="56" spans="1:7" ht="17.25" thickTop="1" thickBot="1">
      <c r="A56" s="21" t="s">
        <v>50</v>
      </c>
      <c r="B56" s="22"/>
      <c r="C56" s="73">
        <f>SUM(C57:D67)</f>
        <v>18045</v>
      </c>
      <c r="D56" s="74"/>
      <c r="E56" s="73">
        <f>SUM(E57:F67)</f>
        <v>17500</v>
      </c>
      <c r="F56" s="74"/>
      <c r="G56" s="67">
        <f t="shared" si="1"/>
        <v>0.9697977279024661</v>
      </c>
    </row>
    <row r="57" spans="1:7" ht="13.5" thickTop="1">
      <c r="A57" s="44" t="s">
        <v>58</v>
      </c>
      <c r="B57" s="45"/>
      <c r="C57" s="87"/>
      <c r="D57" s="88"/>
      <c r="E57" s="110"/>
      <c r="F57" s="88"/>
      <c r="G57" s="62"/>
    </row>
    <row r="58" spans="1:7">
      <c r="A58" s="27" t="s">
        <v>59</v>
      </c>
      <c r="B58" s="46"/>
      <c r="C58" s="71"/>
      <c r="D58" s="72"/>
      <c r="E58" s="108"/>
      <c r="F58" s="72"/>
      <c r="G58" s="52"/>
    </row>
    <row r="59" spans="1:7">
      <c r="A59" s="42" t="s">
        <v>60</v>
      </c>
      <c r="B59" s="47"/>
      <c r="C59" s="71"/>
      <c r="D59" s="72"/>
      <c r="E59" s="108"/>
      <c r="F59" s="72"/>
      <c r="G59" s="52"/>
    </row>
    <row r="60" spans="1:7">
      <c r="A60" s="41" t="s">
        <v>63</v>
      </c>
      <c r="B60" s="48"/>
      <c r="C60" s="87">
        <v>95</v>
      </c>
      <c r="D60" s="88"/>
      <c r="E60" s="87">
        <v>95</v>
      </c>
      <c r="F60" s="88"/>
      <c r="G60" s="52">
        <f t="shared" si="1"/>
        <v>1</v>
      </c>
    </row>
    <row r="61" spans="1:7">
      <c r="A61" s="41" t="s">
        <v>64</v>
      </c>
      <c r="B61" s="48"/>
      <c r="C61" s="87">
        <v>440</v>
      </c>
      <c r="D61" s="88"/>
      <c r="E61" s="87">
        <v>440</v>
      </c>
      <c r="F61" s="88"/>
      <c r="G61" s="52">
        <f t="shared" si="1"/>
        <v>1</v>
      </c>
    </row>
    <row r="62" spans="1:7">
      <c r="A62" s="41" t="s">
        <v>65</v>
      </c>
      <c r="B62" s="48"/>
      <c r="C62" s="87">
        <v>5562</v>
      </c>
      <c r="D62" s="88"/>
      <c r="E62" s="87">
        <v>5562</v>
      </c>
      <c r="F62" s="88"/>
      <c r="G62" s="52">
        <f t="shared" si="1"/>
        <v>1</v>
      </c>
    </row>
    <row r="63" spans="1:7">
      <c r="A63" s="41" t="s">
        <v>66</v>
      </c>
      <c r="B63" s="48"/>
      <c r="C63" s="87">
        <v>8000</v>
      </c>
      <c r="D63" s="88"/>
      <c r="E63" s="87">
        <v>8000</v>
      </c>
      <c r="F63" s="88"/>
      <c r="G63" s="52">
        <f t="shared" si="1"/>
        <v>1</v>
      </c>
    </row>
    <row r="64" spans="1:7">
      <c r="A64" s="41" t="s">
        <v>67</v>
      </c>
      <c r="B64" s="48"/>
      <c r="C64" s="71">
        <v>2295</v>
      </c>
      <c r="D64" s="72"/>
      <c r="E64" s="108">
        <v>2295</v>
      </c>
      <c r="F64" s="72"/>
      <c r="G64" s="52">
        <f t="shared" si="1"/>
        <v>1</v>
      </c>
    </row>
    <row r="65" spans="1:7">
      <c r="A65" s="41" t="s">
        <v>68</v>
      </c>
      <c r="B65" s="48"/>
      <c r="C65" s="71">
        <v>1153</v>
      </c>
      <c r="D65" s="72"/>
      <c r="E65" s="108">
        <v>608</v>
      </c>
      <c r="F65" s="72"/>
      <c r="G65" s="52">
        <f t="shared" si="1"/>
        <v>0.52732003469210753</v>
      </c>
    </row>
    <row r="66" spans="1:7">
      <c r="A66" s="146" t="s">
        <v>69</v>
      </c>
      <c r="B66" s="147"/>
      <c r="C66" s="71">
        <v>250</v>
      </c>
      <c r="D66" s="72"/>
      <c r="E66" s="108">
        <v>250</v>
      </c>
      <c r="F66" s="72"/>
      <c r="G66" s="52">
        <f t="shared" si="1"/>
        <v>1</v>
      </c>
    </row>
    <row r="67" spans="1:7" ht="13.5" thickBot="1">
      <c r="A67" s="146" t="s">
        <v>70</v>
      </c>
      <c r="B67" s="147"/>
      <c r="C67" s="71">
        <v>250</v>
      </c>
      <c r="D67" s="72"/>
      <c r="E67" s="108">
        <v>250</v>
      </c>
      <c r="F67" s="72"/>
      <c r="G67" s="53">
        <f t="shared" si="1"/>
        <v>1</v>
      </c>
    </row>
    <row r="68" spans="1:7" ht="18" thickTop="1" thickBot="1">
      <c r="A68" s="43" t="s">
        <v>30</v>
      </c>
      <c r="B68" s="49"/>
      <c r="C68" s="89"/>
      <c r="D68" s="90"/>
      <c r="E68" s="109"/>
      <c r="F68" s="90"/>
      <c r="G68" s="59"/>
    </row>
    <row r="69" spans="1:7" ht="17.25" thickTop="1" thickBot="1">
      <c r="A69" s="21" t="s">
        <v>31</v>
      </c>
      <c r="B69" s="22"/>
      <c r="C69" s="102">
        <v>878</v>
      </c>
      <c r="D69" s="86"/>
      <c r="E69" s="85"/>
      <c r="F69" s="86"/>
      <c r="G69" s="66">
        <f t="shared" si="1"/>
        <v>0</v>
      </c>
    </row>
    <row r="70" spans="1:7" ht="13.5" thickTop="1">
      <c r="A70" s="17" t="s">
        <v>0</v>
      </c>
      <c r="B70" s="5"/>
      <c r="C70" s="78">
        <v>878</v>
      </c>
      <c r="D70" s="79"/>
      <c r="E70" s="83"/>
      <c r="F70" s="79"/>
      <c r="G70" s="59">
        <f t="shared" si="1"/>
        <v>0</v>
      </c>
    </row>
    <row r="71" spans="1:7" ht="13.5" thickBot="1">
      <c r="A71" s="32" t="s">
        <v>32</v>
      </c>
      <c r="B71" s="31"/>
      <c r="C71" s="81"/>
      <c r="D71" s="82"/>
      <c r="E71" s="100"/>
      <c r="F71" s="82"/>
      <c r="G71" s="53"/>
    </row>
    <row r="72" spans="1:7" s="3" customFormat="1" ht="16.5" thickTop="1">
      <c r="A72" s="15" t="s">
        <v>33</v>
      </c>
      <c r="B72" s="8"/>
      <c r="C72" s="91">
        <v>10</v>
      </c>
      <c r="D72" s="92"/>
      <c r="E72" s="101"/>
      <c r="F72" s="92"/>
      <c r="G72" s="65">
        <f t="shared" si="1"/>
        <v>0</v>
      </c>
    </row>
    <row r="73" spans="1:7" ht="13.5" thickBot="1">
      <c r="A73" s="32" t="s">
        <v>34</v>
      </c>
      <c r="B73" s="31"/>
      <c r="C73" s="81">
        <v>10</v>
      </c>
      <c r="D73" s="82"/>
      <c r="E73" s="100"/>
      <c r="F73" s="82"/>
      <c r="G73" s="59">
        <f t="shared" si="1"/>
        <v>0</v>
      </c>
    </row>
    <row r="74" spans="1:7" ht="19.5" thickTop="1" thickBot="1">
      <c r="A74" s="19" t="s">
        <v>35</v>
      </c>
      <c r="B74" s="20"/>
      <c r="C74" s="102"/>
      <c r="D74" s="86"/>
      <c r="E74" s="85"/>
      <c r="F74" s="86"/>
      <c r="G74" s="56"/>
    </row>
    <row r="75" spans="1:7" ht="13.5" thickTop="1">
      <c r="A75" s="17" t="s">
        <v>36</v>
      </c>
      <c r="B75" s="5"/>
      <c r="C75" s="78"/>
      <c r="D75" s="79"/>
      <c r="E75" s="83"/>
      <c r="F75" s="79"/>
      <c r="G75" s="59"/>
    </row>
    <row r="76" spans="1:7" ht="13.5" thickBot="1">
      <c r="A76" s="17" t="s">
        <v>37</v>
      </c>
      <c r="B76" s="5"/>
      <c r="C76" s="78"/>
      <c r="D76" s="79"/>
      <c r="E76" s="83"/>
      <c r="F76" s="79"/>
      <c r="G76" s="59"/>
    </row>
    <row r="77" spans="1:7" ht="19.5" thickTop="1" thickBot="1">
      <c r="A77" s="19" t="s">
        <v>38</v>
      </c>
      <c r="B77" s="20"/>
      <c r="C77" s="73">
        <f>C78+C79</f>
        <v>0</v>
      </c>
      <c r="D77" s="74"/>
      <c r="E77" s="84">
        <f>E78+E79</f>
        <v>0</v>
      </c>
      <c r="F77" s="74"/>
      <c r="G77" s="63"/>
    </row>
    <row r="78" spans="1:7" ht="13.5" thickTop="1">
      <c r="A78" s="17" t="s">
        <v>39</v>
      </c>
      <c r="B78" s="5"/>
      <c r="C78" s="78"/>
      <c r="D78" s="79"/>
      <c r="E78" s="83"/>
      <c r="F78" s="79"/>
      <c r="G78" s="62"/>
    </row>
    <row r="79" spans="1:7" ht="13.5" thickBot="1">
      <c r="A79" s="50" t="s">
        <v>40</v>
      </c>
      <c r="B79" s="51"/>
      <c r="C79" s="103"/>
      <c r="D79" s="104"/>
      <c r="E79" s="103"/>
      <c r="F79" s="104"/>
      <c r="G79" s="53"/>
    </row>
    <row r="80" spans="1:7" s="3" customFormat="1" ht="14.25" thickTop="1" thickBot="1">
      <c r="A80" s="144" t="s">
        <v>74</v>
      </c>
      <c r="B80" s="145"/>
      <c r="C80" s="73"/>
      <c r="D80" s="74"/>
      <c r="E80" s="73">
        <v>-855</v>
      </c>
      <c r="F80" s="74"/>
      <c r="G80" s="60"/>
    </row>
    <row r="81" spans="1:7" ht="19.5" thickTop="1" thickBot="1">
      <c r="A81" s="19" t="s">
        <v>46</v>
      </c>
      <c r="B81" s="20"/>
      <c r="C81" s="107">
        <f>SUM(C45,C56,C74,C77,C69,C72)</f>
        <v>267590</v>
      </c>
      <c r="D81" s="106"/>
      <c r="E81" s="105">
        <f>SUM(E45,E56,E74,E77,E69,E72,E80)</f>
        <v>256756</v>
      </c>
      <c r="F81" s="106"/>
      <c r="G81" s="64">
        <f t="shared" si="1"/>
        <v>0.95951268732015393</v>
      </c>
    </row>
    <row r="82" spans="1:7" ht="18.75" thickTop="1">
      <c r="A82" s="12"/>
      <c r="B82" s="7"/>
      <c r="C82" s="75"/>
      <c r="D82" s="75"/>
      <c r="E82" s="99"/>
      <c r="F82" s="99"/>
    </row>
    <row r="83" spans="1:7">
      <c r="A83" s="4"/>
      <c r="B83" s="5"/>
      <c r="C83" s="75"/>
      <c r="D83" s="75"/>
      <c r="E83" s="99"/>
      <c r="F83" s="99"/>
    </row>
    <row r="84" spans="1:7">
      <c r="A84" s="4"/>
      <c r="B84" s="5"/>
      <c r="C84" s="75"/>
      <c r="D84" s="75"/>
      <c r="E84" s="99"/>
      <c r="F84" s="99"/>
    </row>
    <row r="85" spans="1:7" ht="18">
      <c r="A85" s="6"/>
      <c r="B85" s="7"/>
      <c r="C85" s="76"/>
      <c r="D85" s="76"/>
      <c r="E85" s="77"/>
      <c r="F85" s="77"/>
    </row>
    <row r="86" spans="1:7">
      <c r="A86" s="4"/>
      <c r="B86" s="5"/>
      <c r="C86" s="75"/>
      <c r="D86" s="75"/>
      <c r="E86" s="75"/>
      <c r="F86" s="75"/>
    </row>
    <row r="87" spans="1:7">
      <c r="A87" s="4"/>
      <c r="B87" s="5"/>
      <c r="C87" s="75"/>
      <c r="D87" s="75"/>
      <c r="E87" s="75"/>
      <c r="F87" s="75"/>
    </row>
  </sheetData>
  <mergeCells count="171">
    <mergeCell ref="A5:G5"/>
    <mergeCell ref="A3:G3"/>
    <mergeCell ref="A1:G1"/>
    <mergeCell ref="A36:B36"/>
    <mergeCell ref="C36:D36"/>
    <mergeCell ref="E36:F36"/>
    <mergeCell ref="A80:B80"/>
    <mergeCell ref="C80:D80"/>
    <mergeCell ref="E80:F80"/>
    <mergeCell ref="A66:B66"/>
    <mergeCell ref="A67:B67"/>
    <mergeCell ref="C66:D66"/>
    <mergeCell ref="E66:F66"/>
    <mergeCell ref="C67:D67"/>
    <mergeCell ref="E67:F67"/>
    <mergeCell ref="A40:B40"/>
    <mergeCell ref="E7:F7"/>
    <mergeCell ref="E8:F8"/>
    <mergeCell ref="C9:D9"/>
    <mergeCell ref="E9:F9"/>
    <mergeCell ref="A8:B8"/>
    <mergeCell ref="C8:D8"/>
    <mergeCell ref="E14:F14"/>
    <mergeCell ref="E19:F19"/>
    <mergeCell ref="E10:F10"/>
    <mergeCell ref="A42:B42"/>
    <mergeCell ref="A28:B28"/>
    <mergeCell ref="C10:D10"/>
    <mergeCell ref="C12:D12"/>
    <mergeCell ref="C29:D29"/>
    <mergeCell ref="C32:D32"/>
    <mergeCell ref="C35:D35"/>
    <mergeCell ref="C33:D33"/>
    <mergeCell ref="C18:D18"/>
    <mergeCell ref="C20:D20"/>
    <mergeCell ref="C11:D11"/>
    <mergeCell ref="E11:F11"/>
    <mergeCell ref="E12:F12"/>
    <mergeCell ref="C13:D13"/>
    <mergeCell ref="E13:F13"/>
    <mergeCell ref="C14:D14"/>
    <mergeCell ref="E15:F15"/>
    <mergeCell ref="C16:D16"/>
    <mergeCell ref="E16:F16"/>
    <mergeCell ref="C17:D17"/>
    <mergeCell ref="E17:F17"/>
    <mergeCell ref="C15:D15"/>
    <mergeCell ref="E23:F23"/>
    <mergeCell ref="C24:D24"/>
    <mergeCell ref="E24:F24"/>
    <mergeCell ref="C25:D25"/>
    <mergeCell ref="E25:F25"/>
    <mergeCell ref="C23:D23"/>
    <mergeCell ref="E26:F26"/>
    <mergeCell ref="C27:D27"/>
    <mergeCell ref="E27:F27"/>
    <mergeCell ref="C28:D28"/>
    <mergeCell ref="E28:F28"/>
    <mergeCell ref="C26:D26"/>
    <mergeCell ref="E29:F29"/>
    <mergeCell ref="C30:D30"/>
    <mergeCell ref="E30:F30"/>
    <mergeCell ref="C31:D31"/>
    <mergeCell ref="E31:F31"/>
    <mergeCell ref="E32:F32"/>
    <mergeCell ref="E33:F33"/>
    <mergeCell ref="C34:D34"/>
    <mergeCell ref="E34:F34"/>
    <mergeCell ref="E35:F35"/>
    <mergeCell ref="C37:D37"/>
    <mergeCell ref="E37:F37"/>
    <mergeCell ref="E38:F38"/>
    <mergeCell ref="E39:F39"/>
    <mergeCell ref="C42:D42"/>
    <mergeCell ref="E42:F42"/>
    <mergeCell ref="C43:D43"/>
    <mergeCell ref="E43:F43"/>
    <mergeCell ref="C39:D39"/>
    <mergeCell ref="C38:D38"/>
    <mergeCell ref="C47:D47"/>
    <mergeCell ref="E50:F50"/>
    <mergeCell ref="C51:D51"/>
    <mergeCell ref="E51:F51"/>
    <mergeCell ref="C52:D52"/>
    <mergeCell ref="E52:F52"/>
    <mergeCell ref="C50:D50"/>
    <mergeCell ref="E44:F44"/>
    <mergeCell ref="C45:D45"/>
    <mergeCell ref="E45:F45"/>
    <mergeCell ref="C46:D46"/>
    <mergeCell ref="E46:F46"/>
    <mergeCell ref="C44:D44"/>
    <mergeCell ref="E47:F47"/>
    <mergeCell ref="C48:D48"/>
    <mergeCell ref="E48:F48"/>
    <mergeCell ref="C53:D53"/>
    <mergeCell ref="E53:F53"/>
    <mergeCell ref="C54:D54"/>
    <mergeCell ref="E54:F54"/>
    <mergeCell ref="C55:D55"/>
    <mergeCell ref="E55:F55"/>
    <mergeCell ref="C62:D62"/>
    <mergeCell ref="C49:D49"/>
    <mergeCell ref="E49:F49"/>
    <mergeCell ref="C56:D56"/>
    <mergeCell ref="E56:F56"/>
    <mergeCell ref="E64:F64"/>
    <mergeCell ref="C65:D65"/>
    <mergeCell ref="E65:F65"/>
    <mergeCell ref="C57:D57"/>
    <mergeCell ref="E57:F57"/>
    <mergeCell ref="C58:D58"/>
    <mergeCell ref="C59:D59"/>
    <mergeCell ref="E58:F58"/>
    <mergeCell ref="C84:D84"/>
    <mergeCell ref="E84:F84"/>
    <mergeCell ref="C78:D78"/>
    <mergeCell ref="E78:F78"/>
    <mergeCell ref="C79:D79"/>
    <mergeCell ref="E79:F79"/>
    <mergeCell ref="E81:F81"/>
    <mergeCell ref="C83:D83"/>
    <mergeCell ref="C81:D81"/>
    <mergeCell ref="A21:B21"/>
    <mergeCell ref="A22:B22"/>
    <mergeCell ref="C21:D21"/>
    <mergeCell ref="E21:F21"/>
    <mergeCell ref="E83:F83"/>
    <mergeCell ref="C71:D71"/>
    <mergeCell ref="E71:F71"/>
    <mergeCell ref="E75:F75"/>
    <mergeCell ref="E72:F72"/>
    <mergeCell ref="E82:F82"/>
    <mergeCell ref="C82:D82"/>
    <mergeCell ref="C64:D64"/>
    <mergeCell ref="C74:D74"/>
    <mergeCell ref="C73:D73"/>
    <mergeCell ref="E73:F73"/>
    <mergeCell ref="E59:F59"/>
    <mergeCell ref="C60:D60"/>
    <mergeCell ref="E68:F68"/>
    <mergeCell ref="C69:D69"/>
    <mergeCell ref="E69:F69"/>
    <mergeCell ref="C70:D70"/>
    <mergeCell ref="E70:F70"/>
    <mergeCell ref="C61:D61"/>
    <mergeCell ref="C63:D63"/>
    <mergeCell ref="E18:F18"/>
    <mergeCell ref="E20:F20"/>
    <mergeCell ref="C87:D87"/>
    <mergeCell ref="E87:F87"/>
    <mergeCell ref="C85:D85"/>
    <mergeCell ref="E85:F85"/>
    <mergeCell ref="C86:D86"/>
    <mergeCell ref="C76:D76"/>
    <mergeCell ref="A41:B41"/>
    <mergeCell ref="C19:D19"/>
    <mergeCell ref="E76:F76"/>
    <mergeCell ref="E77:F77"/>
    <mergeCell ref="E74:F74"/>
    <mergeCell ref="C75:D75"/>
    <mergeCell ref="C77:D77"/>
    <mergeCell ref="C22:D22"/>
    <mergeCell ref="E22:F22"/>
    <mergeCell ref="C68:D68"/>
    <mergeCell ref="E60:F60"/>
    <mergeCell ref="E61:F61"/>
    <mergeCell ref="E62:F62"/>
    <mergeCell ref="E63:F63"/>
    <mergeCell ref="C72:D72"/>
    <mergeCell ref="E86:F86"/>
  </mergeCells>
  <phoneticPr fontId="1" type="noConversion"/>
  <pageMargins left="0.68" right="0.63" top="0.28999999999999998" bottom="0.28999999999999998" header="0.28999999999999998" footer="0.28999999999999998"/>
  <pageSetup paperSize="9" scale="89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2014-04-09T13:29:58Z</cp:lastPrinted>
  <dcterms:created xsi:type="dcterms:W3CDTF">2006-01-17T11:47:21Z</dcterms:created>
  <dcterms:modified xsi:type="dcterms:W3CDTF">2014-05-05T10:41:32Z</dcterms:modified>
</cp:coreProperties>
</file>