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3-2020. évi költségvetési rendelet módosítása\Egységes\"/>
    </mc:Choice>
  </mc:AlternateContent>
  <bookViews>
    <workbookView xWindow="0" yWindow="0" windowWidth="28800" windowHeight="12435"/>
  </bookViews>
  <sheets>
    <sheet name="9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F17" i="1"/>
  <c r="G17" i="1" s="1"/>
  <c r="F16" i="1"/>
  <c r="F15" i="1"/>
  <c r="E15" i="1"/>
  <c r="C15" i="1"/>
  <c r="G15" i="1" s="1"/>
  <c r="F14" i="1"/>
  <c r="E14" i="1"/>
  <c r="E35" i="1" s="1"/>
  <c r="C14" i="1"/>
  <c r="G14" i="1" s="1"/>
  <c r="G13" i="1"/>
  <c r="G12" i="1"/>
  <c r="G11" i="1"/>
  <c r="G10" i="1"/>
  <c r="G9" i="1"/>
  <c r="F9" i="1"/>
  <c r="F35" i="1" s="1"/>
  <c r="G8" i="1"/>
  <c r="G35" i="1" s="1"/>
  <c r="C35" i="1" l="1"/>
</calcChain>
</file>

<file path=xl/sharedStrings.xml><?xml version="1.0" encoding="utf-8"?>
<sst xmlns="http://schemas.openxmlformats.org/spreadsheetml/2006/main" count="78" uniqueCount="72">
  <si>
    <t>Beruházási kiadások előirányzata beruházásonként</t>
  </si>
  <si>
    <t xml:space="preserve">Forintban </t>
  </si>
  <si>
    <t>Sor-szám</t>
  </si>
  <si>
    <t>Beruházás  megnevezése</t>
  </si>
  <si>
    <t>Teljes költség</t>
  </si>
  <si>
    <t>Kivitelezés kezdési és befejezési éve</t>
  </si>
  <si>
    <t>Felhasználás
2019. XII.31-ig</t>
  </si>
  <si>
    <t>2020. évi előirányzat</t>
  </si>
  <si>
    <t>2020. év utáni szükséglet</t>
  </si>
  <si>
    <t>A</t>
  </si>
  <si>
    <t>B</t>
  </si>
  <si>
    <t>C</t>
  </si>
  <si>
    <t>D</t>
  </si>
  <si>
    <t>E</t>
  </si>
  <si>
    <t>F=(B-D-E)</t>
  </si>
  <si>
    <t>1.</t>
  </si>
  <si>
    <t>Önkormányzat</t>
  </si>
  <si>
    <t>1.1.</t>
  </si>
  <si>
    <t>Rendezési terv felülvizsgálata</t>
  </si>
  <si>
    <t>2017-2020</t>
  </si>
  <si>
    <t>1.2.</t>
  </si>
  <si>
    <t xml:space="preserve">Ingatlanvásárlás ( Kossuth utca 65.) </t>
  </si>
  <si>
    <t>1.3.</t>
  </si>
  <si>
    <t>Ivóvízhálózat bővítése</t>
  </si>
  <si>
    <t>1.4.</t>
  </si>
  <si>
    <t>Kerékpártároló kialakítása</t>
  </si>
  <si>
    <t>1.5.</t>
  </si>
  <si>
    <t xml:space="preserve">Ingatlanvásárlás (Malom épülete) </t>
  </si>
  <si>
    <t>1.6.</t>
  </si>
  <si>
    <t>Zöldváros kialkítása</t>
  </si>
  <si>
    <t>2019-2020</t>
  </si>
  <si>
    <t>1.7.</t>
  </si>
  <si>
    <t>Kerékpárút építése</t>
  </si>
  <si>
    <t>1.8.</t>
  </si>
  <si>
    <t>ÉKMO-1 KEHOP szennyvízcsatorna építés</t>
  </si>
  <si>
    <t>4 791 791*</t>
  </si>
  <si>
    <t>1.9.</t>
  </si>
  <si>
    <t>Közmunkaprogram eszközbeszerzés</t>
  </si>
  <si>
    <t>1.10.</t>
  </si>
  <si>
    <t>Víziközműeszközök beszerzése</t>
  </si>
  <si>
    <t>1.11.</t>
  </si>
  <si>
    <t>Kamerarendszer bővítése</t>
  </si>
  <si>
    <t>1.12.</t>
  </si>
  <si>
    <t>08/8. hrsz. Külterületi utak VP pályázathoz terv készítés</t>
  </si>
  <si>
    <t>1.13.</t>
  </si>
  <si>
    <t>Kisértékű eszközbeszerzés</t>
  </si>
  <si>
    <t>1.14.</t>
  </si>
  <si>
    <t>Szemétgyűjtők és ivókutak beszerzése</t>
  </si>
  <si>
    <t>1.15.</t>
  </si>
  <si>
    <t>Öntözőrendszer bővítése</t>
  </si>
  <si>
    <t>1.16.</t>
  </si>
  <si>
    <t>Fűnyíró traktor beszerzése</t>
  </si>
  <si>
    <t>1.17.</t>
  </si>
  <si>
    <t>Szék vásárlás (közművelődési érdekeltségnövelő támogatás)</t>
  </si>
  <si>
    <t>1.18.</t>
  </si>
  <si>
    <t>Klíma beszerelés (Téglás, Pozsár Gy. utca 1.)</t>
  </si>
  <si>
    <t>2.</t>
  </si>
  <si>
    <t>Hivatal</t>
  </si>
  <si>
    <t>2.1.</t>
  </si>
  <si>
    <t>3.</t>
  </si>
  <si>
    <t>Óvoda</t>
  </si>
  <si>
    <t>3.1.</t>
  </si>
  <si>
    <t>4.</t>
  </si>
  <si>
    <t>Könyvtár</t>
  </si>
  <si>
    <t>4.1.</t>
  </si>
  <si>
    <t xml:space="preserve">5. </t>
  </si>
  <si>
    <t>Bölcsőde és Családsegítő</t>
  </si>
  <si>
    <t>5.1.</t>
  </si>
  <si>
    <t>6.</t>
  </si>
  <si>
    <t>ÖSSZESEN:</t>
  </si>
  <si>
    <t>9. melléklet a 3/2020. (II.19.) önkormányzati rendelethez</t>
  </si>
  <si>
    <t>*Várhatóan 2020-ban teljesül. Szállítói finanszírozással bevétel és a céltartalékban lévő összeg szolgál fedezetül.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</si>
</sst>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  <font>
      <sz val="9"/>
      <color theme="1"/>
      <name val="Times New Roman CE"/>
      <charset val="238"/>
    </font>
    <font>
      <sz val="10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Border="1" applyAlignment="1" applyProtection="1">
      <alignment horizontal="right" vertical="top"/>
    </xf>
    <xf numFmtId="164" fontId="0" fillId="0" borderId="0" xfId="0" applyNumberFormat="1" applyFill="1" applyAlignment="1" applyProtection="1">
      <alignment vertical="center" wrapText="1"/>
    </xf>
    <xf numFmtId="0" fontId="2" fillId="0" borderId="0" xfId="0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vertical="top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</xf>
    <xf numFmtId="49" fontId="7" fillId="0" borderId="10" xfId="0" applyNumberFormat="1" applyFont="1" applyBorder="1" applyAlignment="1">
      <alignment horizontal="left" indent="1"/>
    </xf>
    <xf numFmtId="0" fontId="7" fillId="0" borderId="10" xfId="0" applyFont="1" applyBorder="1" applyAlignment="1">
      <alignment horizontal="left" indent="2"/>
    </xf>
    <xf numFmtId="1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0" applyNumberFormat="1" applyFont="1" applyFill="1" applyBorder="1" applyAlignment="1" applyProtection="1">
      <alignment vertical="center" wrapText="1"/>
      <protection locked="0"/>
    </xf>
    <xf numFmtId="164" fontId="7" fillId="0" borderId="9" xfId="0" applyNumberFormat="1" applyFont="1" applyFill="1" applyBorder="1" applyAlignment="1" applyProtection="1">
      <alignment horizontal="right" vertical="center" wrapText="1"/>
    </xf>
    <xf numFmtId="164" fontId="9" fillId="0" borderId="0" xfId="0" applyNumberFormat="1" applyFont="1" applyFill="1" applyAlignment="1">
      <alignment vertical="center" wrapText="1"/>
    </xf>
    <xf numFmtId="0" fontId="5" fillId="0" borderId="10" xfId="0" applyFont="1" applyBorder="1" applyAlignment="1">
      <alignment horizontal="left" indent="1"/>
    </xf>
    <xf numFmtId="164" fontId="7" fillId="0" borderId="10" xfId="0" applyNumberFormat="1" applyFont="1" applyFill="1" applyBorder="1" applyAlignment="1" applyProtection="1">
      <alignment horizontal="left" vertical="center" wrapText="1" indent="2"/>
      <protection locked="0"/>
    </xf>
    <xf numFmtId="164" fontId="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left" vertical="center" wrapText="1" indent="1"/>
    </xf>
    <xf numFmtId="164" fontId="5" fillId="0" borderId="1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164" fontId="5" fillId="2" borderId="2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38"/>
  <sheetViews>
    <sheetView tabSelected="1" view="pageBreakPreview" zoomScale="60" zoomScaleNormal="100" workbookViewId="0">
      <selection activeCell="S16" sqref="S16"/>
    </sheetView>
  </sheetViews>
  <sheetFormatPr defaultRowHeight="12.75" x14ac:dyDescent="0.2"/>
  <cols>
    <col min="1" max="1" width="8.5" style="1" customWidth="1"/>
    <col min="2" max="2" width="57.33203125" style="2" customWidth="1"/>
    <col min="3" max="3" width="15.6640625" style="1" customWidth="1"/>
    <col min="4" max="4" width="16.33203125" style="1" customWidth="1"/>
    <col min="5" max="5" width="15.6640625" style="1" customWidth="1"/>
    <col min="6" max="6" width="16.6640625" style="1" customWidth="1"/>
    <col min="7" max="7" width="18.83203125" style="4" customWidth="1"/>
    <col min="8" max="9" width="12.83203125" style="1" customWidth="1"/>
    <col min="10" max="10" width="13.83203125" style="1" customWidth="1"/>
    <col min="11" max="16384" width="9.33203125" style="1"/>
  </cols>
  <sheetData>
    <row r="1" spans="1:10" x14ac:dyDescent="0.2">
      <c r="G1" s="3" t="s">
        <v>70</v>
      </c>
    </row>
    <row r="2" spans="1:10" ht="12.75" customHeight="1" x14ac:dyDescent="0.2">
      <c r="D2" s="4"/>
      <c r="E2" s="4"/>
      <c r="G2" s="5"/>
      <c r="H2" s="6"/>
      <c r="I2" s="6"/>
      <c r="J2" s="6"/>
    </row>
    <row r="4" spans="1:10" ht="25.5" customHeight="1" x14ac:dyDescent="0.2">
      <c r="B4" s="39" t="s">
        <v>0</v>
      </c>
      <c r="C4" s="39"/>
      <c r="D4" s="39"/>
      <c r="E4" s="39"/>
      <c r="F4" s="39"/>
      <c r="G4" s="39"/>
    </row>
    <row r="5" spans="1:10" ht="22.5" customHeight="1" thickBot="1" x14ac:dyDescent="0.3">
      <c r="B5" s="7"/>
      <c r="C5" s="4"/>
      <c r="D5" s="4"/>
      <c r="E5" s="4"/>
      <c r="F5" s="4"/>
      <c r="G5" s="8" t="s">
        <v>1</v>
      </c>
    </row>
    <row r="6" spans="1:10" s="12" customFormat="1" ht="44.25" customHeight="1" thickBot="1" x14ac:dyDescent="0.25">
      <c r="A6" s="9" t="s">
        <v>2</v>
      </c>
      <c r="B6" s="9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1" t="s">
        <v>8</v>
      </c>
    </row>
    <row r="7" spans="1:10" s="4" customFormat="1" ht="12" customHeight="1" thickBot="1" x14ac:dyDescent="0.25">
      <c r="A7" s="13">
        <v>0</v>
      </c>
      <c r="B7" s="13" t="s">
        <v>9</v>
      </c>
      <c r="C7" s="14" t="s">
        <v>10</v>
      </c>
      <c r="D7" s="13" t="s">
        <v>11</v>
      </c>
      <c r="E7" s="14" t="s">
        <v>12</v>
      </c>
      <c r="F7" s="13" t="s">
        <v>13</v>
      </c>
      <c r="G7" s="15" t="s">
        <v>14</v>
      </c>
    </row>
    <row r="8" spans="1:10" ht="15.95" customHeight="1" x14ac:dyDescent="0.2">
      <c r="A8" s="16" t="s">
        <v>15</v>
      </c>
      <c r="B8" s="17" t="s">
        <v>16</v>
      </c>
      <c r="C8" s="18"/>
      <c r="D8" s="19"/>
      <c r="E8" s="20"/>
      <c r="F8" s="18"/>
      <c r="G8" s="21">
        <f>C8-E8-F8</f>
        <v>0</v>
      </c>
    </row>
    <row r="9" spans="1:10" ht="15.95" customHeight="1" x14ac:dyDescent="0.2">
      <c r="A9" s="22" t="s">
        <v>17</v>
      </c>
      <c r="B9" s="23" t="s">
        <v>18</v>
      </c>
      <c r="C9" s="18">
        <v>8865000</v>
      </c>
      <c r="D9" s="19" t="s">
        <v>19</v>
      </c>
      <c r="E9" s="20">
        <v>1751000</v>
      </c>
      <c r="F9" s="18">
        <f>+C9-E9</f>
        <v>7114000</v>
      </c>
      <c r="G9" s="21">
        <f t="shared" ref="G9:G34" si="0">C9-E9-F9</f>
        <v>0</v>
      </c>
    </row>
    <row r="10" spans="1:10" ht="15.95" customHeight="1" x14ac:dyDescent="0.2">
      <c r="A10" s="22" t="s">
        <v>20</v>
      </c>
      <c r="B10" s="23" t="s">
        <v>21</v>
      </c>
      <c r="C10" s="18">
        <v>22000000</v>
      </c>
      <c r="D10" s="19">
        <v>2020</v>
      </c>
      <c r="E10" s="20"/>
      <c r="F10" s="18">
        <v>22000000</v>
      </c>
      <c r="G10" s="21">
        <f t="shared" si="0"/>
        <v>0</v>
      </c>
    </row>
    <row r="11" spans="1:10" ht="15.95" customHeight="1" x14ac:dyDescent="0.2">
      <c r="A11" s="22" t="s">
        <v>22</v>
      </c>
      <c r="B11" s="23" t="s">
        <v>23</v>
      </c>
      <c r="C11" s="18">
        <v>10200000</v>
      </c>
      <c r="D11" s="19">
        <v>2020</v>
      </c>
      <c r="E11" s="20"/>
      <c r="F11" s="18">
        <v>10200000</v>
      </c>
      <c r="G11" s="21">
        <f t="shared" si="0"/>
        <v>0</v>
      </c>
    </row>
    <row r="12" spans="1:10" ht="15.95" customHeight="1" x14ac:dyDescent="0.2">
      <c r="A12" s="22" t="s">
        <v>24</v>
      </c>
      <c r="B12" s="23" t="s">
        <v>25</v>
      </c>
      <c r="C12" s="18">
        <v>2000000</v>
      </c>
      <c r="D12" s="19">
        <v>2020</v>
      </c>
      <c r="E12" s="20"/>
      <c r="F12" s="18">
        <v>2000000</v>
      </c>
      <c r="G12" s="21">
        <f t="shared" si="0"/>
        <v>0</v>
      </c>
    </row>
    <row r="13" spans="1:10" ht="15.95" customHeight="1" x14ac:dyDescent="0.2">
      <c r="A13" s="22" t="s">
        <v>26</v>
      </c>
      <c r="B13" s="23" t="s">
        <v>27</v>
      </c>
      <c r="C13" s="18">
        <v>55000000</v>
      </c>
      <c r="D13" s="19">
        <v>2020</v>
      </c>
      <c r="E13" s="20"/>
      <c r="F13" s="18">
        <v>55000000</v>
      </c>
      <c r="G13" s="21">
        <f t="shared" si="0"/>
        <v>0</v>
      </c>
    </row>
    <row r="14" spans="1:10" ht="15.95" customHeight="1" x14ac:dyDescent="0.2">
      <c r="A14" s="22" t="s">
        <v>28</v>
      </c>
      <c r="B14" s="23" t="s">
        <v>29</v>
      </c>
      <c r="C14" s="18">
        <f>181688026+1847850</f>
        <v>183535876</v>
      </c>
      <c r="D14" s="19" t="s">
        <v>30</v>
      </c>
      <c r="E14" s="20">
        <f>125512283+7786000</f>
        <v>133298283</v>
      </c>
      <c r="F14" s="18">
        <f>17557911+4740636+27939046</f>
        <v>50237593</v>
      </c>
      <c r="G14" s="21">
        <f>C14-E14-F14</f>
        <v>0</v>
      </c>
    </row>
    <row r="15" spans="1:10" ht="15.95" customHeight="1" x14ac:dyDescent="0.2">
      <c r="A15" s="22" t="s">
        <v>31</v>
      </c>
      <c r="B15" s="23" t="s">
        <v>32</v>
      </c>
      <c r="C15" s="18">
        <f>119325393+333375</f>
        <v>119658768</v>
      </c>
      <c r="D15" s="19" t="s">
        <v>30</v>
      </c>
      <c r="E15" s="20">
        <f>4191000+93205498</f>
        <v>97396498</v>
      </c>
      <c r="F15" s="18">
        <f>21928895+333375</f>
        <v>22262270</v>
      </c>
      <c r="G15" s="21">
        <f t="shared" si="0"/>
        <v>0</v>
      </c>
    </row>
    <row r="16" spans="1:10" s="27" customFormat="1" ht="15.95" customHeight="1" x14ac:dyDescent="0.2">
      <c r="A16" s="22" t="s">
        <v>33</v>
      </c>
      <c r="B16" s="23" t="s">
        <v>34</v>
      </c>
      <c r="C16" s="18">
        <v>230768886</v>
      </c>
      <c r="D16" s="24" t="s">
        <v>30</v>
      </c>
      <c r="E16" s="25">
        <v>178426913</v>
      </c>
      <c r="F16" s="18">
        <f>36475393+11074789</f>
        <v>47550182</v>
      </c>
      <c r="G16" s="26" t="s">
        <v>35</v>
      </c>
    </row>
    <row r="17" spans="1:7" ht="15.95" customHeight="1" x14ac:dyDescent="0.2">
      <c r="A17" s="22" t="s">
        <v>36</v>
      </c>
      <c r="B17" s="23" t="s">
        <v>37</v>
      </c>
      <c r="C17" s="18">
        <v>1263650</v>
      </c>
      <c r="D17" s="19">
        <v>2020</v>
      </c>
      <c r="E17" s="20"/>
      <c r="F17" s="18">
        <f>762000+501650</f>
        <v>1263650</v>
      </c>
      <c r="G17" s="21">
        <f t="shared" si="0"/>
        <v>0</v>
      </c>
    </row>
    <row r="18" spans="1:7" ht="15.95" customHeight="1" x14ac:dyDescent="0.2">
      <c r="A18" s="22" t="s">
        <v>38</v>
      </c>
      <c r="B18" s="23" t="s">
        <v>39</v>
      </c>
      <c r="C18" s="18">
        <v>12929154</v>
      </c>
      <c r="D18" s="19">
        <v>2019</v>
      </c>
      <c r="E18" s="20"/>
      <c r="F18" s="18">
        <v>12929154</v>
      </c>
      <c r="G18" s="21">
        <f t="shared" si="0"/>
        <v>0</v>
      </c>
    </row>
    <row r="19" spans="1:7" ht="15.95" customHeight="1" x14ac:dyDescent="0.2">
      <c r="A19" s="22" t="s">
        <v>40</v>
      </c>
      <c r="B19" s="23" t="s">
        <v>41</v>
      </c>
      <c r="C19" s="18">
        <v>3000000</v>
      </c>
      <c r="D19" s="19">
        <v>2020</v>
      </c>
      <c r="E19" s="20"/>
      <c r="F19" s="18">
        <v>3000000</v>
      </c>
      <c r="G19" s="21">
        <f t="shared" si="0"/>
        <v>0</v>
      </c>
    </row>
    <row r="20" spans="1:7" ht="15.95" customHeight="1" x14ac:dyDescent="0.2">
      <c r="A20" s="22" t="s">
        <v>42</v>
      </c>
      <c r="B20" s="23" t="s">
        <v>43</v>
      </c>
      <c r="C20" s="18">
        <v>278511</v>
      </c>
      <c r="D20" s="19">
        <v>2020</v>
      </c>
      <c r="E20" s="20"/>
      <c r="F20" s="18">
        <v>278511</v>
      </c>
      <c r="G20" s="21">
        <f t="shared" si="0"/>
        <v>0</v>
      </c>
    </row>
    <row r="21" spans="1:7" ht="15.95" customHeight="1" x14ac:dyDescent="0.2">
      <c r="A21" s="22" t="s">
        <v>44</v>
      </c>
      <c r="B21" s="23" t="s">
        <v>45</v>
      </c>
      <c r="C21" s="18">
        <v>1000000</v>
      </c>
      <c r="D21" s="19">
        <v>2020</v>
      </c>
      <c r="E21" s="20"/>
      <c r="F21" s="18">
        <v>1000000</v>
      </c>
      <c r="G21" s="21">
        <f t="shared" si="0"/>
        <v>0</v>
      </c>
    </row>
    <row r="22" spans="1:7" ht="15.95" customHeight="1" x14ac:dyDescent="0.2">
      <c r="A22" s="22" t="s">
        <v>46</v>
      </c>
      <c r="B22" s="23" t="s">
        <v>47</v>
      </c>
      <c r="C22" s="18">
        <v>720000</v>
      </c>
      <c r="D22" s="19">
        <v>2020</v>
      </c>
      <c r="E22" s="20"/>
      <c r="F22" s="18">
        <v>720000</v>
      </c>
      <c r="G22" s="21">
        <f t="shared" si="0"/>
        <v>0</v>
      </c>
    </row>
    <row r="23" spans="1:7" ht="15.95" customHeight="1" x14ac:dyDescent="0.2">
      <c r="A23" s="22" t="s">
        <v>48</v>
      </c>
      <c r="B23" s="23" t="s">
        <v>49</v>
      </c>
      <c r="C23" s="18">
        <v>3000000</v>
      </c>
      <c r="D23" s="19">
        <v>2020</v>
      </c>
      <c r="E23" s="20"/>
      <c r="F23" s="18">
        <v>3000000</v>
      </c>
      <c r="G23" s="21">
        <f t="shared" si="0"/>
        <v>0</v>
      </c>
    </row>
    <row r="24" spans="1:7" ht="15.95" customHeight="1" x14ac:dyDescent="0.2">
      <c r="A24" s="22" t="s">
        <v>50</v>
      </c>
      <c r="B24" s="23" t="s">
        <v>51</v>
      </c>
      <c r="C24" s="18">
        <v>900000</v>
      </c>
      <c r="D24" s="19">
        <v>2020</v>
      </c>
      <c r="E24" s="20"/>
      <c r="F24" s="18">
        <v>900000</v>
      </c>
      <c r="G24" s="21">
        <f t="shared" si="0"/>
        <v>0</v>
      </c>
    </row>
    <row r="25" spans="1:7" ht="15.95" customHeight="1" x14ac:dyDescent="0.2">
      <c r="A25" s="22" t="s">
        <v>52</v>
      </c>
      <c r="B25" s="23" t="s">
        <v>53</v>
      </c>
      <c r="C25" s="18">
        <v>334000</v>
      </c>
      <c r="D25" s="19">
        <v>2020</v>
      </c>
      <c r="E25" s="20"/>
      <c r="F25" s="18">
        <v>334000</v>
      </c>
      <c r="G25" s="21">
        <f>C25-E25-F25</f>
        <v>0</v>
      </c>
    </row>
    <row r="26" spans="1:7" ht="15.95" customHeight="1" x14ac:dyDescent="0.2">
      <c r="A26" s="22" t="s">
        <v>54</v>
      </c>
      <c r="B26" s="23" t="s">
        <v>55</v>
      </c>
      <c r="C26" s="18">
        <v>300000</v>
      </c>
      <c r="D26" s="19">
        <v>2020</v>
      </c>
      <c r="E26" s="20"/>
      <c r="F26" s="18">
        <v>300000</v>
      </c>
      <c r="G26" s="21">
        <f>C26-E26-F26</f>
        <v>0</v>
      </c>
    </row>
    <row r="27" spans="1:7" ht="15.95" customHeight="1" x14ac:dyDescent="0.2">
      <c r="A27" s="22" t="s">
        <v>56</v>
      </c>
      <c r="B27" s="28" t="s">
        <v>57</v>
      </c>
      <c r="C27" s="18"/>
      <c r="D27" s="19"/>
      <c r="E27" s="20"/>
      <c r="F27" s="18"/>
      <c r="G27" s="21">
        <f t="shared" si="0"/>
        <v>0</v>
      </c>
    </row>
    <row r="28" spans="1:7" ht="15.95" customHeight="1" x14ac:dyDescent="0.2">
      <c r="A28" s="22" t="s">
        <v>58</v>
      </c>
      <c r="B28" s="23" t="s">
        <v>45</v>
      </c>
      <c r="C28" s="18">
        <v>1905000</v>
      </c>
      <c r="D28" s="19">
        <v>2020</v>
      </c>
      <c r="E28" s="20"/>
      <c r="F28" s="18">
        <v>1905000</v>
      </c>
      <c r="G28" s="21">
        <f t="shared" si="0"/>
        <v>0</v>
      </c>
    </row>
    <row r="29" spans="1:7" ht="15.95" customHeight="1" x14ac:dyDescent="0.2">
      <c r="A29" s="22" t="s">
        <v>59</v>
      </c>
      <c r="B29" s="28" t="s">
        <v>60</v>
      </c>
      <c r="C29" s="18"/>
      <c r="D29" s="19"/>
      <c r="E29" s="20"/>
      <c r="F29" s="18"/>
      <c r="G29" s="21">
        <f t="shared" si="0"/>
        <v>0</v>
      </c>
    </row>
    <row r="30" spans="1:7" ht="15.95" customHeight="1" x14ac:dyDescent="0.2">
      <c r="A30" s="22" t="s">
        <v>61</v>
      </c>
      <c r="B30" s="23" t="s">
        <v>45</v>
      </c>
      <c r="C30" s="18">
        <v>627000</v>
      </c>
      <c r="D30" s="19">
        <v>2020</v>
      </c>
      <c r="E30" s="20"/>
      <c r="F30" s="18">
        <v>627000</v>
      </c>
      <c r="G30" s="21">
        <f t="shared" si="0"/>
        <v>0</v>
      </c>
    </row>
    <row r="31" spans="1:7" ht="15.95" customHeight="1" x14ac:dyDescent="0.2">
      <c r="A31" s="22" t="s">
        <v>62</v>
      </c>
      <c r="B31" s="28" t="s">
        <v>63</v>
      </c>
      <c r="C31" s="18"/>
      <c r="D31" s="19"/>
      <c r="E31" s="20"/>
      <c r="F31" s="18"/>
      <c r="G31" s="21">
        <f t="shared" si="0"/>
        <v>0</v>
      </c>
    </row>
    <row r="32" spans="1:7" ht="15.95" customHeight="1" x14ac:dyDescent="0.2">
      <c r="A32" s="22" t="s">
        <v>64</v>
      </c>
      <c r="B32" s="29" t="s">
        <v>45</v>
      </c>
      <c r="C32" s="18">
        <v>190500</v>
      </c>
      <c r="D32" s="19">
        <v>2020</v>
      </c>
      <c r="E32" s="20"/>
      <c r="F32" s="18">
        <v>190500</v>
      </c>
      <c r="G32" s="21">
        <f t="shared" si="0"/>
        <v>0</v>
      </c>
    </row>
    <row r="33" spans="1:7" ht="15.95" customHeight="1" x14ac:dyDescent="0.2">
      <c r="A33" s="22" t="s">
        <v>65</v>
      </c>
      <c r="B33" s="30" t="s">
        <v>66</v>
      </c>
      <c r="C33" s="20"/>
      <c r="D33" s="31"/>
      <c r="E33" s="20"/>
      <c r="F33" s="20"/>
      <c r="G33" s="21">
        <f t="shared" si="0"/>
        <v>0</v>
      </c>
    </row>
    <row r="34" spans="1:7" ht="15.95" customHeight="1" thickBot="1" x14ac:dyDescent="0.25">
      <c r="A34" s="22" t="s">
        <v>67</v>
      </c>
      <c r="B34" s="29" t="s">
        <v>45</v>
      </c>
      <c r="C34" s="18">
        <v>254000</v>
      </c>
      <c r="D34" s="19">
        <v>2020</v>
      </c>
      <c r="E34" s="20"/>
      <c r="F34" s="18">
        <v>254000</v>
      </c>
      <c r="G34" s="21">
        <f t="shared" si="0"/>
        <v>0</v>
      </c>
    </row>
    <row r="35" spans="1:7" s="38" customFormat="1" ht="18" customHeight="1" thickBot="1" x14ac:dyDescent="0.25">
      <c r="A35" s="32" t="s">
        <v>68</v>
      </c>
      <c r="B35" s="33" t="s">
        <v>69</v>
      </c>
      <c r="C35" s="34">
        <f>SUM(C8:C34)</f>
        <v>658730345</v>
      </c>
      <c r="D35" s="35"/>
      <c r="E35" s="36">
        <f>SUM(E8:E34)</f>
        <v>410872694</v>
      </c>
      <c r="F35" s="34">
        <f>SUM(F8:F34)</f>
        <v>243065860</v>
      </c>
      <c r="G35" s="37">
        <f>SUM(G8:G34)</f>
        <v>0</v>
      </c>
    </row>
    <row r="37" spans="1:7" x14ac:dyDescent="0.2">
      <c r="A37" s="40" t="s">
        <v>71</v>
      </c>
      <c r="B37" s="40"/>
      <c r="C37" s="40"/>
      <c r="D37" s="40"/>
      <c r="E37" s="40"/>
      <c r="F37" s="40"/>
      <c r="G37" s="40"/>
    </row>
    <row r="38" spans="1:7" x14ac:dyDescent="0.2">
      <c r="A38" s="40"/>
      <c r="B38" s="40"/>
      <c r="C38" s="40"/>
      <c r="D38" s="40"/>
      <c r="E38" s="40"/>
      <c r="F38" s="40"/>
      <c r="G38" s="40"/>
    </row>
  </sheetData>
  <mergeCells count="3">
    <mergeCell ref="B4:G4"/>
    <mergeCell ref="A37:G37"/>
    <mergeCell ref="A38:G38"/>
  </mergeCells>
  <printOptions horizontalCentered="1"/>
  <pageMargins left="0.78740157480314965" right="0.78740157480314965" top="1.0236220472440944" bottom="0.98425196850393704" header="0.78740157480314965" footer="0.78740157480314965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2020-06-30T09:14:20Z</dcterms:created>
  <dcterms:modified xsi:type="dcterms:W3CDTF">2020-06-30T09:26:20Z</dcterms:modified>
</cp:coreProperties>
</file>