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\"/>
    </mc:Choice>
  </mc:AlternateContent>
  <bookViews>
    <workbookView xWindow="480" yWindow="75" windowWidth="11355" windowHeight="838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O18" i="22" l="1"/>
  <c r="N18" i="22"/>
  <c r="M18" i="22"/>
  <c r="L18" i="22"/>
  <c r="K18" i="22"/>
  <c r="J18" i="22"/>
  <c r="I18" i="22"/>
  <c r="H18" i="22"/>
  <c r="G18" i="22"/>
  <c r="F18" i="22"/>
  <c r="O17" i="22"/>
  <c r="N17" i="22"/>
  <c r="M17" i="22"/>
  <c r="L17" i="22"/>
  <c r="K17" i="22"/>
  <c r="J17" i="22"/>
  <c r="I17" i="22"/>
  <c r="H17" i="22"/>
  <c r="G17" i="22"/>
  <c r="F17" i="22"/>
  <c r="E18" i="22"/>
  <c r="E17" i="22"/>
  <c r="D18" i="22"/>
  <c r="D17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O10" i="22"/>
  <c r="N10" i="22"/>
  <c r="N16" i="22" s="1"/>
  <c r="M10" i="22"/>
  <c r="L10" i="22"/>
  <c r="K10" i="22"/>
  <c r="J10" i="22"/>
  <c r="I10" i="22"/>
  <c r="H10" i="22"/>
  <c r="G10" i="22"/>
  <c r="F10" i="22"/>
  <c r="E10" i="22"/>
  <c r="D10" i="22"/>
  <c r="Q15" i="22"/>
  <c r="Q14" i="22"/>
  <c r="P15" i="22"/>
  <c r="P14" i="22"/>
  <c r="Q12" i="22"/>
  <c r="Q18" i="22" s="1"/>
  <c r="Q11" i="22"/>
  <c r="P12" i="22"/>
  <c r="P11" i="22"/>
  <c r="O16" i="22" l="1"/>
  <c r="M16" i="22"/>
  <c r="L16" i="22"/>
  <c r="Q13" i="22"/>
  <c r="P18" i="22"/>
  <c r="K16" i="22"/>
  <c r="G16" i="22"/>
  <c r="I16" i="22"/>
  <c r="E16" i="22"/>
  <c r="P13" i="22"/>
  <c r="D16" i="22"/>
  <c r="H16" i="22"/>
  <c r="J16" i="22"/>
  <c r="P10" i="22"/>
  <c r="Q10" i="22"/>
  <c r="F16" i="22"/>
  <c r="Q17" i="22"/>
  <c r="P17" i="22"/>
  <c r="Q16" i="22" l="1"/>
  <c r="P16" i="22"/>
</calcChain>
</file>

<file path=xl/sharedStrings.xml><?xml version="1.0" encoding="utf-8"?>
<sst xmlns="http://schemas.openxmlformats.org/spreadsheetml/2006/main" count="35" uniqueCount="18">
  <si>
    <t>Összesen</t>
  </si>
  <si>
    <t>Önkormányzat</t>
  </si>
  <si>
    <t>Az Önkormányzat és költségvetési szervei működési kiadásai</t>
  </si>
  <si>
    <t>Személyi juttatás</t>
  </si>
  <si>
    <t>Dologi kiadás</t>
  </si>
  <si>
    <t>4.melléklet folytatása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</si>
  <si>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</si>
  <si>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</si>
  <si>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</si>
  <si>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</si>
  <si>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</si>
  <si>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</si>
  <si>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</si>
  <si>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</si>
  <si>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Adatok forintban!</t>
  </si>
  <si>
    <t>Tény 2019.12.31.</t>
  </si>
  <si>
    <t>2020. évi előirányzat</t>
  </si>
  <si>
    <t>a 2/2020.(II.27.)önkormányzati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</si>
</sst>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/>
    <xf numFmtId="3" fontId="2" fillId="0" borderId="4" xfId="0" applyNumberFormat="1" applyFont="1" applyBorder="1" applyAlignment="1"/>
    <xf numFmtId="3" fontId="2" fillId="0" borderId="5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0" xfId="0" applyNumberFormat="1" applyFont="1" applyBorder="1" applyAlignment="1"/>
    <xf numFmtId="3" fontId="5" fillId="0" borderId="10" xfId="0" applyNumberFormat="1" applyFont="1" applyBorder="1" applyAlignment="1"/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3" fontId="5" fillId="0" borderId="13" xfId="0" applyNumberFormat="1" applyFont="1" applyBorder="1" applyAlignment="1"/>
    <xf numFmtId="3" fontId="5" fillId="0" borderId="14" xfId="0" applyNumberFormat="1" applyFont="1" applyBorder="1" applyAlignment="1"/>
    <xf numFmtId="3" fontId="5" fillId="0" borderId="15" xfId="0" applyNumberFormat="1" applyFont="1" applyBorder="1" applyAlignment="1"/>
    <xf numFmtId="3" fontId="5" fillId="0" borderId="16" xfId="0" applyNumberFormat="1" applyFont="1" applyBorder="1" applyAlignment="1"/>
    <xf numFmtId="3" fontId="5" fillId="0" borderId="17" xfId="0" applyNumberFormat="1" applyFont="1" applyBorder="1" applyAlignment="1"/>
    <xf numFmtId="3" fontId="5" fillId="0" borderId="18" xfId="0" applyNumberFormat="1" applyFont="1" applyBorder="1" applyAlignment="1"/>
    <xf numFmtId="3" fontId="5" fillId="0" borderId="3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19" xfId="0" applyNumberFormat="1" applyFont="1" applyBorder="1" applyAlignment="1"/>
    <xf numFmtId="3" fontId="2" fillId="0" borderId="20" xfId="0" applyNumberFormat="1" applyFont="1" applyBorder="1" applyAlignment="1"/>
    <xf numFmtId="3" fontId="4" fillId="0" borderId="21" xfId="0" applyNumberFormat="1" applyFont="1" applyBorder="1" applyAlignment="1"/>
    <xf numFmtId="3" fontId="4" fillId="0" borderId="22" xfId="0" applyNumberFormat="1" applyFont="1" applyBorder="1" applyAlignment="1"/>
    <xf numFmtId="3" fontId="4" fillId="0" borderId="23" xfId="0" applyNumberFormat="1" applyFont="1" applyBorder="1" applyAlignment="1"/>
    <xf numFmtId="3" fontId="4" fillId="0" borderId="24" xfId="0" applyNumberFormat="1" applyFont="1" applyBorder="1" applyAlignment="1"/>
    <xf numFmtId="3" fontId="2" fillId="0" borderId="25" xfId="0" applyNumberFormat="1" applyFont="1" applyBorder="1" applyAlignment="1"/>
    <xf numFmtId="3" fontId="2" fillId="0" borderId="26" xfId="0" applyNumberFormat="1" applyFont="1" applyBorder="1" applyAlignment="1"/>
    <xf numFmtId="3" fontId="4" fillId="0" borderId="27" xfId="0" applyNumberFormat="1" applyFont="1" applyBorder="1" applyAlignment="1"/>
    <xf numFmtId="3" fontId="4" fillId="0" borderId="28" xfId="0" applyNumberFormat="1" applyFont="1" applyBorder="1" applyAlignment="1"/>
    <xf numFmtId="3" fontId="2" fillId="0" borderId="29" xfId="0" applyNumberFormat="1" applyFont="1" applyBorder="1" applyAlignment="1"/>
    <xf numFmtId="3" fontId="2" fillId="0" borderId="30" xfId="0" applyNumberFormat="1" applyFont="1" applyBorder="1" applyAlignment="1"/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3" fontId="2" fillId="0" borderId="33" xfId="0" applyNumberFormat="1" applyFont="1" applyBorder="1" applyAlignment="1"/>
    <xf numFmtId="3" fontId="2" fillId="0" borderId="34" xfId="0" applyNumberFormat="1" applyFont="1" applyBorder="1" applyAlignment="1"/>
    <xf numFmtId="3" fontId="2" fillId="0" borderId="35" xfId="0" applyNumberFormat="1" applyFont="1" applyBorder="1" applyAlignment="1"/>
    <xf numFmtId="3" fontId="2" fillId="0" borderId="36" xfId="0" applyNumberFormat="1" applyFont="1" applyBorder="1" applyAlignment="1"/>
    <xf numFmtId="3" fontId="5" fillId="0" borderId="4" xfId="0" applyNumberFormat="1" applyFont="1" applyBorder="1" applyAlignment="1"/>
    <xf numFmtId="3" fontId="5" fillId="0" borderId="37" xfId="0" applyNumberFormat="1" applyFont="1" applyBorder="1" applyAlignment="1"/>
    <xf numFmtId="3" fontId="5" fillId="0" borderId="7" xfId="0" applyNumberFormat="1" applyFont="1" applyBorder="1" applyAlignment="1"/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3" fontId="5" fillId="0" borderId="5" xfId="0" applyNumberFormat="1" applyFont="1" applyBorder="1" applyAlignment="1"/>
    <xf numFmtId="3" fontId="5" fillId="0" borderId="53" xfId="0" applyNumberFormat="1" applyFont="1" applyBorder="1" applyAlignment="1"/>
    <xf numFmtId="3" fontId="2" fillId="0" borderId="37" xfId="0" applyNumberFormat="1" applyFont="1" applyBorder="1" applyAlignment="1"/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3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33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0" fillId="0" borderId="42" xfId="0" applyBorder="1" applyAlignment="1">
      <alignment horizontal="right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Normal="100" workbookViewId="0">
      <selection activeCell="I25" sqref="I25"/>
    </sheetView>
  </sheetViews>
  <sheetFormatPr defaultRowHeight="12.75" x14ac:dyDescent="0.2"/>
  <cols>
    <col min="4" max="5" width="11.7109375" bestFit="1" customWidth="1"/>
    <col min="6" max="9" width="10.7109375" bestFit="1" customWidth="1"/>
    <col min="10" max="11" width="11.7109375" bestFit="1" customWidth="1"/>
    <col min="12" max="13" width="10.7109375" bestFit="1" customWidth="1"/>
    <col min="14" max="15" width="9.7109375" bestFit="1" customWidth="1"/>
    <col min="16" max="17" width="11.7109375" bestFit="1" customWidth="1"/>
  </cols>
  <sheetData>
    <row r="1" spans="1:17" x14ac:dyDescent="0.2">
      <c r="A1" s="71" t="s">
        <v>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6.25" customHeight="1" x14ac:dyDescent="0.2">
      <c r="A3" s="82" t="s">
        <v>17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6" spans="1:17" ht="13.5" thickBot="1" x14ac:dyDescent="0.25">
      <c r="P6" s="85" t="s">
        <v>14</v>
      </c>
      <c r="Q6" s="85"/>
    </row>
    <row r="7" spans="1:17" ht="13.5" thickTop="1" x14ac:dyDescent="0.2">
      <c r="A7" s="73"/>
      <c r="B7" s="74"/>
      <c r="C7" s="75"/>
      <c r="D7" s="90" t="s">
        <v>3</v>
      </c>
      <c r="E7" s="91"/>
      <c r="F7" s="65" t="s">
        <v>12</v>
      </c>
      <c r="G7" s="66"/>
      <c r="H7" s="90" t="s">
        <v>4</v>
      </c>
      <c r="I7" s="91"/>
      <c r="J7" s="95" t="s">
        <v>10</v>
      </c>
      <c r="K7" s="96"/>
      <c r="L7" s="96"/>
      <c r="M7" s="97"/>
      <c r="N7" s="94" t="s">
        <v>11</v>
      </c>
      <c r="O7" s="66"/>
      <c r="P7" s="86" t="s">
        <v>0</v>
      </c>
      <c r="Q7" s="87"/>
    </row>
    <row r="8" spans="1:17" x14ac:dyDescent="0.2">
      <c r="A8" s="76"/>
      <c r="B8" s="77"/>
      <c r="C8" s="78"/>
      <c r="D8" s="92"/>
      <c r="E8" s="93"/>
      <c r="F8" s="67"/>
      <c r="G8" s="68"/>
      <c r="H8" s="92"/>
      <c r="I8" s="93"/>
      <c r="J8" s="56" t="s">
        <v>6</v>
      </c>
      <c r="K8" s="57"/>
      <c r="L8" s="58" t="s">
        <v>7</v>
      </c>
      <c r="M8" s="59"/>
      <c r="N8" s="67"/>
      <c r="O8" s="68"/>
      <c r="P8" s="88"/>
      <c r="Q8" s="89"/>
    </row>
    <row r="9" spans="1:17" s="3" customFormat="1" ht="23.25" thickBot="1" x14ac:dyDescent="0.25">
      <c r="A9" s="79"/>
      <c r="B9" s="80"/>
      <c r="C9" s="81"/>
      <c r="D9" s="5" t="s">
        <v>15</v>
      </c>
      <c r="E9" s="6" t="s">
        <v>16</v>
      </c>
      <c r="F9" s="5" t="s">
        <v>15</v>
      </c>
      <c r="G9" s="6" t="s">
        <v>16</v>
      </c>
      <c r="H9" s="5" t="s">
        <v>15</v>
      </c>
      <c r="I9" s="6" t="s">
        <v>16</v>
      </c>
      <c r="J9" s="5" t="s">
        <v>15</v>
      </c>
      <c r="K9" s="48" t="s">
        <v>16</v>
      </c>
      <c r="L9" s="49" t="s">
        <v>15</v>
      </c>
      <c r="M9" s="6" t="s">
        <v>16</v>
      </c>
      <c r="N9" s="5" t="s">
        <v>15</v>
      </c>
      <c r="O9" s="6" t="s">
        <v>16</v>
      </c>
      <c r="P9" s="25" t="s">
        <v>15</v>
      </c>
      <c r="Q9" s="26" t="s">
        <v>16</v>
      </c>
    </row>
    <row r="10" spans="1:17" ht="13.5" thickTop="1" x14ac:dyDescent="0.2">
      <c r="A10" s="83" t="s">
        <v>1</v>
      </c>
      <c r="B10" s="84"/>
      <c r="C10" s="84"/>
      <c r="D10" s="37">
        <f>D11+D12</f>
        <v>56131641</v>
      </c>
      <c r="E10" s="38">
        <f t="shared" ref="E10:O10" si="0">E11+E12</f>
        <v>61462000</v>
      </c>
      <c r="F10" s="39">
        <f t="shared" si="0"/>
        <v>9931618</v>
      </c>
      <c r="G10" s="38">
        <f t="shared" si="0"/>
        <v>10307000</v>
      </c>
      <c r="H10" s="39">
        <f t="shared" si="0"/>
        <v>76596813</v>
      </c>
      <c r="I10" s="38">
        <f t="shared" si="0"/>
        <v>67575982</v>
      </c>
      <c r="J10" s="39">
        <f t="shared" si="0"/>
        <v>106476368</v>
      </c>
      <c r="K10" s="40">
        <f t="shared" si="0"/>
        <v>234126000</v>
      </c>
      <c r="L10" s="39">
        <f t="shared" si="0"/>
        <v>15832275</v>
      </c>
      <c r="M10" s="38">
        <f t="shared" si="0"/>
        <v>16100000</v>
      </c>
      <c r="N10" s="37">
        <f t="shared" si="0"/>
        <v>4523165</v>
      </c>
      <c r="O10" s="38">
        <f t="shared" si="0"/>
        <v>4050000</v>
      </c>
      <c r="P10" s="27">
        <f t="shared" ref="P10:P15" si="1">D10+F10+H10+L10+N10+J10</f>
        <v>269491880</v>
      </c>
      <c r="Q10" s="28">
        <f t="shared" ref="Q10:Q15" si="2">E10+G10+I10+M10+O10+K10</f>
        <v>393620982</v>
      </c>
    </row>
    <row r="11" spans="1:17" x14ac:dyDescent="0.2">
      <c r="A11" s="62" t="s">
        <v>8</v>
      </c>
      <c r="B11" s="63"/>
      <c r="C11" s="64"/>
      <c r="D11" s="12">
        <v>56131641</v>
      </c>
      <c r="E11" s="13">
        <v>61462000</v>
      </c>
      <c r="F11" s="14">
        <v>9931618</v>
      </c>
      <c r="G11" s="13">
        <v>10307000</v>
      </c>
      <c r="H11" s="14">
        <v>76360813</v>
      </c>
      <c r="I11" s="13">
        <v>67377982</v>
      </c>
      <c r="J11" s="14">
        <v>106476368</v>
      </c>
      <c r="K11" s="15">
        <v>234126000</v>
      </c>
      <c r="L11" s="14">
        <v>10832275</v>
      </c>
      <c r="M11" s="13">
        <v>10000000</v>
      </c>
      <c r="N11" s="12">
        <v>4523165</v>
      </c>
      <c r="O11" s="13">
        <v>4050000</v>
      </c>
      <c r="P11" s="29">
        <f t="shared" si="1"/>
        <v>264255880</v>
      </c>
      <c r="Q11" s="30">
        <f t="shared" si="2"/>
        <v>387322982</v>
      </c>
    </row>
    <row r="12" spans="1:17" x14ac:dyDescent="0.2">
      <c r="A12" s="62" t="s">
        <v>9</v>
      </c>
      <c r="B12" s="63"/>
      <c r="C12" s="64"/>
      <c r="D12" s="16">
        <v>0</v>
      </c>
      <c r="E12" s="17">
        <v>0</v>
      </c>
      <c r="F12" s="18">
        <v>0</v>
      </c>
      <c r="G12" s="17">
        <v>0</v>
      </c>
      <c r="H12" s="18">
        <v>236000</v>
      </c>
      <c r="I12" s="17">
        <v>198000</v>
      </c>
      <c r="J12" s="18">
        <v>0</v>
      </c>
      <c r="K12" s="19">
        <v>0</v>
      </c>
      <c r="L12" s="18">
        <v>5000000</v>
      </c>
      <c r="M12" s="17">
        <v>6100000</v>
      </c>
      <c r="N12" s="16">
        <v>0</v>
      </c>
      <c r="O12" s="17">
        <v>0</v>
      </c>
      <c r="P12" s="31">
        <f t="shared" si="1"/>
        <v>5236000</v>
      </c>
      <c r="Q12" s="32">
        <f t="shared" si="2"/>
        <v>6298000</v>
      </c>
    </row>
    <row r="13" spans="1:17" x14ac:dyDescent="0.2">
      <c r="A13" s="69" t="s">
        <v>13</v>
      </c>
      <c r="B13" s="70"/>
      <c r="C13" s="70"/>
      <c r="D13" s="41">
        <f t="shared" ref="D13:O13" si="3">D14+D15</f>
        <v>51099206</v>
      </c>
      <c r="E13" s="42">
        <f t="shared" si="3"/>
        <v>57955000</v>
      </c>
      <c r="F13" s="43">
        <f t="shared" si="3"/>
        <v>9833803</v>
      </c>
      <c r="G13" s="42">
        <f t="shared" si="3"/>
        <v>10555000</v>
      </c>
      <c r="H13" s="43">
        <f t="shared" si="3"/>
        <v>9855791</v>
      </c>
      <c r="I13" s="42">
        <f t="shared" si="3"/>
        <v>11050000</v>
      </c>
      <c r="J13" s="43">
        <f t="shared" si="3"/>
        <v>0</v>
      </c>
      <c r="K13" s="44">
        <f t="shared" si="3"/>
        <v>0</v>
      </c>
      <c r="L13" s="43">
        <f t="shared" si="3"/>
        <v>48745</v>
      </c>
      <c r="M13" s="42">
        <f t="shared" si="3"/>
        <v>0</v>
      </c>
      <c r="N13" s="41">
        <f t="shared" si="3"/>
        <v>0</v>
      </c>
      <c r="O13" s="42">
        <f t="shared" si="3"/>
        <v>0</v>
      </c>
      <c r="P13" s="33">
        <f t="shared" si="1"/>
        <v>70837545</v>
      </c>
      <c r="Q13" s="34">
        <f t="shared" si="2"/>
        <v>79560000</v>
      </c>
    </row>
    <row r="14" spans="1:17" x14ac:dyDescent="0.2">
      <c r="A14" s="62" t="s">
        <v>8</v>
      </c>
      <c r="B14" s="63"/>
      <c r="C14" s="64"/>
      <c r="D14" s="20">
        <v>51099206</v>
      </c>
      <c r="E14" s="21">
        <v>57955000</v>
      </c>
      <c r="F14" s="22">
        <v>9833803</v>
      </c>
      <c r="G14" s="21">
        <v>10555000</v>
      </c>
      <c r="H14" s="22">
        <v>9855791</v>
      </c>
      <c r="I14" s="21">
        <v>11050000</v>
      </c>
      <c r="J14" s="22">
        <v>0</v>
      </c>
      <c r="K14" s="23">
        <v>0</v>
      </c>
      <c r="L14" s="22">
        <v>48745</v>
      </c>
      <c r="M14" s="21">
        <v>0</v>
      </c>
      <c r="N14" s="20">
        <v>0</v>
      </c>
      <c r="O14" s="21">
        <v>0</v>
      </c>
      <c r="P14" s="35">
        <f t="shared" si="1"/>
        <v>70837545</v>
      </c>
      <c r="Q14" s="36">
        <f t="shared" si="2"/>
        <v>79560000</v>
      </c>
    </row>
    <row r="15" spans="1:17" ht="13.5" thickBot="1" x14ac:dyDescent="0.25">
      <c r="A15" s="62" t="s">
        <v>9</v>
      </c>
      <c r="B15" s="63"/>
      <c r="C15" s="64"/>
      <c r="D15" s="12">
        <v>0</v>
      </c>
      <c r="E15" s="13">
        <v>0</v>
      </c>
      <c r="F15" s="14">
        <v>0</v>
      </c>
      <c r="G15" s="13">
        <v>0</v>
      </c>
      <c r="H15" s="14">
        <v>0</v>
      </c>
      <c r="I15" s="13">
        <v>0</v>
      </c>
      <c r="J15" s="22">
        <v>0</v>
      </c>
      <c r="K15" s="23">
        <v>0</v>
      </c>
      <c r="L15" s="22">
        <v>0</v>
      </c>
      <c r="M15" s="21">
        <v>0</v>
      </c>
      <c r="N15" s="20">
        <v>0</v>
      </c>
      <c r="O15" s="21">
        <v>0</v>
      </c>
      <c r="P15" s="29">
        <f t="shared" si="1"/>
        <v>0</v>
      </c>
      <c r="Q15" s="30">
        <f t="shared" si="2"/>
        <v>0</v>
      </c>
    </row>
    <row r="16" spans="1:17" ht="14.25" thickTop="1" thickBot="1" x14ac:dyDescent="0.25">
      <c r="A16" s="60" t="s">
        <v>0</v>
      </c>
      <c r="B16" s="61"/>
      <c r="C16" s="61"/>
      <c r="D16" s="7">
        <f>SUM(D10,D13)</f>
        <v>107230847</v>
      </c>
      <c r="E16" s="8">
        <f>SUM(E10,E13,)</f>
        <v>119417000</v>
      </c>
      <c r="F16" s="9">
        <f>SUM(F10,F13)</f>
        <v>19765421</v>
      </c>
      <c r="G16" s="8">
        <f>SUM(G10,G13,)</f>
        <v>20862000</v>
      </c>
      <c r="H16" s="9">
        <f>SUM(H10,H13)</f>
        <v>86452604</v>
      </c>
      <c r="I16" s="8">
        <f>SUM(I10,I13,)</f>
        <v>78625982</v>
      </c>
      <c r="J16" s="9">
        <f>SUM(J10,J13)</f>
        <v>106476368</v>
      </c>
      <c r="K16" s="8">
        <f>SUM(K10,K13,)</f>
        <v>234126000</v>
      </c>
      <c r="L16" s="9">
        <f>SUM(L10,L13)</f>
        <v>15881020</v>
      </c>
      <c r="M16" s="8">
        <f>SUM(M10,M13,)</f>
        <v>16100000</v>
      </c>
      <c r="N16" s="52">
        <f>SUM(N10,N13)</f>
        <v>4523165</v>
      </c>
      <c r="O16" s="11">
        <f>SUM(O10,O13,)</f>
        <v>4050000</v>
      </c>
      <c r="P16" s="10">
        <f>SUM(P10,P13)</f>
        <v>340329425</v>
      </c>
      <c r="Q16" s="11">
        <f>SUM(Q10,Q13,)</f>
        <v>473180982</v>
      </c>
    </row>
    <row r="17" spans="1:17" ht="14.25" thickTop="1" thickBot="1" x14ac:dyDescent="0.25">
      <c r="A17" s="53" t="s">
        <v>8</v>
      </c>
      <c r="B17" s="54"/>
      <c r="C17" s="55"/>
      <c r="D17" s="24">
        <f>D11+D14</f>
        <v>107230847</v>
      </c>
      <c r="E17" s="45">
        <f>E11+E14</f>
        <v>119417000</v>
      </c>
      <c r="F17" s="46">
        <f t="shared" ref="F17:O17" si="4">F11+F14</f>
        <v>19765421</v>
      </c>
      <c r="G17" s="47">
        <f t="shared" si="4"/>
        <v>20862000</v>
      </c>
      <c r="H17" s="24">
        <f t="shared" si="4"/>
        <v>86216604</v>
      </c>
      <c r="I17" s="45">
        <f t="shared" si="4"/>
        <v>78427982</v>
      </c>
      <c r="J17" s="46">
        <f t="shared" si="4"/>
        <v>106476368</v>
      </c>
      <c r="K17" s="47">
        <f t="shared" si="4"/>
        <v>234126000</v>
      </c>
      <c r="L17" s="24">
        <f t="shared" si="4"/>
        <v>10881020</v>
      </c>
      <c r="M17" s="45">
        <f t="shared" si="4"/>
        <v>10000000</v>
      </c>
      <c r="N17" s="46">
        <f t="shared" si="4"/>
        <v>4523165</v>
      </c>
      <c r="O17" s="47">
        <f t="shared" si="4"/>
        <v>4050000</v>
      </c>
      <c r="P17" s="24">
        <f>P11+P14</f>
        <v>335093425</v>
      </c>
      <c r="Q17" s="45">
        <f>Q11+Q14</f>
        <v>466882982</v>
      </c>
    </row>
    <row r="18" spans="1:17" ht="14.25" thickTop="1" thickBot="1" x14ac:dyDescent="0.25">
      <c r="A18" s="53" t="s">
        <v>9</v>
      </c>
      <c r="B18" s="54"/>
      <c r="C18" s="55"/>
      <c r="D18" s="24">
        <f>D12+D15</f>
        <v>0</v>
      </c>
      <c r="E18" s="51">
        <f>E12+E15</f>
        <v>0</v>
      </c>
      <c r="F18" s="46">
        <f t="shared" ref="F18:O18" si="5">F12+F15</f>
        <v>0</v>
      </c>
      <c r="G18" s="50">
        <f t="shared" si="5"/>
        <v>0</v>
      </c>
      <c r="H18" s="24">
        <f t="shared" si="5"/>
        <v>236000</v>
      </c>
      <c r="I18" s="51">
        <f t="shared" si="5"/>
        <v>198000</v>
      </c>
      <c r="J18" s="46">
        <f t="shared" si="5"/>
        <v>0</v>
      </c>
      <c r="K18" s="50">
        <f t="shared" si="5"/>
        <v>0</v>
      </c>
      <c r="L18" s="24">
        <f t="shared" si="5"/>
        <v>5000000</v>
      </c>
      <c r="M18" s="51">
        <f t="shared" si="5"/>
        <v>6100000</v>
      </c>
      <c r="N18" s="46">
        <f t="shared" si="5"/>
        <v>0</v>
      </c>
      <c r="O18" s="50">
        <f t="shared" si="5"/>
        <v>0</v>
      </c>
      <c r="P18" s="24">
        <f>P12+P15</f>
        <v>5236000</v>
      </c>
      <c r="Q18" s="45">
        <f>Q12+Q15</f>
        <v>6298000</v>
      </c>
    </row>
    <row r="19" spans="1:17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2">
    <mergeCell ref="A1:Q1"/>
    <mergeCell ref="A5:Q5"/>
    <mergeCell ref="A7:C9"/>
    <mergeCell ref="A3:Q3"/>
    <mergeCell ref="A10:C10"/>
    <mergeCell ref="P6:Q6"/>
    <mergeCell ref="P7:Q8"/>
    <mergeCell ref="D7:E8"/>
    <mergeCell ref="H7:I8"/>
    <mergeCell ref="N7:O8"/>
    <mergeCell ref="J7:M7"/>
    <mergeCell ref="A18:C18"/>
    <mergeCell ref="J8:K8"/>
    <mergeCell ref="L8:M8"/>
    <mergeCell ref="A16:C16"/>
    <mergeCell ref="A11:C11"/>
    <mergeCell ref="A14:C14"/>
    <mergeCell ref="A12:C12"/>
    <mergeCell ref="A17:C17"/>
    <mergeCell ref="F7:G8"/>
    <mergeCell ref="A15:C15"/>
    <mergeCell ref="A13:C13"/>
  </mergeCells>
  <phoneticPr fontId="1" type="noConversion"/>
  <pageMargins left="0.31496062992125984" right="0.31496062992125984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2016-02-18T13:57:54Z</cp:lastPrinted>
  <dcterms:created xsi:type="dcterms:W3CDTF">2006-01-17T11:47:21Z</dcterms:created>
  <dcterms:modified xsi:type="dcterms:W3CDTF">2020-03-11T13:25:44Z</dcterms:modified>
</cp:coreProperties>
</file>