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7" activeTab="15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1.3. sz. mell" sheetId="16" r:id="rId16"/>
    <sheet name="Munka1" sheetId="17" r:id="rId17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'9.1.3.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<sst xmlns="http://schemas.openxmlformats.org/spreadsheetml/2006/main" count="2780" uniqueCount="462">
  <si>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</si>
  <si>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</si>
  <si>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</si>
  <si>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</si>
  <si>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</si>
  <si>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</si>
  <si>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</si>
  <si>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</si>
  <si>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</si>
  <si>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</si>
  <si>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</si>
  <si>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</si>
  <si>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</si>
  <si>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</si>
  <si>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</si>
  <si>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</si>
  <si>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</si>
  <si>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</si>
  <si>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</si>
  <si>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</si>
  <si>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</si>
  <si>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</si>
  <si>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</si>
  <si>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</si>
  <si>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</si>
  <si>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</si>
  <si>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</si>
  <si>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</si>
  <si>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</si>
  <si>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</si>
  <si>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</si>
  <si>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</si>
  <si>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</si>
  <si>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</si>
  <si>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</si>
  <si>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</si>
  <si>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</si>
  <si>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</si>
  <si>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</si>
  <si>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</si>
  <si>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</si>
  <si>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</si>
  <si>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</si>
  <si>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</si>
  <si>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</si>
  <si>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</si>
  <si>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</si>
  <si>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</si>
  <si>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</si>
  <si>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</si>
  <si>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</si>
  <si>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</si>
  <si>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</si>
  <si>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</si>
  <si>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</si>
  <si>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</si>
  <si>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</si>
  <si>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</si>
  <si>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</si>
  <si>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</si>
  <si>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</si>
  <si>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</si>
  <si>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</si>
  <si>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</si>
  <si>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</si>
  <si>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</si>
  <si>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</si>
  <si>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</si>
  <si>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</si>
  <si>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</si>
  <si>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</si>
  <si>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</si>
  <si>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</si>
  <si>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</si>
  <si>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</si>
  <si>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</si>
  <si>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</si>
  <si>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</si>
  <si>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</si>
  <si>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</si>
  <si>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</si>
  <si>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</si>
  <si>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</si>
  <si>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</si>
  <si>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</si>
  <si>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</si>
  <si>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</si>
  <si>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</si>
  <si>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</si>
  <si>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</si>
  <si>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</si>
  <si>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</si>
  <si>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</si>
  <si>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</si>
  <si>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</si>
  <si>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</si>
  <si>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</si>
  <si>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</si>
  <si>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</si>
  <si>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</si>
  <si>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</si>
  <si>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</si>
  <si>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</si>
  <si>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</si>
  <si>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</si>
  <si>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</si>
  <si>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</si>
  <si>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</si>
  <si>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</si>
  <si>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</si>
  <si>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</si>
  <si>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</si>
  <si>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</si>
  <si>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</si>
  <si>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</si>
  <si>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</si>
  <si>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</si>
  <si>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</si>
  <si>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</si>
  <si>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</si>
  <si>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</si>
  <si>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</si>
  <si>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</si>
  <si>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</si>
  <si>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</si>
  <si>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</si>
  <si>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</si>
  <si>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</si>
  <si>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</si>
  <si>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</si>
  <si>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</si>
  <si>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</si>
  <si>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</si>
  <si>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</si>
  <si>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</si>
  <si>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</si>
  <si>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</si>
  <si>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</si>
  <si>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</si>
  <si>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</si>
  <si>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</si>
  <si>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</si>
  <si>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</si>
  <si>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</si>
  <si>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</si>
  <si>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</si>
  <si>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</si>
  <si>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</si>
  <si>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</si>
  <si>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</si>
  <si>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</si>
  <si>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</si>
  <si>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</si>
  <si>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</si>
  <si>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</si>
  <si>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</si>
  <si>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</si>
  <si>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</si>
  <si>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</si>
  <si>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</si>
  <si>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</si>
  <si>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</si>
  <si>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</si>
  <si>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</si>
  <si>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</si>
  <si>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</si>
  <si>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</si>
  <si>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</si>
  <si>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</si>
  <si>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</si>
  <si>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</si>
  <si>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</si>
  <si>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</si>
  <si>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</si>
  <si>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</si>
  <si>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</si>
  <si>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</si>
  <si>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</si>
  <si>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</si>
  <si>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</si>
  <si>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</si>
  <si>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</si>
  <si>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</si>
  <si>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</si>
  <si>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</si>
  <si>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</si>
  <si>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</si>
  <si>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</si>
  <si>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</si>
  <si>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</si>
  <si>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</si>
  <si>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</si>
  <si>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</si>
  <si>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</si>
  <si>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</si>
  <si>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</si>
  <si>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</si>
  <si>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</si>
  <si>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</si>
  <si>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</si>
  <si>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</si>
  <si>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</si>
  <si>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</si>
  <si>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</si>
  <si>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</si>
  <si>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</si>
  <si>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</si>
  <si>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</si>
  <si>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</si>
  <si>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</si>
  <si>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</si>
  <si>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</si>
  <si>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</si>
  <si>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</si>
  <si>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</si>
  <si>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</si>
  <si>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</si>
  <si>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</si>
  <si>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</si>
  <si>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</si>
  <si>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</si>
  <si>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</si>
  <si>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</si>
  <si>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</si>
  <si>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</si>
  <si>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</si>
  <si>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</si>
  <si>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</si>
  <si>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</si>
  <si>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</si>
  <si>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</si>
  <si>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</si>
  <si>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</si>
  <si>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</si>
  <si>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</si>
  <si>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</si>
  <si>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</si>
  <si>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</si>
  <si>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</si>
  <si>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</si>
  <si>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</si>
  <si>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</si>
  <si>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</si>
  <si>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</si>
  <si>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</si>
  <si>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</si>
  <si>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</si>
  <si>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</si>
  <si>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</si>
  <si>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</si>
  <si>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</si>
  <si>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</si>
  <si>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</si>
  <si>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</si>
  <si>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</si>
  <si>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</si>
  <si>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</si>
  <si>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</si>
  <si>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</si>
  <si>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</si>
  <si>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</si>
  <si>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</si>
  <si>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</si>
  <si>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</si>
  <si>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</si>
  <si>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</si>
  <si>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</si>
  <si>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</si>
  <si>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</si>
  <si>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</si>
  <si>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</si>
  <si>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</si>
  <si>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</si>
  <si>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</si>
  <si>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</si>
  <si>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</si>
  <si>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</si>
  <si>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</si>
  <si>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</si>
  <si>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</si>
  <si>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</si>
  <si>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</si>
  <si>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</si>
  <si>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</si>
  <si>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</si>
  <si>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</si>
  <si>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</si>
  <si>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</si>
  <si>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</si>
  <si>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</si>
  <si>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</si>
  <si>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</si>
  <si>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</si>
  <si>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</si>
  <si>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</si>
  <si>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</si>
  <si>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</si>
  <si>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</si>
  <si>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</si>
  <si>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</si>
  <si>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</si>
  <si>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</si>
  <si>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</si>
  <si>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</si>
  <si>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</si>
  <si>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</si>
  <si>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</si>
  <si>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</si>
  <si>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</si>
  <si>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</si>
  <si>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</si>
  <si>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</si>
  <si>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</si>
  <si>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</si>
  <si>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</si>
  <si>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</si>
  <si>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</si>
  <si>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</si>
  <si>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</si>
  <si>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</si>
  <si>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</si>
  <si>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</si>
  <si>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</si>
  <si>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</si>
  <si>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</si>
  <si>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</si>
  <si>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</si>
  <si>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</si>
  <si>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</si>
  <si>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</si>
  <si>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</si>
  <si>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</si>
  <si>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</si>
  <si>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</si>
  <si>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</si>
  <si>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</si>
  <si>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</si>
  <si>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</si>
  <si>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</si>
  <si>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</si>
  <si>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</si>
  <si>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</si>
  <si>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</si>
  <si>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</si>
  <si>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</si>
  <si>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</si>
  <si>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</si>
  <si>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</si>
  <si>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</si>
  <si>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</si>
  <si>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</si>
  <si>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</si>
  <si>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</si>
  <si>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</si>
  <si>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</si>
  <si>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</si>
  <si>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</si>
  <si>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</si>
  <si>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</si>
  <si>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</si>
  <si>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</si>
  <si>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</si>
  <si>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</si>
  <si>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</si>
  <si>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</si>
  <si>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</si>
  <si>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</si>
  <si>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</si>
  <si>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</si>
  <si>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</si>
  <si>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</si>
  <si>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</si>
  <si>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</si>
  <si>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</si>
  <si>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</si>
  <si>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</si>
  <si>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</si>
  <si>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</si>
  <si>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</si>
  <si>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</si>
  <si>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</si>
  <si>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</si>
  <si>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</si>
  <si>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</si>
  <si>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</si>
  <si>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</si>
  <si>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</si>
  <si>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</si>
  <si>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</si>
  <si>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</si>
  <si>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</si>
  <si>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</si>
  <si>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</si>
  <si>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</si>
  <si>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</si>
  <si>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</si>
  <si>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</si>
  <si>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</si>
  <si>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</si>
  <si>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</si>
  <si>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</si>
  <si>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</si>
  <si>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</si>
  <si>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</si>
  <si>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</si>
  <si>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</si>
  <si>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</si>
  <si>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</si>
  <si>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</si>
  <si>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</si>
  <si>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</si>
  <si>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</si>
  <si>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</si>
  <si>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</si>
  <si>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</si>
  <si>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</si>
  <si>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</si>
  <si>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</si>
  <si>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</si>
  <si>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</si>
  <si>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</si>
  <si>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</si>
  <si>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</si>
  <si>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</si>
  <si>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</si>
  <si>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</si>
  <si>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</si>
  <si>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</si>
  <si>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</si>
  <si>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</si>
  <si>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</si>
  <si>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</si>
  <si>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</si>
  <si>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</si>
  <si>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</si>
  <si>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</si>
  <si>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Közösségi ház/önkorm. Felújítása</t>
  </si>
  <si>
    <t>2016</t>
  </si>
  <si>
    <t>Csapadékvízelvezető rendszer terv</t>
  </si>
  <si>
    <t>Focipálya korszerűsítése</t>
  </si>
  <si>
    <t>Orvosi rendelő ajtócsere</t>
  </si>
  <si>
    <t>Önkormányzat kerítésének felújítása</t>
  </si>
  <si>
    <t>Ingatlan vásárlás / Szemere u. 4. sz/</t>
  </si>
  <si>
    <t>Ingatlan vásárlás /volt parókia épülete/</t>
  </si>
  <si>
    <t>utcanévtáblák</t>
  </si>
  <si>
    <t>szennyvízcsatorna terve</t>
  </si>
  <si>
    <t>mobilgarázs</t>
  </si>
  <si>
    <t>Hejőkürt  Önkormányzat adósságot keletkeztető ügyletekből és kezességvállalásokból fennálló kötelezettségei</t>
  </si>
  <si>
    <t>Hejőkürt Önkormányzat saját bevételeinek részletezése az adósságot keletkeztető ügyletből származó tárgyévi fizetési kötelezettség megállapításához</t>
  </si>
  <si>
    <t>Hejőkürt Önkormányzat 2016. évi adósságot keletkeztető fejlesztési céljai</t>
  </si>
  <si>
    <t>9.1. melléklet a 2/2016. (II.15.) önkormányzati rendelethez</t>
  </si>
  <si>
    <t>2016. évi előirányzat</t>
  </si>
  <si>
    <t>2017.</t>
  </si>
  <si>
    <t>2018.</t>
  </si>
  <si>
    <t>2019.</t>
  </si>
  <si>
    <t>2016. utáni szükséglet</t>
  </si>
  <si>
    <t xml:space="preserve">2016. utáni szükséglet </t>
  </si>
  <si>
    <t>2016.</t>
  </si>
  <si>
    <t>2017. után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</si>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</sst>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32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3" xfId="40" applyNumberFormat="1" applyFont="1" applyFill="1" applyBorder="1" applyAlignment="1" applyProtection="1">
      <alignment/>
      <protection locked="0"/>
    </xf>
    <xf numFmtId="166" fontId="16" fillId="0" borderId="32" xfId="40" applyNumberFormat="1" applyFont="1" applyFill="1" applyBorder="1" applyAlignment="1" applyProtection="1">
      <alignment/>
      <protection locked="0"/>
    </xf>
    <xf numFmtId="166" fontId="16" fillId="0" borderId="3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3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2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2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49" fontId="7" fillId="0" borderId="52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1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29" xfId="58" applyNumberFormat="1" applyFont="1" applyFill="1" applyBorder="1" applyAlignment="1" applyProtection="1">
      <alignment horizontal="left" vertical="center"/>
      <protection/>
    </xf>
    <xf numFmtId="164" fontId="15" fillId="0" borderId="29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34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5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16" fillId="0" borderId="50" xfId="0" applyFont="1" applyFill="1" applyBorder="1" applyAlignment="1" applyProtection="1">
      <alignment horizontal="left" indent="1"/>
      <protection locked="0"/>
    </xf>
    <xf numFmtId="0" fontId="16" fillId="0" borderId="60" xfId="0" applyFont="1" applyFill="1" applyBorder="1" applyAlignment="1" applyProtection="1">
      <alignment horizontal="left" indent="1"/>
      <protection locked="0"/>
    </xf>
    <xf numFmtId="0" fontId="16" fillId="0" borderId="61" xfId="0" applyFont="1" applyFill="1" applyBorder="1" applyAlignment="1" applyProtection="1">
      <alignment horizontal="left" indent="1"/>
      <protection locked="0"/>
    </xf>
    <xf numFmtId="0" fontId="16" fillId="0" borderId="37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62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39" xfId="0" applyFont="1" applyFill="1" applyBorder="1" applyAlignment="1" applyProtection="1">
      <alignment horizontal="left" indent="1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4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3" fillId="0" borderId="23" xfId="58" applyFont="1" applyFill="1" applyBorder="1" applyAlignment="1" applyProtection="1">
      <alignment horizontal="left" vertical="center" wrapText="1" indent="1"/>
      <protection/>
    </xf>
    <xf numFmtId="164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44" fillId="0" borderId="12" xfId="0" applyFont="1" applyBorder="1" applyAlignment="1" applyProtection="1">
      <alignment horizontal="left" wrapText="1" indent="1"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1" xfId="0" applyFont="1" applyBorder="1" applyAlignment="1" applyProtection="1">
      <alignment horizontal="left" wrapText="1" indent="1"/>
      <protection/>
    </xf>
    <xf numFmtId="164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wrapText="1" indent="1"/>
      <protection/>
    </xf>
    <xf numFmtId="0" fontId="45" fillId="0" borderId="23" xfId="0" applyFont="1" applyBorder="1" applyAlignment="1" applyProtection="1">
      <alignment horizontal="left" vertical="center" wrapText="1" indent="1"/>
      <protection/>
    </xf>
    <xf numFmtId="164" fontId="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5" xfId="0" applyFont="1" applyBorder="1" applyAlignment="1" applyProtection="1">
      <alignment horizontal="left" wrapText="1" indent="1"/>
      <protection/>
    </xf>
    <xf numFmtId="164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44" fillId="0" borderId="15" xfId="0" applyFont="1" applyBorder="1" applyAlignment="1" applyProtection="1">
      <alignment horizontal="left" indent="1"/>
      <protection/>
    </xf>
    <xf numFmtId="164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5" xfId="0" applyFont="1" applyBorder="1" applyAlignment="1" applyProtection="1">
      <alignment vertical="center" wrapText="1"/>
      <protection/>
    </xf>
    <xf numFmtId="164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3" xfId="0" applyFont="1" applyBorder="1" applyAlignment="1" applyProtection="1">
      <alignment wrapText="1"/>
      <protection/>
    </xf>
    <xf numFmtId="0" fontId="45" fillId="0" borderId="28" xfId="0" applyFont="1" applyBorder="1" applyAlignment="1" applyProtection="1">
      <alignment wrapText="1"/>
      <protection/>
    </xf>
    <xf numFmtId="0" fontId="3" fillId="0" borderId="25" xfId="58" applyFont="1" applyFill="1" applyBorder="1" applyAlignment="1" applyProtection="1">
      <alignment vertical="center" wrapText="1"/>
      <protection/>
    </xf>
    <xf numFmtId="164" fontId="3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13" xfId="58" applyFont="1" applyFill="1" applyBorder="1" applyAlignment="1" applyProtection="1">
      <alignment horizontal="left" vertical="center" wrapText="1" indent="1"/>
      <protection/>
    </xf>
    <xf numFmtId="164" fontId="0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58" applyFont="1" applyFill="1" applyBorder="1" applyAlignment="1" applyProtection="1">
      <alignment horizontal="left" vertical="center" wrapText="1" indent="1"/>
      <protection/>
    </xf>
    <xf numFmtId="0" fontId="0" fillId="0" borderId="14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 applyAlignment="1" applyProtection="1">
      <alignment horizontal="left" vertical="center" wrapText="1" indent="1"/>
      <protection/>
    </xf>
    <xf numFmtId="0" fontId="0" fillId="0" borderId="15" xfId="58" applyFont="1" applyFill="1" applyBorder="1" applyAlignment="1" applyProtection="1">
      <alignment horizontal="left" vertical="center" wrapText="1" indent="6"/>
      <protection/>
    </xf>
    <xf numFmtId="0" fontId="0" fillId="0" borderId="11" xfId="58" applyFont="1" applyFill="1" applyBorder="1" applyAlignment="1" applyProtection="1">
      <alignment horizontal="left" indent="6"/>
      <protection/>
    </xf>
    <xf numFmtId="0" fontId="0" fillId="0" borderId="11" xfId="58" applyFont="1" applyFill="1" applyBorder="1" applyAlignment="1" applyProtection="1">
      <alignment horizontal="left" vertical="center" wrapText="1" indent="6"/>
      <protection/>
    </xf>
    <xf numFmtId="0" fontId="0" fillId="0" borderId="30" xfId="58" applyFont="1" applyFill="1" applyBorder="1" applyAlignment="1" applyProtection="1">
      <alignment horizontal="left" vertical="center" wrapText="1" indent="7"/>
      <protection/>
    </xf>
    <xf numFmtId="164" fontId="0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8" xfId="58" applyFont="1" applyFill="1" applyBorder="1" applyAlignment="1" applyProtection="1">
      <alignment vertical="center" wrapText="1"/>
      <protection/>
    </xf>
    <xf numFmtId="164" fontId="3" fillId="0" borderId="5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15" xfId="58" applyFont="1" applyFill="1" applyBorder="1" applyAlignment="1" applyProtection="1">
      <alignment horizontal="left" vertical="center" wrapText="1" indent="1"/>
      <protection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58" applyFont="1" applyFill="1" applyBorder="1" applyAlignment="1" applyProtection="1">
      <alignment horizontal="left" vertical="center" wrapText="1" indent="6"/>
      <protection/>
    </xf>
    <xf numFmtId="164" fontId="0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58" applyFont="1" applyFill="1" applyBorder="1" applyAlignment="1" applyProtection="1">
      <alignment horizontal="left" vertical="center" wrapText="1" indent="1"/>
      <protection/>
    </xf>
    <xf numFmtId="0" fontId="0" fillId="0" borderId="12" xfId="58" applyFont="1" applyFill="1" applyBorder="1" applyAlignment="1" applyProtection="1">
      <alignment horizontal="left" vertical="center" wrapText="1" indent="1"/>
      <protection/>
    </xf>
    <xf numFmtId="0" fontId="0" fillId="0" borderId="10" xfId="58" applyFont="1" applyFill="1" applyBorder="1" applyAlignment="1" applyProtection="1">
      <alignment horizontal="left" vertical="center" wrapText="1" indent="1"/>
      <protection/>
    </xf>
    <xf numFmtId="164" fontId="45" fillId="0" borderId="26" xfId="0" applyNumberFormat="1" applyFont="1" applyBorder="1" applyAlignment="1" applyProtection="1">
      <alignment horizontal="right" vertical="center" wrapText="1" indent="1"/>
      <protection/>
    </xf>
    <xf numFmtId="164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4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45" fillId="0" borderId="28" xfId="0" applyFont="1" applyBorder="1" applyAlignment="1" applyProtection="1">
      <alignment horizontal="left" vertical="center" wrapText="1" indent="1"/>
      <protection/>
    </xf>
    <xf numFmtId="0" fontId="3" fillId="0" borderId="23" xfId="58" applyFont="1" applyFill="1" applyBorder="1" applyAlignment="1" applyProtection="1">
      <alignment vertical="center" wrapText="1"/>
      <protection/>
    </xf>
    <xf numFmtId="0" fontId="0" fillId="0" borderId="0" xfId="58" applyFont="1" applyFill="1" applyAlignment="1" applyProtection="1">
      <alignment horizontal="right" vertical="center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20" xfId="58" applyFont="1" applyFill="1" applyBorder="1" applyAlignment="1" applyProtection="1">
      <alignment horizontal="center" vertical="center"/>
      <protection/>
    </xf>
    <xf numFmtId="0" fontId="0" fillId="0" borderId="12" xfId="58" applyFont="1" applyFill="1" applyBorder="1" applyProtection="1">
      <alignment/>
      <protection/>
    </xf>
    <xf numFmtId="166" fontId="0" fillId="0" borderId="67" xfId="40" applyNumberFormat="1" applyFont="1" applyFill="1" applyBorder="1" applyAlignment="1" applyProtection="1">
      <alignment/>
      <protection locked="0"/>
    </xf>
    <xf numFmtId="0" fontId="0" fillId="0" borderId="17" xfId="58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justify" wrapText="1"/>
    </xf>
    <xf numFmtId="166" fontId="0" fillId="0" borderId="42" xfId="40" applyNumberFormat="1" applyFont="1" applyFill="1" applyBorder="1" applyAlignment="1" applyProtection="1">
      <alignment/>
      <protection locked="0"/>
    </xf>
    <xf numFmtId="0" fontId="44" fillId="0" borderId="11" xfId="0" applyFont="1" applyBorder="1" applyAlignment="1">
      <alignment wrapText="1"/>
    </xf>
    <xf numFmtId="0" fontId="0" fillId="0" borderId="19" xfId="58" applyFont="1" applyFill="1" applyBorder="1" applyAlignment="1" applyProtection="1">
      <alignment horizontal="center" vertical="center"/>
      <protection/>
    </xf>
    <xf numFmtId="166" fontId="0" fillId="0" borderId="43" xfId="40" applyNumberFormat="1" applyFont="1" applyFill="1" applyBorder="1" applyAlignment="1" applyProtection="1">
      <alignment/>
      <protection locked="0"/>
    </xf>
    <xf numFmtId="0" fontId="44" fillId="0" borderId="30" xfId="0" applyFont="1" applyBorder="1" applyAlignment="1">
      <alignment wrapText="1"/>
    </xf>
    <xf numFmtId="0" fontId="3" fillId="0" borderId="22" xfId="58" applyFont="1" applyFill="1" applyBorder="1" applyAlignment="1" applyProtection="1">
      <alignment horizontal="left"/>
      <protection/>
    </xf>
    <xf numFmtId="0" fontId="3" fillId="0" borderId="23" xfId="58" applyFont="1" applyFill="1" applyBorder="1" applyAlignment="1" applyProtection="1">
      <alignment horizontal="left"/>
      <protection/>
    </xf>
    <xf numFmtId="166" fontId="3" fillId="0" borderId="26" xfId="4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ont="1" applyFill="1" applyBorder="1" applyAlignment="1" applyProtection="1">
      <alignment vertical="center" wrapText="1"/>
      <protection/>
    </xf>
    <xf numFmtId="164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3" fillId="33" borderId="23" xfId="0" applyNumberFormat="1" applyFont="1" applyFill="1" applyBorder="1" applyAlignment="1" applyProtection="1">
      <alignment vertical="center" wrapText="1"/>
      <protection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44" fillId="0" borderId="15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0" xfId="58" applyFont="1" applyFill="1" applyBorder="1" applyAlignment="1" applyProtection="1">
      <alignment horizontal="left" vertical="center" wrapText="1" indent="6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58">
      <selection activeCell="B9" sqref="B9"/>
    </sheetView>
  </sheetViews>
  <sheetFormatPr defaultColWidth="9.00390625" defaultRowHeight="12.75"/>
  <cols>
    <col min="1" max="1" width="9.50390625" style="179" customWidth="1"/>
    <col min="2" max="2" width="91.625" style="179" customWidth="1"/>
    <col min="3" max="3" width="21.625" style="180" customWidth="1"/>
    <col min="4" max="4" width="9.00390625" style="195" customWidth="1"/>
    <col min="5" max="16384" width="9.375" style="195" customWidth="1"/>
  </cols>
  <sheetData>
    <row r="1" spans="1:3" ht="15.75" customHeight="1">
      <c r="A1" s="249" t="s">
        <v>3</v>
      </c>
      <c r="B1" s="249"/>
      <c r="C1" s="249"/>
    </row>
    <row r="2" spans="1:3" ht="15.75" customHeight="1" thickBot="1">
      <c r="A2" s="250" t="s">
        <v>107</v>
      </c>
      <c r="B2" s="250"/>
      <c r="C2" s="149" t="s">
        <v>156</v>
      </c>
    </row>
    <row r="3" spans="1:3" ht="37.5" customHeight="1" thickBot="1">
      <c r="A3" s="21" t="s">
        <v>55</v>
      </c>
      <c r="B3" s="22" t="s">
        <v>5</v>
      </c>
      <c r="C3" s="28" t="s">
        <v>451</v>
      </c>
    </row>
    <row r="4" spans="1:3" s="196" customFormat="1" ht="12" customHeight="1" thickBot="1">
      <c r="A4" s="191"/>
      <c r="B4" s="192" t="s">
        <v>396</v>
      </c>
      <c r="C4" s="193" t="s">
        <v>397</v>
      </c>
    </row>
    <row r="5" spans="1:3" s="197" customFormat="1" ht="12" customHeight="1" thickBot="1">
      <c r="A5" s="18" t="s">
        <v>6</v>
      </c>
      <c r="B5" s="293" t="s">
        <v>181</v>
      </c>
      <c r="C5" s="294">
        <f>+C6+C7+C8+C9+C10+C11</f>
        <v>3741</v>
      </c>
    </row>
    <row r="6" spans="1:3" s="197" customFormat="1" ht="12" customHeight="1">
      <c r="A6" s="13" t="s">
        <v>67</v>
      </c>
      <c r="B6" s="295" t="s">
        <v>182</v>
      </c>
      <c r="C6" s="296"/>
    </row>
    <row r="7" spans="1:3" s="197" customFormat="1" ht="12" customHeight="1">
      <c r="A7" s="12" t="s">
        <v>68</v>
      </c>
      <c r="B7" s="297" t="s">
        <v>183</v>
      </c>
      <c r="C7" s="298"/>
    </row>
    <row r="8" spans="1:3" s="197" customFormat="1" ht="12" customHeight="1">
      <c r="A8" s="12" t="s">
        <v>69</v>
      </c>
      <c r="B8" s="297" t="s">
        <v>422</v>
      </c>
      <c r="C8" s="298">
        <v>2541</v>
      </c>
    </row>
    <row r="9" spans="1:3" s="197" customFormat="1" ht="12" customHeight="1">
      <c r="A9" s="12" t="s">
        <v>70</v>
      </c>
      <c r="B9" s="297" t="s">
        <v>184</v>
      </c>
      <c r="C9" s="298">
        <v>1200</v>
      </c>
    </row>
    <row r="10" spans="1:3" s="197" customFormat="1" ht="12" customHeight="1">
      <c r="A10" s="12" t="s">
        <v>104</v>
      </c>
      <c r="B10" s="299" t="s">
        <v>341</v>
      </c>
      <c r="C10" s="298"/>
    </row>
    <row r="11" spans="1:3" s="197" customFormat="1" ht="12" customHeight="1" thickBot="1">
      <c r="A11" s="14" t="s">
        <v>71</v>
      </c>
      <c r="B11" s="300" t="s">
        <v>342</v>
      </c>
      <c r="C11" s="298"/>
    </row>
    <row r="12" spans="1:3" s="197" customFormat="1" ht="12" customHeight="1" thickBot="1">
      <c r="A12" s="18" t="s">
        <v>7</v>
      </c>
      <c r="B12" s="301" t="s">
        <v>185</v>
      </c>
      <c r="C12" s="294">
        <f>+C13+C14+C15+C16+C17</f>
        <v>2850</v>
      </c>
    </row>
    <row r="13" spans="1:3" s="197" customFormat="1" ht="12" customHeight="1">
      <c r="A13" s="13" t="s">
        <v>73</v>
      </c>
      <c r="B13" s="295" t="s">
        <v>186</v>
      </c>
      <c r="C13" s="296"/>
    </row>
    <row r="14" spans="1:3" s="197" customFormat="1" ht="12" customHeight="1">
      <c r="A14" s="12" t="s">
        <v>74</v>
      </c>
      <c r="B14" s="297" t="s">
        <v>187</v>
      </c>
      <c r="C14" s="298"/>
    </row>
    <row r="15" spans="1:3" s="197" customFormat="1" ht="12" customHeight="1">
      <c r="A15" s="12" t="s">
        <v>75</v>
      </c>
      <c r="B15" s="297" t="s">
        <v>331</v>
      </c>
      <c r="C15" s="298"/>
    </row>
    <row r="16" spans="1:3" s="197" customFormat="1" ht="12" customHeight="1">
      <c r="A16" s="12" t="s">
        <v>76</v>
      </c>
      <c r="B16" s="297" t="s">
        <v>332</v>
      </c>
      <c r="C16" s="298"/>
    </row>
    <row r="17" spans="1:3" s="197" customFormat="1" ht="12" customHeight="1">
      <c r="A17" s="12" t="s">
        <v>77</v>
      </c>
      <c r="B17" s="297" t="s">
        <v>188</v>
      </c>
      <c r="C17" s="298">
        <v>2850</v>
      </c>
    </row>
    <row r="18" spans="1:3" s="197" customFormat="1" ht="12" customHeight="1" thickBot="1">
      <c r="A18" s="14" t="s">
        <v>83</v>
      </c>
      <c r="B18" s="300" t="s">
        <v>189</v>
      </c>
      <c r="C18" s="302"/>
    </row>
    <row r="19" spans="1:3" s="197" customFormat="1" ht="12" customHeight="1" thickBot="1">
      <c r="A19" s="18" t="s">
        <v>8</v>
      </c>
      <c r="B19" s="293" t="s">
        <v>190</v>
      </c>
      <c r="C19" s="294">
        <f>+C20+C21+C22+C23+C24</f>
        <v>0</v>
      </c>
    </row>
    <row r="20" spans="1:3" s="197" customFormat="1" ht="12" customHeight="1">
      <c r="A20" s="13" t="s">
        <v>56</v>
      </c>
      <c r="B20" s="295" t="s">
        <v>191</v>
      </c>
      <c r="C20" s="296"/>
    </row>
    <row r="21" spans="1:3" s="197" customFormat="1" ht="12" customHeight="1">
      <c r="A21" s="12" t="s">
        <v>57</v>
      </c>
      <c r="B21" s="297" t="s">
        <v>192</v>
      </c>
      <c r="C21" s="298"/>
    </row>
    <row r="22" spans="1:3" s="197" customFormat="1" ht="12" customHeight="1">
      <c r="A22" s="12" t="s">
        <v>58</v>
      </c>
      <c r="B22" s="297" t="s">
        <v>333</v>
      </c>
      <c r="C22" s="298"/>
    </row>
    <row r="23" spans="1:3" s="197" customFormat="1" ht="12" customHeight="1">
      <c r="A23" s="12" t="s">
        <v>59</v>
      </c>
      <c r="B23" s="297" t="s">
        <v>334</v>
      </c>
      <c r="C23" s="298"/>
    </row>
    <row r="24" spans="1:3" s="197" customFormat="1" ht="12" customHeight="1">
      <c r="A24" s="12" t="s">
        <v>116</v>
      </c>
      <c r="B24" s="297" t="s">
        <v>193</v>
      </c>
      <c r="C24" s="298"/>
    </row>
    <row r="25" spans="1:3" s="197" customFormat="1" ht="12" customHeight="1" thickBot="1">
      <c r="A25" s="14" t="s">
        <v>117</v>
      </c>
      <c r="B25" s="303" t="s">
        <v>194</v>
      </c>
      <c r="C25" s="302"/>
    </row>
    <row r="26" spans="1:3" s="197" customFormat="1" ht="12" customHeight="1" thickBot="1">
      <c r="A26" s="18" t="s">
        <v>118</v>
      </c>
      <c r="B26" s="293" t="s">
        <v>423</v>
      </c>
      <c r="C26" s="304">
        <f>SUM(C27:C33)</f>
        <v>80750</v>
      </c>
    </row>
    <row r="27" spans="1:3" s="197" customFormat="1" ht="12" customHeight="1">
      <c r="A27" s="13" t="s">
        <v>196</v>
      </c>
      <c r="B27" s="295" t="s">
        <v>427</v>
      </c>
      <c r="C27" s="296"/>
    </row>
    <row r="28" spans="1:3" s="197" customFormat="1" ht="12" customHeight="1">
      <c r="A28" s="12" t="s">
        <v>197</v>
      </c>
      <c r="B28" s="297" t="s">
        <v>428</v>
      </c>
      <c r="C28" s="298"/>
    </row>
    <row r="29" spans="1:3" s="197" customFormat="1" ht="12" customHeight="1">
      <c r="A29" s="12" t="s">
        <v>198</v>
      </c>
      <c r="B29" s="297" t="s">
        <v>429</v>
      </c>
      <c r="C29" s="298">
        <v>80000</v>
      </c>
    </row>
    <row r="30" spans="1:3" s="197" customFormat="1" ht="12" customHeight="1">
      <c r="A30" s="12" t="s">
        <v>199</v>
      </c>
      <c r="B30" s="297" t="s">
        <v>430</v>
      </c>
      <c r="C30" s="298"/>
    </row>
    <row r="31" spans="1:3" s="197" customFormat="1" ht="12" customHeight="1">
      <c r="A31" s="12" t="s">
        <v>424</v>
      </c>
      <c r="B31" s="297" t="s">
        <v>200</v>
      </c>
      <c r="C31" s="298">
        <v>550</v>
      </c>
    </row>
    <row r="32" spans="1:3" s="197" customFormat="1" ht="12" customHeight="1">
      <c r="A32" s="12" t="s">
        <v>425</v>
      </c>
      <c r="B32" s="297" t="s">
        <v>201</v>
      </c>
      <c r="C32" s="298"/>
    </row>
    <row r="33" spans="1:3" s="197" customFormat="1" ht="12" customHeight="1" thickBot="1">
      <c r="A33" s="14" t="s">
        <v>426</v>
      </c>
      <c r="B33" s="305" t="s">
        <v>202</v>
      </c>
      <c r="C33" s="302">
        <v>200</v>
      </c>
    </row>
    <row r="34" spans="1:3" s="197" customFormat="1" ht="12" customHeight="1" thickBot="1">
      <c r="A34" s="18" t="s">
        <v>10</v>
      </c>
      <c r="B34" s="293" t="s">
        <v>343</v>
      </c>
      <c r="C34" s="294">
        <f>SUM(C35:C45)</f>
        <v>260</v>
      </c>
    </row>
    <row r="35" spans="1:3" s="197" customFormat="1" ht="12" customHeight="1">
      <c r="A35" s="13" t="s">
        <v>60</v>
      </c>
      <c r="B35" s="295" t="s">
        <v>205</v>
      </c>
      <c r="C35" s="296"/>
    </row>
    <row r="36" spans="1:3" s="197" customFormat="1" ht="12" customHeight="1">
      <c r="A36" s="12" t="s">
        <v>61</v>
      </c>
      <c r="B36" s="297" t="s">
        <v>206</v>
      </c>
      <c r="C36" s="298">
        <v>100</v>
      </c>
    </row>
    <row r="37" spans="1:3" s="197" customFormat="1" ht="12" customHeight="1">
      <c r="A37" s="12" t="s">
        <v>62</v>
      </c>
      <c r="B37" s="297" t="s">
        <v>207</v>
      </c>
      <c r="C37" s="298">
        <v>30</v>
      </c>
    </row>
    <row r="38" spans="1:3" s="197" customFormat="1" ht="12" customHeight="1">
      <c r="A38" s="12" t="s">
        <v>120</v>
      </c>
      <c r="B38" s="297" t="s">
        <v>208</v>
      </c>
      <c r="C38" s="298"/>
    </row>
    <row r="39" spans="1:3" s="197" customFormat="1" ht="12" customHeight="1">
      <c r="A39" s="12" t="s">
        <v>121</v>
      </c>
      <c r="B39" s="297" t="s">
        <v>209</v>
      </c>
      <c r="C39" s="298"/>
    </row>
    <row r="40" spans="1:3" s="197" customFormat="1" ht="12" customHeight="1">
      <c r="A40" s="12" t="s">
        <v>122</v>
      </c>
      <c r="B40" s="297" t="s">
        <v>210</v>
      </c>
      <c r="C40" s="298"/>
    </row>
    <row r="41" spans="1:3" s="197" customFormat="1" ht="12" customHeight="1">
      <c r="A41" s="12" t="s">
        <v>123</v>
      </c>
      <c r="B41" s="297" t="s">
        <v>211</v>
      </c>
      <c r="C41" s="298"/>
    </row>
    <row r="42" spans="1:3" s="197" customFormat="1" ht="12" customHeight="1">
      <c r="A42" s="12" t="s">
        <v>124</v>
      </c>
      <c r="B42" s="297" t="s">
        <v>431</v>
      </c>
      <c r="C42" s="298">
        <v>130</v>
      </c>
    </row>
    <row r="43" spans="1:3" s="197" customFormat="1" ht="12" customHeight="1">
      <c r="A43" s="12" t="s">
        <v>203</v>
      </c>
      <c r="B43" s="297" t="s">
        <v>212</v>
      </c>
      <c r="C43" s="306"/>
    </row>
    <row r="44" spans="1:3" s="197" customFormat="1" ht="12" customHeight="1">
      <c r="A44" s="14" t="s">
        <v>204</v>
      </c>
      <c r="B44" s="303" t="s">
        <v>345</v>
      </c>
      <c r="C44" s="307"/>
    </row>
    <row r="45" spans="1:3" s="197" customFormat="1" ht="12" customHeight="1" thickBot="1">
      <c r="A45" s="14" t="s">
        <v>344</v>
      </c>
      <c r="B45" s="300" t="s">
        <v>213</v>
      </c>
      <c r="C45" s="307"/>
    </row>
    <row r="46" spans="1:3" s="197" customFormat="1" ht="12" customHeight="1" thickBot="1">
      <c r="A46" s="18" t="s">
        <v>11</v>
      </c>
      <c r="B46" s="293" t="s">
        <v>214</v>
      </c>
      <c r="C46" s="294">
        <f>SUM(C47:C51)</f>
        <v>0</v>
      </c>
    </row>
    <row r="47" spans="1:3" s="197" customFormat="1" ht="12" customHeight="1">
      <c r="A47" s="13" t="s">
        <v>63</v>
      </c>
      <c r="B47" s="295" t="s">
        <v>218</v>
      </c>
      <c r="C47" s="308"/>
    </row>
    <row r="48" spans="1:3" s="197" customFormat="1" ht="12" customHeight="1">
      <c r="A48" s="12" t="s">
        <v>64</v>
      </c>
      <c r="B48" s="297" t="s">
        <v>219</v>
      </c>
      <c r="C48" s="306"/>
    </row>
    <row r="49" spans="1:3" s="197" customFormat="1" ht="12" customHeight="1">
      <c r="A49" s="12" t="s">
        <v>215</v>
      </c>
      <c r="B49" s="297" t="s">
        <v>220</v>
      </c>
      <c r="C49" s="306"/>
    </row>
    <row r="50" spans="1:3" s="197" customFormat="1" ht="12" customHeight="1">
      <c r="A50" s="12" t="s">
        <v>216</v>
      </c>
      <c r="B50" s="297" t="s">
        <v>221</v>
      </c>
      <c r="C50" s="306"/>
    </row>
    <row r="51" spans="1:3" s="197" customFormat="1" ht="12" customHeight="1" thickBot="1">
      <c r="A51" s="14" t="s">
        <v>217</v>
      </c>
      <c r="B51" s="300" t="s">
        <v>222</v>
      </c>
      <c r="C51" s="307"/>
    </row>
    <row r="52" spans="1:3" s="197" customFormat="1" ht="12" customHeight="1" thickBot="1">
      <c r="A52" s="18" t="s">
        <v>125</v>
      </c>
      <c r="B52" s="293" t="s">
        <v>223</v>
      </c>
      <c r="C52" s="294">
        <f>SUM(C53:C55)</f>
        <v>0</v>
      </c>
    </row>
    <row r="53" spans="1:3" s="197" customFormat="1" ht="12" customHeight="1">
      <c r="A53" s="13" t="s">
        <v>65</v>
      </c>
      <c r="B53" s="295" t="s">
        <v>224</v>
      </c>
      <c r="C53" s="296"/>
    </row>
    <row r="54" spans="1:3" s="197" customFormat="1" ht="12" customHeight="1">
      <c r="A54" s="12" t="s">
        <v>66</v>
      </c>
      <c r="B54" s="297" t="s">
        <v>335</v>
      </c>
      <c r="C54" s="298"/>
    </row>
    <row r="55" spans="1:3" s="197" customFormat="1" ht="12" customHeight="1">
      <c r="A55" s="12" t="s">
        <v>227</v>
      </c>
      <c r="B55" s="297" t="s">
        <v>225</v>
      </c>
      <c r="C55" s="298"/>
    </row>
    <row r="56" spans="1:3" s="197" customFormat="1" ht="12" customHeight="1" thickBot="1">
      <c r="A56" s="14" t="s">
        <v>228</v>
      </c>
      <c r="B56" s="300" t="s">
        <v>226</v>
      </c>
      <c r="C56" s="302"/>
    </row>
    <row r="57" spans="1:3" s="197" customFormat="1" ht="12" customHeight="1" thickBot="1">
      <c r="A57" s="18" t="s">
        <v>13</v>
      </c>
      <c r="B57" s="301" t="s">
        <v>229</v>
      </c>
      <c r="C57" s="294">
        <f>SUM(C58:C60)</f>
        <v>0</v>
      </c>
    </row>
    <row r="58" spans="1:3" s="197" customFormat="1" ht="12" customHeight="1">
      <c r="A58" s="13" t="s">
        <v>126</v>
      </c>
      <c r="B58" s="295" t="s">
        <v>231</v>
      </c>
      <c r="C58" s="306"/>
    </row>
    <row r="59" spans="1:3" s="197" customFormat="1" ht="12" customHeight="1">
      <c r="A59" s="12" t="s">
        <v>127</v>
      </c>
      <c r="B59" s="297" t="s">
        <v>336</v>
      </c>
      <c r="C59" s="306"/>
    </row>
    <row r="60" spans="1:3" s="197" customFormat="1" ht="12" customHeight="1">
      <c r="A60" s="12" t="s">
        <v>157</v>
      </c>
      <c r="B60" s="297" t="s">
        <v>232</v>
      </c>
      <c r="C60" s="306"/>
    </row>
    <row r="61" spans="1:3" s="197" customFormat="1" ht="12" customHeight="1" thickBot="1">
      <c r="A61" s="14" t="s">
        <v>230</v>
      </c>
      <c r="B61" s="300" t="s">
        <v>233</v>
      </c>
      <c r="C61" s="306"/>
    </row>
    <row r="62" spans="1:3" s="197" customFormat="1" ht="12" customHeight="1" thickBot="1">
      <c r="A62" s="239" t="s">
        <v>385</v>
      </c>
      <c r="B62" s="293" t="s">
        <v>234</v>
      </c>
      <c r="C62" s="304">
        <f>+C5+C12+C19+C26+C34+C46+C52+C57</f>
        <v>87601</v>
      </c>
    </row>
    <row r="63" spans="1:3" s="197" customFormat="1" ht="12" customHeight="1" thickBot="1">
      <c r="A63" s="226" t="s">
        <v>235</v>
      </c>
      <c r="B63" s="301" t="s">
        <v>236</v>
      </c>
      <c r="C63" s="294">
        <f>SUM(C64:C66)</f>
        <v>0</v>
      </c>
    </row>
    <row r="64" spans="1:3" s="197" customFormat="1" ht="12" customHeight="1">
      <c r="A64" s="13" t="s">
        <v>267</v>
      </c>
      <c r="B64" s="295" t="s">
        <v>237</v>
      </c>
      <c r="C64" s="306"/>
    </row>
    <row r="65" spans="1:3" s="197" customFormat="1" ht="12" customHeight="1">
      <c r="A65" s="12" t="s">
        <v>276</v>
      </c>
      <c r="B65" s="297" t="s">
        <v>238</v>
      </c>
      <c r="C65" s="306"/>
    </row>
    <row r="66" spans="1:3" s="197" customFormat="1" ht="12" customHeight="1" thickBot="1">
      <c r="A66" s="14" t="s">
        <v>277</v>
      </c>
      <c r="B66" s="309" t="s">
        <v>370</v>
      </c>
      <c r="C66" s="306"/>
    </row>
    <row r="67" spans="1:3" s="197" customFormat="1" ht="12" customHeight="1" thickBot="1">
      <c r="A67" s="226" t="s">
        <v>240</v>
      </c>
      <c r="B67" s="301" t="s">
        <v>241</v>
      </c>
      <c r="C67" s="294">
        <f>SUM(C68:C71)</f>
        <v>120000</v>
      </c>
    </row>
    <row r="68" spans="1:3" s="197" customFormat="1" ht="12" customHeight="1">
      <c r="A68" s="13" t="s">
        <v>105</v>
      </c>
      <c r="B68" s="295" t="s">
        <v>242</v>
      </c>
      <c r="C68" s="306">
        <v>120000</v>
      </c>
    </row>
    <row r="69" spans="1:3" s="197" customFormat="1" ht="12" customHeight="1">
      <c r="A69" s="12" t="s">
        <v>106</v>
      </c>
      <c r="B69" s="297" t="s">
        <v>243</v>
      </c>
      <c r="C69" s="306"/>
    </row>
    <row r="70" spans="1:3" s="197" customFormat="1" ht="12" customHeight="1">
      <c r="A70" s="12" t="s">
        <v>268</v>
      </c>
      <c r="B70" s="297" t="s">
        <v>244</v>
      </c>
      <c r="C70" s="306"/>
    </row>
    <row r="71" spans="1:3" s="197" customFormat="1" ht="12" customHeight="1" thickBot="1">
      <c r="A71" s="14" t="s">
        <v>269</v>
      </c>
      <c r="B71" s="300" t="s">
        <v>245</v>
      </c>
      <c r="C71" s="306"/>
    </row>
    <row r="72" spans="1:3" s="197" customFormat="1" ht="12" customHeight="1" thickBot="1">
      <c r="A72" s="226" t="s">
        <v>246</v>
      </c>
      <c r="B72" s="301" t="s">
        <v>247</v>
      </c>
      <c r="C72" s="294">
        <f>SUM(C73:C74)</f>
        <v>2655</v>
      </c>
    </row>
    <row r="73" spans="1:3" s="197" customFormat="1" ht="12" customHeight="1">
      <c r="A73" s="13" t="s">
        <v>270</v>
      </c>
      <c r="B73" s="295" t="s">
        <v>248</v>
      </c>
      <c r="C73" s="306">
        <v>2655</v>
      </c>
    </row>
    <row r="74" spans="1:3" s="197" customFormat="1" ht="12" customHeight="1" thickBot="1">
      <c r="A74" s="14" t="s">
        <v>271</v>
      </c>
      <c r="B74" s="300" t="s">
        <v>249</v>
      </c>
      <c r="C74" s="306"/>
    </row>
    <row r="75" spans="1:3" s="197" customFormat="1" ht="12" customHeight="1" thickBot="1">
      <c r="A75" s="226" t="s">
        <v>250</v>
      </c>
      <c r="B75" s="301" t="s">
        <v>251</v>
      </c>
      <c r="C75" s="294">
        <f>SUM(C76:C78)</f>
        <v>0</v>
      </c>
    </row>
    <row r="76" spans="1:3" s="197" customFormat="1" ht="12" customHeight="1">
      <c r="A76" s="13" t="s">
        <v>272</v>
      </c>
      <c r="B76" s="295" t="s">
        <v>252</v>
      </c>
      <c r="C76" s="306"/>
    </row>
    <row r="77" spans="1:3" s="197" customFormat="1" ht="12" customHeight="1">
      <c r="A77" s="12" t="s">
        <v>273</v>
      </c>
      <c r="B77" s="297" t="s">
        <v>253</v>
      </c>
      <c r="C77" s="306"/>
    </row>
    <row r="78" spans="1:3" s="197" customFormat="1" ht="12" customHeight="1" thickBot="1">
      <c r="A78" s="14" t="s">
        <v>274</v>
      </c>
      <c r="B78" s="300" t="s">
        <v>254</v>
      </c>
      <c r="C78" s="310"/>
    </row>
    <row r="79" spans="1:3" s="197" customFormat="1" ht="12" customHeight="1" thickBot="1">
      <c r="A79" s="226" t="s">
        <v>255</v>
      </c>
      <c r="B79" s="301" t="s">
        <v>275</v>
      </c>
      <c r="C79" s="294">
        <f>SUM(C80:C83)</f>
        <v>0</v>
      </c>
    </row>
    <row r="80" spans="1:3" s="197" customFormat="1" ht="12" customHeight="1">
      <c r="A80" s="202" t="s">
        <v>256</v>
      </c>
      <c r="B80" s="295" t="s">
        <v>257</v>
      </c>
      <c r="C80" s="310"/>
    </row>
    <row r="81" spans="1:3" s="197" customFormat="1" ht="12" customHeight="1">
      <c r="A81" s="203" t="s">
        <v>258</v>
      </c>
      <c r="B81" s="297" t="s">
        <v>259</v>
      </c>
      <c r="C81" s="310"/>
    </row>
    <row r="82" spans="1:3" s="197" customFormat="1" ht="12" customHeight="1">
      <c r="A82" s="203" t="s">
        <v>260</v>
      </c>
      <c r="B82" s="297" t="s">
        <v>261</v>
      </c>
      <c r="C82" s="310"/>
    </row>
    <row r="83" spans="1:3" s="197" customFormat="1" ht="12" customHeight="1" thickBot="1">
      <c r="A83" s="204" t="s">
        <v>262</v>
      </c>
      <c r="B83" s="300" t="s">
        <v>263</v>
      </c>
      <c r="C83" s="310"/>
    </row>
    <row r="84" spans="1:3" s="197" customFormat="1" ht="12" customHeight="1" thickBot="1">
      <c r="A84" s="226" t="s">
        <v>264</v>
      </c>
      <c r="B84" s="301" t="s">
        <v>384</v>
      </c>
      <c r="C84" s="311"/>
    </row>
    <row r="85" spans="1:3" s="197" customFormat="1" ht="13.5" customHeight="1" thickBot="1">
      <c r="A85" s="226" t="s">
        <v>266</v>
      </c>
      <c r="B85" s="301" t="s">
        <v>265</v>
      </c>
      <c r="C85" s="311"/>
    </row>
    <row r="86" spans="1:3" s="197" customFormat="1" ht="15.75" customHeight="1" thickBot="1">
      <c r="A86" s="226" t="s">
        <v>278</v>
      </c>
      <c r="B86" s="312" t="s">
        <v>387</v>
      </c>
      <c r="C86" s="304">
        <f>+C63+C67+C72+C75+C79+C85+C84</f>
        <v>122655</v>
      </c>
    </row>
    <row r="87" spans="1:3" s="197" customFormat="1" ht="16.5" customHeight="1" thickBot="1">
      <c r="A87" s="227" t="s">
        <v>386</v>
      </c>
      <c r="B87" s="313" t="s">
        <v>388</v>
      </c>
      <c r="C87" s="304">
        <f>+C62+C86</f>
        <v>210256</v>
      </c>
    </row>
    <row r="88" spans="1:3" s="197" customFormat="1" ht="83.25" customHeight="1">
      <c r="A88" s="3"/>
      <c r="B88" s="4"/>
      <c r="C88" s="146"/>
    </row>
    <row r="89" spans="1:3" ht="16.5" customHeight="1">
      <c r="A89" s="249" t="s">
        <v>34</v>
      </c>
      <c r="B89" s="249"/>
      <c r="C89" s="249"/>
    </row>
    <row r="90" spans="1:3" s="207" customFormat="1" ht="16.5" customHeight="1" thickBot="1">
      <c r="A90" s="251" t="s">
        <v>108</v>
      </c>
      <c r="B90" s="251"/>
      <c r="C90" s="57" t="s">
        <v>156</v>
      </c>
    </row>
    <row r="91" spans="1:3" ht="37.5" customHeight="1" thickBot="1">
      <c r="A91" s="21" t="s">
        <v>55</v>
      </c>
      <c r="B91" s="22" t="s">
        <v>35</v>
      </c>
      <c r="C91" s="28" t="str">
        <f>+C3</f>
        <v>2016. évi előirányzat</v>
      </c>
    </row>
    <row r="92" spans="1:3" s="196" customFormat="1" ht="12" customHeight="1" thickBot="1">
      <c r="A92" s="25"/>
      <c r="B92" s="26" t="s">
        <v>396</v>
      </c>
      <c r="C92" s="27" t="s">
        <v>397</v>
      </c>
    </row>
    <row r="93" spans="1:3" ht="12" customHeight="1" thickBot="1">
      <c r="A93" s="20" t="s">
        <v>6</v>
      </c>
      <c r="B93" s="24" t="s">
        <v>346</v>
      </c>
      <c r="C93" s="138">
        <f>C94+C95+C96+C97+C98+C111</f>
        <v>99390</v>
      </c>
    </row>
    <row r="94" spans="1:3" ht="12" customHeight="1">
      <c r="A94" s="15" t="s">
        <v>67</v>
      </c>
      <c r="B94" s="8" t="s">
        <v>36</v>
      </c>
      <c r="C94" s="140">
        <v>9331</v>
      </c>
    </row>
    <row r="95" spans="1:3" ht="12" customHeight="1">
      <c r="A95" s="12" t="s">
        <v>68</v>
      </c>
      <c r="B95" s="6" t="s">
        <v>128</v>
      </c>
      <c r="C95" s="141">
        <v>2662</v>
      </c>
    </row>
    <row r="96" spans="1:3" ht="12" customHeight="1">
      <c r="A96" s="12" t="s">
        <v>69</v>
      </c>
      <c r="B96" s="6" t="s">
        <v>96</v>
      </c>
      <c r="C96" s="143">
        <v>12855</v>
      </c>
    </row>
    <row r="97" spans="1:3" ht="12" customHeight="1">
      <c r="A97" s="12" t="s">
        <v>70</v>
      </c>
      <c r="B97" s="9" t="s">
        <v>129</v>
      </c>
      <c r="C97" s="143">
        <v>6095</v>
      </c>
    </row>
    <row r="98" spans="1:3" ht="12" customHeight="1">
      <c r="A98" s="12" t="s">
        <v>78</v>
      </c>
      <c r="B98" s="17" t="s">
        <v>130</v>
      </c>
      <c r="C98" s="143">
        <v>7138</v>
      </c>
    </row>
    <row r="99" spans="1:3" ht="12" customHeight="1">
      <c r="A99" s="12" t="s">
        <v>71</v>
      </c>
      <c r="B99" s="6" t="s">
        <v>351</v>
      </c>
      <c r="C99" s="143"/>
    </row>
    <row r="100" spans="1:3" ht="12" customHeight="1">
      <c r="A100" s="12" t="s">
        <v>72</v>
      </c>
      <c r="B100" s="60" t="s">
        <v>350</v>
      </c>
      <c r="C100" s="143"/>
    </row>
    <row r="101" spans="1:3" ht="12" customHeight="1">
      <c r="A101" s="12" t="s">
        <v>79</v>
      </c>
      <c r="B101" s="60" t="s">
        <v>349</v>
      </c>
      <c r="C101" s="143"/>
    </row>
    <row r="102" spans="1:3" ht="12" customHeight="1">
      <c r="A102" s="12" t="s">
        <v>80</v>
      </c>
      <c r="B102" s="58" t="s">
        <v>281</v>
      </c>
      <c r="C102" s="143"/>
    </row>
    <row r="103" spans="1:3" ht="12" customHeight="1">
      <c r="A103" s="12" t="s">
        <v>81</v>
      </c>
      <c r="B103" s="59" t="s">
        <v>282</v>
      </c>
      <c r="C103" s="143"/>
    </row>
    <row r="104" spans="1:3" ht="12" customHeight="1">
      <c r="A104" s="12" t="s">
        <v>82</v>
      </c>
      <c r="B104" s="59" t="s">
        <v>283</v>
      </c>
      <c r="C104" s="143"/>
    </row>
    <row r="105" spans="1:3" ht="12" customHeight="1">
      <c r="A105" s="12" t="s">
        <v>84</v>
      </c>
      <c r="B105" s="58" t="s">
        <v>284</v>
      </c>
      <c r="C105" s="143">
        <v>6338</v>
      </c>
    </row>
    <row r="106" spans="1:3" ht="12" customHeight="1">
      <c r="A106" s="12" t="s">
        <v>131</v>
      </c>
      <c r="B106" s="58" t="s">
        <v>285</v>
      </c>
      <c r="C106" s="143"/>
    </row>
    <row r="107" spans="1:3" ht="12" customHeight="1">
      <c r="A107" s="12" t="s">
        <v>279</v>
      </c>
      <c r="B107" s="59" t="s">
        <v>286</v>
      </c>
      <c r="C107" s="143"/>
    </row>
    <row r="108" spans="1:3" ht="12" customHeight="1">
      <c r="A108" s="11" t="s">
        <v>280</v>
      </c>
      <c r="B108" s="60" t="s">
        <v>287</v>
      </c>
      <c r="C108" s="143"/>
    </row>
    <row r="109" spans="1:3" ht="12" customHeight="1">
      <c r="A109" s="12" t="s">
        <v>347</v>
      </c>
      <c r="B109" s="60" t="s">
        <v>288</v>
      </c>
      <c r="C109" s="143"/>
    </row>
    <row r="110" spans="1:3" ht="12" customHeight="1">
      <c r="A110" s="14" t="s">
        <v>348</v>
      </c>
      <c r="B110" s="60" t="s">
        <v>289</v>
      </c>
      <c r="C110" s="143">
        <v>800</v>
      </c>
    </row>
    <row r="111" spans="1:3" ht="12" customHeight="1">
      <c r="A111" s="12" t="s">
        <v>352</v>
      </c>
      <c r="B111" s="9" t="s">
        <v>37</v>
      </c>
      <c r="C111" s="141">
        <v>61309</v>
      </c>
    </row>
    <row r="112" spans="1:3" ht="12" customHeight="1">
      <c r="A112" s="12" t="s">
        <v>353</v>
      </c>
      <c r="B112" s="6" t="s">
        <v>355</v>
      </c>
      <c r="C112" s="141">
        <v>61309</v>
      </c>
    </row>
    <row r="113" spans="1:3" ht="12" customHeight="1" thickBot="1">
      <c r="A113" s="16" t="s">
        <v>354</v>
      </c>
      <c r="B113" s="237" t="s">
        <v>356</v>
      </c>
      <c r="C113" s="147"/>
    </row>
    <row r="114" spans="1:3" ht="12" customHeight="1" thickBot="1">
      <c r="A114" s="234" t="s">
        <v>7</v>
      </c>
      <c r="B114" s="235" t="s">
        <v>290</v>
      </c>
      <c r="C114" s="236">
        <f>+C115+C117+C119</f>
        <v>50866</v>
      </c>
    </row>
    <row r="115" spans="1:3" ht="12" customHeight="1">
      <c r="A115" s="13" t="s">
        <v>73</v>
      </c>
      <c r="B115" s="6" t="s">
        <v>155</v>
      </c>
      <c r="C115" s="142">
        <v>8150</v>
      </c>
    </row>
    <row r="116" spans="1:3" ht="12" customHeight="1">
      <c r="A116" s="13" t="s">
        <v>74</v>
      </c>
      <c r="B116" s="10" t="s">
        <v>294</v>
      </c>
      <c r="C116" s="142"/>
    </row>
    <row r="117" spans="1:3" ht="12" customHeight="1">
      <c r="A117" s="13" t="s">
        <v>75</v>
      </c>
      <c r="B117" s="10" t="s">
        <v>132</v>
      </c>
      <c r="C117" s="141">
        <v>42716</v>
      </c>
    </row>
    <row r="118" spans="1:3" ht="12" customHeight="1">
      <c r="A118" s="13" t="s">
        <v>76</v>
      </c>
      <c r="B118" s="10" t="s">
        <v>295</v>
      </c>
      <c r="C118" s="132"/>
    </row>
    <row r="119" spans="1:3" ht="12" customHeight="1">
      <c r="A119" s="13" t="s">
        <v>77</v>
      </c>
      <c r="B119" s="136" t="s">
        <v>158</v>
      </c>
      <c r="C119" s="132"/>
    </row>
    <row r="120" spans="1:3" ht="12" customHeight="1">
      <c r="A120" s="13" t="s">
        <v>83</v>
      </c>
      <c r="B120" s="135" t="s">
        <v>337</v>
      </c>
      <c r="C120" s="132"/>
    </row>
    <row r="121" spans="1:3" ht="12" customHeight="1">
      <c r="A121" s="13" t="s">
        <v>85</v>
      </c>
      <c r="B121" s="194" t="s">
        <v>300</v>
      </c>
      <c r="C121" s="132"/>
    </row>
    <row r="122" spans="1:3" ht="15.75">
      <c r="A122" s="13" t="s">
        <v>133</v>
      </c>
      <c r="B122" s="59" t="s">
        <v>283</v>
      </c>
      <c r="C122" s="132"/>
    </row>
    <row r="123" spans="1:3" ht="12" customHeight="1">
      <c r="A123" s="13" t="s">
        <v>134</v>
      </c>
      <c r="B123" s="59" t="s">
        <v>299</v>
      </c>
      <c r="C123" s="132"/>
    </row>
    <row r="124" spans="1:3" ht="12" customHeight="1">
      <c r="A124" s="13" t="s">
        <v>135</v>
      </c>
      <c r="B124" s="59" t="s">
        <v>298</v>
      </c>
      <c r="C124" s="132"/>
    </row>
    <row r="125" spans="1:3" ht="12" customHeight="1">
      <c r="A125" s="13" t="s">
        <v>291</v>
      </c>
      <c r="B125" s="59" t="s">
        <v>286</v>
      </c>
      <c r="C125" s="132"/>
    </row>
    <row r="126" spans="1:3" ht="12" customHeight="1">
      <c r="A126" s="13" t="s">
        <v>292</v>
      </c>
      <c r="B126" s="59" t="s">
        <v>297</v>
      </c>
      <c r="C126" s="132"/>
    </row>
    <row r="127" spans="1:3" ht="16.5" thickBot="1">
      <c r="A127" s="11" t="s">
        <v>293</v>
      </c>
      <c r="B127" s="59" t="s">
        <v>296</v>
      </c>
      <c r="C127" s="133"/>
    </row>
    <row r="128" spans="1:3" ht="12" customHeight="1" thickBot="1">
      <c r="A128" s="18" t="s">
        <v>8</v>
      </c>
      <c r="B128" s="54" t="s">
        <v>357</v>
      </c>
      <c r="C128" s="139">
        <f>+C93+C114</f>
        <v>150256</v>
      </c>
    </row>
    <row r="129" spans="1:3" ht="12" customHeight="1" thickBot="1">
      <c r="A129" s="18" t="s">
        <v>9</v>
      </c>
      <c r="B129" s="54" t="s">
        <v>358</v>
      </c>
      <c r="C129" s="139">
        <f>+C130+C131+C132</f>
        <v>0</v>
      </c>
    </row>
    <row r="130" spans="1:3" ht="12" customHeight="1">
      <c r="A130" s="13" t="s">
        <v>196</v>
      </c>
      <c r="B130" s="10" t="s">
        <v>365</v>
      </c>
      <c r="C130" s="132"/>
    </row>
    <row r="131" spans="1:3" ht="12" customHeight="1">
      <c r="A131" s="13" t="s">
        <v>197</v>
      </c>
      <c r="B131" s="10" t="s">
        <v>366</v>
      </c>
      <c r="C131" s="132"/>
    </row>
    <row r="132" spans="1:3" ht="12" customHeight="1" thickBot="1">
      <c r="A132" s="11" t="s">
        <v>198</v>
      </c>
      <c r="B132" s="10" t="s">
        <v>367</v>
      </c>
      <c r="C132" s="132"/>
    </row>
    <row r="133" spans="1:3" ht="12" customHeight="1" thickBot="1">
      <c r="A133" s="18" t="s">
        <v>10</v>
      </c>
      <c r="B133" s="54" t="s">
        <v>359</v>
      </c>
      <c r="C133" s="139">
        <f>SUM(C134:C139)</f>
        <v>60000</v>
      </c>
    </row>
    <row r="134" spans="1:3" ht="12" customHeight="1">
      <c r="A134" s="13" t="s">
        <v>60</v>
      </c>
      <c r="B134" s="7" t="s">
        <v>368</v>
      </c>
      <c r="C134" s="132">
        <v>60000</v>
      </c>
    </row>
    <row r="135" spans="1:3" ht="12" customHeight="1">
      <c r="A135" s="13" t="s">
        <v>61</v>
      </c>
      <c r="B135" s="7" t="s">
        <v>360</v>
      </c>
      <c r="C135" s="132"/>
    </row>
    <row r="136" spans="1:3" ht="12" customHeight="1">
      <c r="A136" s="13" t="s">
        <v>62</v>
      </c>
      <c r="B136" s="7" t="s">
        <v>361</v>
      </c>
      <c r="C136" s="132"/>
    </row>
    <row r="137" spans="1:3" ht="12" customHeight="1">
      <c r="A137" s="13" t="s">
        <v>120</v>
      </c>
      <c r="B137" s="7" t="s">
        <v>362</v>
      </c>
      <c r="C137" s="132"/>
    </row>
    <row r="138" spans="1:3" ht="12" customHeight="1">
      <c r="A138" s="13" t="s">
        <v>121</v>
      </c>
      <c r="B138" s="7" t="s">
        <v>363</v>
      </c>
      <c r="C138" s="132"/>
    </row>
    <row r="139" spans="1:3" ht="12" customHeight="1" thickBot="1">
      <c r="A139" s="11" t="s">
        <v>122</v>
      </c>
      <c r="B139" s="7" t="s">
        <v>364</v>
      </c>
      <c r="C139" s="132"/>
    </row>
    <row r="140" spans="1:3" ht="12" customHeight="1" thickBot="1">
      <c r="A140" s="18" t="s">
        <v>11</v>
      </c>
      <c r="B140" s="54" t="s">
        <v>372</v>
      </c>
      <c r="C140" s="145">
        <f>+C141+C142+C143+C144</f>
        <v>0</v>
      </c>
    </row>
    <row r="141" spans="1:3" ht="12" customHeight="1">
      <c r="A141" s="13" t="s">
        <v>63</v>
      </c>
      <c r="B141" s="7" t="s">
        <v>301</v>
      </c>
      <c r="C141" s="132"/>
    </row>
    <row r="142" spans="1:3" ht="12" customHeight="1">
      <c r="A142" s="13" t="s">
        <v>64</v>
      </c>
      <c r="B142" s="7" t="s">
        <v>302</v>
      </c>
      <c r="C142" s="132"/>
    </row>
    <row r="143" spans="1:3" ht="12" customHeight="1">
      <c r="A143" s="13" t="s">
        <v>215</v>
      </c>
      <c r="B143" s="7" t="s">
        <v>373</v>
      </c>
      <c r="C143" s="132"/>
    </row>
    <row r="144" spans="1:3" ht="12" customHeight="1" thickBot="1">
      <c r="A144" s="11" t="s">
        <v>216</v>
      </c>
      <c r="B144" s="5" t="s">
        <v>321</v>
      </c>
      <c r="C144" s="132"/>
    </row>
    <row r="145" spans="1:3" ht="12" customHeight="1" thickBot="1">
      <c r="A145" s="18" t="s">
        <v>12</v>
      </c>
      <c r="B145" s="54" t="s">
        <v>374</v>
      </c>
      <c r="C145" s="148">
        <f>SUM(C146:C150)</f>
        <v>0</v>
      </c>
    </row>
    <row r="146" spans="1:3" ht="12" customHeight="1">
      <c r="A146" s="13" t="s">
        <v>65</v>
      </c>
      <c r="B146" s="7" t="s">
        <v>369</v>
      </c>
      <c r="C146" s="132"/>
    </row>
    <row r="147" spans="1:3" ht="12" customHeight="1">
      <c r="A147" s="13" t="s">
        <v>66</v>
      </c>
      <c r="B147" s="7" t="s">
        <v>376</v>
      </c>
      <c r="C147" s="132"/>
    </row>
    <row r="148" spans="1:3" ht="12" customHeight="1">
      <c r="A148" s="13" t="s">
        <v>227</v>
      </c>
      <c r="B148" s="7" t="s">
        <v>371</v>
      </c>
      <c r="C148" s="132"/>
    </row>
    <row r="149" spans="1:3" ht="12" customHeight="1">
      <c r="A149" s="13" t="s">
        <v>228</v>
      </c>
      <c r="B149" s="7" t="s">
        <v>377</v>
      </c>
      <c r="C149" s="132"/>
    </row>
    <row r="150" spans="1:3" ht="12" customHeight="1" thickBot="1">
      <c r="A150" s="13" t="s">
        <v>375</v>
      </c>
      <c r="B150" s="7" t="s">
        <v>378</v>
      </c>
      <c r="C150" s="132"/>
    </row>
    <row r="151" spans="1:3" ht="12" customHeight="1" thickBot="1">
      <c r="A151" s="18" t="s">
        <v>13</v>
      </c>
      <c r="B151" s="54" t="s">
        <v>379</v>
      </c>
      <c r="C151" s="238"/>
    </row>
    <row r="152" spans="1:3" ht="12" customHeight="1" thickBot="1">
      <c r="A152" s="18" t="s">
        <v>14</v>
      </c>
      <c r="B152" s="54" t="s">
        <v>380</v>
      </c>
      <c r="C152" s="238"/>
    </row>
    <row r="153" spans="1:9" ht="15" customHeight="1" thickBot="1">
      <c r="A153" s="18" t="s">
        <v>15</v>
      </c>
      <c r="B153" s="54" t="s">
        <v>382</v>
      </c>
      <c r="C153" s="208">
        <f>+C129+C133+C140+C145+C151+C152</f>
        <v>60000</v>
      </c>
      <c r="F153" s="209"/>
      <c r="G153" s="210"/>
      <c r="H153" s="210"/>
      <c r="I153" s="210"/>
    </row>
    <row r="154" spans="1:3" s="197" customFormat="1" ht="12.75" customHeight="1" thickBot="1">
      <c r="A154" s="137" t="s">
        <v>16</v>
      </c>
      <c r="B154" s="178" t="s">
        <v>381</v>
      </c>
      <c r="C154" s="208">
        <f>+C128+C153</f>
        <v>210256</v>
      </c>
    </row>
    <row r="155" ht="7.5" customHeight="1"/>
    <row r="156" spans="1:3" ht="15.75">
      <c r="A156" s="252" t="s">
        <v>303</v>
      </c>
      <c r="B156" s="252"/>
      <c r="C156" s="252"/>
    </row>
    <row r="157" spans="1:3" ht="15" customHeight="1" thickBot="1">
      <c r="A157" s="250" t="s">
        <v>109</v>
      </c>
      <c r="B157" s="250"/>
      <c r="C157" s="149" t="s">
        <v>156</v>
      </c>
    </row>
    <row r="158" spans="1:4" ht="13.5" customHeight="1" thickBot="1">
      <c r="A158" s="18">
        <v>1</v>
      </c>
      <c r="B158" s="23" t="s">
        <v>383</v>
      </c>
      <c r="C158" s="139">
        <f>+C62-C128</f>
        <v>-62655</v>
      </c>
      <c r="D158" s="211"/>
    </row>
    <row r="159" spans="1:3" ht="27.75" customHeight="1" thickBot="1">
      <c r="A159" s="18" t="s">
        <v>7</v>
      </c>
      <c r="B159" s="23" t="s">
        <v>389</v>
      </c>
      <c r="C159" s="139">
        <f>+C86-C153</f>
        <v>62655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2016. ÉVI KÖLTSÉGVETÉSÉNEK ÖSSZEVONT MÉRLEGE&amp;10
&amp;R&amp;"Times New Roman CE,Félkövér dőlt"&amp;11 1.1. melléklet a 2/2016. (II.15.)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A5" sqref="A5:F23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269" t="s">
        <v>0</v>
      </c>
      <c r="B1" s="269"/>
      <c r="C1" s="269"/>
      <c r="D1" s="269"/>
      <c r="E1" s="269"/>
      <c r="F1" s="269"/>
    </row>
    <row r="2" spans="1:6" ht="22.5" customHeight="1" thickBot="1">
      <c r="A2" s="95"/>
      <c r="B2" s="39"/>
      <c r="C2" s="39"/>
      <c r="D2" s="39"/>
      <c r="E2" s="39"/>
      <c r="F2" s="35" t="s">
        <v>47</v>
      </c>
    </row>
    <row r="3" spans="1:6" s="31" customFormat="1" ht="44.25" customHeight="1" thickBot="1">
      <c r="A3" s="96" t="s">
        <v>51</v>
      </c>
      <c r="B3" s="97" t="s">
        <v>52</v>
      </c>
      <c r="C3" s="97" t="s">
        <v>53</v>
      </c>
      <c r="D3" s="97" t="str">
        <f>+CONCATENATE("Felhasználás  2015. XII. 31-ig")</f>
        <v>Felhasználás  2015. XII. 31-ig</v>
      </c>
      <c r="E3" s="97" t="str">
        <f>+'1.1.sz.mell.'!C3</f>
        <v>2016. évi előirányzat</v>
      </c>
      <c r="F3" s="36" t="s">
        <v>455</v>
      </c>
    </row>
    <row r="4" spans="1:6" s="39" customFormat="1" ht="12" customHeight="1" thickBot="1">
      <c r="A4" s="37" t="s">
        <v>396</v>
      </c>
      <c r="B4" s="38" t="s">
        <v>397</v>
      </c>
      <c r="C4" s="38" t="s">
        <v>398</v>
      </c>
      <c r="D4" s="38" t="s">
        <v>400</v>
      </c>
      <c r="E4" s="38" t="s">
        <v>399</v>
      </c>
      <c r="F4" s="247" t="s">
        <v>434</v>
      </c>
    </row>
    <row r="5" spans="1:6" ht="15.75" customHeight="1">
      <c r="A5" s="387" t="s">
        <v>442</v>
      </c>
      <c r="B5" s="388">
        <v>1000</v>
      </c>
      <c r="C5" s="389" t="s">
        <v>437</v>
      </c>
      <c r="D5" s="388"/>
      <c r="E5" s="388">
        <v>1000</v>
      </c>
      <c r="F5" s="390">
        <f aca="true" t="shared" si="0" ref="F5:F22">B5-D5-E5</f>
        <v>0</v>
      </c>
    </row>
    <row r="6" spans="1:6" ht="15.75" customHeight="1">
      <c r="A6" s="387" t="s">
        <v>443</v>
      </c>
      <c r="B6" s="388">
        <v>4500</v>
      </c>
      <c r="C6" s="389" t="s">
        <v>437</v>
      </c>
      <c r="D6" s="388"/>
      <c r="E6" s="388">
        <v>4500</v>
      </c>
      <c r="F6" s="390">
        <f t="shared" si="0"/>
        <v>0</v>
      </c>
    </row>
    <row r="7" spans="1:6" ht="15.75" customHeight="1">
      <c r="A7" s="387" t="s">
        <v>444</v>
      </c>
      <c r="B7" s="388">
        <v>400</v>
      </c>
      <c r="C7" s="389" t="s">
        <v>437</v>
      </c>
      <c r="D7" s="388"/>
      <c r="E7" s="388">
        <v>400</v>
      </c>
      <c r="F7" s="390">
        <f t="shared" si="0"/>
        <v>0</v>
      </c>
    </row>
    <row r="8" spans="1:6" ht="15.75" customHeight="1">
      <c r="A8" s="391" t="s">
        <v>445</v>
      </c>
      <c r="B8" s="388">
        <v>2000</v>
      </c>
      <c r="C8" s="389" t="s">
        <v>437</v>
      </c>
      <c r="D8" s="388"/>
      <c r="E8" s="388">
        <v>2000</v>
      </c>
      <c r="F8" s="390">
        <f t="shared" si="0"/>
        <v>0</v>
      </c>
    </row>
    <row r="9" spans="1:6" ht="15.75" customHeight="1">
      <c r="A9" s="387" t="s">
        <v>446</v>
      </c>
      <c r="B9" s="388">
        <v>250</v>
      </c>
      <c r="C9" s="389" t="s">
        <v>437</v>
      </c>
      <c r="D9" s="388"/>
      <c r="E9" s="388">
        <v>250</v>
      </c>
      <c r="F9" s="390">
        <f t="shared" si="0"/>
        <v>0</v>
      </c>
    </row>
    <row r="10" spans="1:6" ht="15.75" customHeight="1">
      <c r="A10" s="391"/>
      <c r="B10" s="388"/>
      <c r="C10" s="389"/>
      <c r="D10" s="388"/>
      <c r="E10" s="388"/>
      <c r="F10" s="390">
        <f t="shared" si="0"/>
        <v>0</v>
      </c>
    </row>
    <row r="11" spans="1:6" ht="15.75" customHeight="1">
      <c r="A11" s="387"/>
      <c r="B11" s="388"/>
      <c r="C11" s="389"/>
      <c r="D11" s="388"/>
      <c r="E11" s="388"/>
      <c r="F11" s="390">
        <f t="shared" si="0"/>
        <v>0</v>
      </c>
    </row>
    <row r="12" spans="1:6" ht="15.75" customHeight="1">
      <c r="A12" s="387"/>
      <c r="B12" s="388"/>
      <c r="C12" s="389"/>
      <c r="D12" s="388"/>
      <c r="E12" s="388"/>
      <c r="F12" s="390">
        <f t="shared" si="0"/>
        <v>0</v>
      </c>
    </row>
    <row r="13" spans="1:6" ht="15.75" customHeight="1">
      <c r="A13" s="387"/>
      <c r="B13" s="388"/>
      <c r="C13" s="389"/>
      <c r="D13" s="388"/>
      <c r="E13" s="388"/>
      <c r="F13" s="390">
        <f t="shared" si="0"/>
        <v>0</v>
      </c>
    </row>
    <row r="14" spans="1:6" ht="15.75" customHeight="1">
      <c r="A14" s="387"/>
      <c r="B14" s="388"/>
      <c r="C14" s="389"/>
      <c r="D14" s="388"/>
      <c r="E14" s="388"/>
      <c r="F14" s="390">
        <f t="shared" si="0"/>
        <v>0</v>
      </c>
    </row>
    <row r="15" spans="1:6" ht="15.75" customHeight="1">
      <c r="A15" s="387"/>
      <c r="B15" s="388"/>
      <c r="C15" s="389"/>
      <c r="D15" s="388"/>
      <c r="E15" s="388"/>
      <c r="F15" s="390">
        <f t="shared" si="0"/>
        <v>0</v>
      </c>
    </row>
    <row r="16" spans="1:6" ht="15.75" customHeight="1">
      <c r="A16" s="387"/>
      <c r="B16" s="388"/>
      <c r="C16" s="389"/>
      <c r="D16" s="388"/>
      <c r="E16" s="388"/>
      <c r="F16" s="390">
        <f t="shared" si="0"/>
        <v>0</v>
      </c>
    </row>
    <row r="17" spans="1:6" ht="15.75" customHeight="1">
      <c r="A17" s="387"/>
      <c r="B17" s="388"/>
      <c r="C17" s="389"/>
      <c r="D17" s="388"/>
      <c r="E17" s="388"/>
      <c r="F17" s="390">
        <f t="shared" si="0"/>
        <v>0</v>
      </c>
    </row>
    <row r="18" spans="1:6" ht="15.75" customHeight="1">
      <c r="A18" s="387"/>
      <c r="B18" s="388"/>
      <c r="C18" s="389"/>
      <c r="D18" s="388"/>
      <c r="E18" s="388"/>
      <c r="F18" s="390">
        <f t="shared" si="0"/>
        <v>0</v>
      </c>
    </row>
    <row r="19" spans="1:6" ht="15.75" customHeight="1">
      <c r="A19" s="387"/>
      <c r="B19" s="388"/>
      <c r="C19" s="389"/>
      <c r="D19" s="388"/>
      <c r="E19" s="388"/>
      <c r="F19" s="390">
        <f t="shared" si="0"/>
        <v>0</v>
      </c>
    </row>
    <row r="20" spans="1:6" ht="15.75" customHeight="1">
      <c r="A20" s="387"/>
      <c r="B20" s="388"/>
      <c r="C20" s="389"/>
      <c r="D20" s="388"/>
      <c r="E20" s="388"/>
      <c r="F20" s="390">
        <f t="shared" si="0"/>
        <v>0</v>
      </c>
    </row>
    <row r="21" spans="1:6" ht="15.75" customHeight="1">
      <c r="A21" s="387"/>
      <c r="B21" s="388"/>
      <c r="C21" s="389"/>
      <c r="D21" s="388"/>
      <c r="E21" s="388"/>
      <c r="F21" s="390">
        <f t="shared" si="0"/>
        <v>0</v>
      </c>
    </row>
    <row r="22" spans="1:6" ht="15.75" customHeight="1" thickBot="1">
      <c r="A22" s="351"/>
      <c r="B22" s="392"/>
      <c r="C22" s="393"/>
      <c r="D22" s="392"/>
      <c r="E22" s="392"/>
      <c r="F22" s="394">
        <f t="shared" si="0"/>
        <v>0</v>
      </c>
    </row>
    <row r="23" spans="1:6" s="40" customFormat="1" ht="18" customHeight="1" thickBot="1">
      <c r="A23" s="395" t="s">
        <v>50</v>
      </c>
      <c r="B23" s="396">
        <f>SUM(B5:B22)</f>
        <v>8150</v>
      </c>
      <c r="C23" s="397"/>
      <c r="D23" s="396">
        <f>SUM(D5:D22)</f>
        <v>0</v>
      </c>
      <c r="E23" s="396">
        <f>SUM(E5:E22)</f>
        <v>8150</v>
      </c>
      <c r="F23" s="398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2/2016.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4">
      <selection activeCell="A5" sqref="A5:F24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4.75" customHeight="1">
      <c r="A1" s="269" t="s">
        <v>1</v>
      </c>
      <c r="B1" s="269"/>
      <c r="C1" s="269"/>
      <c r="D1" s="269"/>
      <c r="E1" s="269"/>
      <c r="F1" s="269"/>
    </row>
    <row r="2" spans="1:6" ht="23.25" customHeight="1" thickBot="1">
      <c r="A2" s="95"/>
      <c r="B2" s="39"/>
      <c r="C2" s="39"/>
      <c r="D2" s="39"/>
      <c r="E2" s="39"/>
      <c r="F2" s="35" t="s">
        <v>47</v>
      </c>
    </row>
    <row r="3" spans="1:6" s="31" customFormat="1" ht="48.75" customHeight="1" thickBot="1">
      <c r="A3" s="96" t="s">
        <v>54</v>
      </c>
      <c r="B3" s="97" t="s">
        <v>52</v>
      </c>
      <c r="C3" s="97" t="s">
        <v>53</v>
      </c>
      <c r="D3" s="97" t="str">
        <f>+'6.sz.mell.'!D3</f>
        <v>Felhasználás  2015. XII. 31-ig</v>
      </c>
      <c r="E3" s="97" t="str">
        <f>+'6.sz.mell.'!E3</f>
        <v>2016. évi előirányzat</v>
      </c>
      <c r="F3" s="245" t="s">
        <v>456</v>
      </c>
    </row>
    <row r="4" spans="1:6" s="39" customFormat="1" ht="15" customHeight="1" thickBot="1">
      <c r="A4" s="37" t="s">
        <v>396</v>
      </c>
      <c r="B4" s="38" t="s">
        <v>397</v>
      </c>
      <c r="C4" s="38" t="s">
        <v>398</v>
      </c>
      <c r="D4" s="38" t="s">
        <v>400</v>
      </c>
      <c r="E4" s="38" t="s">
        <v>399</v>
      </c>
      <c r="F4" s="248" t="s">
        <v>434</v>
      </c>
    </row>
    <row r="5" spans="1:6" ht="15.75" customHeight="1">
      <c r="A5" s="349" t="s">
        <v>436</v>
      </c>
      <c r="B5" s="388">
        <v>40000</v>
      </c>
      <c r="C5" s="389" t="s">
        <v>437</v>
      </c>
      <c r="D5" s="388"/>
      <c r="E5" s="388">
        <v>40000</v>
      </c>
      <c r="F5" s="390">
        <f aca="true" t="shared" si="0" ref="F5:F23">B5-D5-E5</f>
        <v>0</v>
      </c>
    </row>
    <row r="6" spans="1:6" ht="15.75" customHeight="1">
      <c r="A6" s="349" t="s">
        <v>438</v>
      </c>
      <c r="B6" s="388">
        <v>1016</v>
      </c>
      <c r="C6" s="389" t="s">
        <v>437</v>
      </c>
      <c r="D6" s="388"/>
      <c r="E6" s="388">
        <v>1016</v>
      </c>
      <c r="F6" s="390">
        <f t="shared" si="0"/>
        <v>0</v>
      </c>
    </row>
    <row r="7" spans="1:6" ht="15.75" customHeight="1">
      <c r="A7" s="349" t="s">
        <v>439</v>
      </c>
      <c r="B7" s="388">
        <v>1000</v>
      </c>
      <c r="C7" s="389" t="s">
        <v>437</v>
      </c>
      <c r="D7" s="388"/>
      <c r="E7" s="388">
        <v>1000</v>
      </c>
      <c r="F7" s="390">
        <f t="shared" si="0"/>
        <v>0</v>
      </c>
    </row>
    <row r="8" spans="1:6" ht="15.75" customHeight="1">
      <c r="A8" s="349" t="s">
        <v>440</v>
      </c>
      <c r="B8" s="388">
        <v>200</v>
      </c>
      <c r="C8" s="389" t="s">
        <v>437</v>
      </c>
      <c r="D8" s="388"/>
      <c r="E8" s="388">
        <v>200</v>
      </c>
      <c r="F8" s="390">
        <f t="shared" si="0"/>
        <v>0</v>
      </c>
    </row>
    <row r="9" spans="1:6" ht="15.75" customHeight="1">
      <c r="A9" s="349" t="s">
        <v>441</v>
      </c>
      <c r="B9" s="388">
        <v>500</v>
      </c>
      <c r="C9" s="389" t="s">
        <v>437</v>
      </c>
      <c r="D9" s="388"/>
      <c r="E9" s="388">
        <v>500</v>
      </c>
      <c r="F9" s="390">
        <f t="shared" si="0"/>
        <v>0</v>
      </c>
    </row>
    <row r="10" spans="1:6" ht="15.75" customHeight="1">
      <c r="A10" s="349"/>
      <c r="B10" s="388"/>
      <c r="C10" s="389"/>
      <c r="D10" s="388"/>
      <c r="E10" s="388"/>
      <c r="F10" s="390">
        <f t="shared" si="0"/>
        <v>0</v>
      </c>
    </row>
    <row r="11" spans="1:6" ht="15.75" customHeight="1">
      <c r="A11" s="349"/>
      <c r="B11" s="388"/>
      <c r="C11" s="389"/>
      <c r="D11" s="388"/>
      <c r="E11" s="388"/>
      <c r="F11" s="390">
        <f t="shared" si="0"/>
        <v>0</v>
      </c>
    </row>
    <row r="12" spans="1:6" ht="15.75" customHeight="1">
      <c r="A12" s="349"/>
      <c r="B12" s="388"/>
      <c r="C12" s="389"/>
      <c r="D12" s="388"/>
      <c r="E12" s="388"/>
      <c r="F12" s="390">
        <f t="shared" si="0"/>
        <v>0</v>
      </c>
    </row>
    <row r="13" spans="1:6" ht="15.75" customHeight="1">
      <c r="A13" s="349"/>
      <c r="B13" s="388"/>
      <c r="C13" s="389"/>
      <c r="D13" s="388"/>
      <c r="E13" s="388"/>
      <c r="F13" s="390">
        <f t="shared" si="0"/>
        <v>0</v>
      </c>
    </row>
    <row r="14" spans="1:6" ht="15.75" customHeight="1">
      <c r="A14" s="349"/>
      <c r="B14" s="388"/>
      <c r="C14" s="389"/>
      <c r="D14" s="388"/>
      <c r="E14" s="388"/>
      <c r="F14" s="390">
        <f t="shared" si="0"/>
        <v>0</v>
      </c>
    </row>
    <row r="15" spans="1:6" ht="15.75" customHeight="1">
      <c r="A15" s="349"/>
      <c r="B15" s="388"/>
      <c r="C15" s="389"/>
      <c r="D15" s="388"/>
      <c r="E15" s="388"/>
      <c r="F15" s="390">
        <f t="shared" si="0"/>
        <v>0</v>
      </c>
    </row>
    <row r="16" spans="1:6" ht="15.75" customHeight="1">
      <c r="A16" s="349"/>
      <c r="B16" s="388"/>
      <c r="C16" s="389"/>
      <c r="D16" s="388"/>
      <c r="E16" s="388"/>
      <c r="F16" s="390">
        <f t="shared" si="0"/>
        <v>0</v>
      </c>
    </row>
    <row r="17" spans="1:6" ht="15.75" customHeight="1">
      <c r="A17" s="349"/>
      <c r="B17" s="388"/>
      <c r="C17" s="389"/>
      <c r="D17" s="388"/>
      <c r="E17" s="388"/>
      <c r="F17" s="390">
        <f t="shared" si="0"/>
        <v>0</v>
      </c>
    </row>
    <row r="18" spans="1:6" ht="15.75" customHeight="1">
      <c r="A18" s="349"/>
      <c r="B18" s="388"/>
      <c r="C18" s="389"/>
      <c r="D18" s="388"/>
      <c r="E18" s="388"/>
      <c r="F18" s="390">
        <f t="shared" si="0"/>
        <v>0</v>
      </c>
    </row>
    <row r="19" spans="1:6" ht="15.75" customHeight="1">
      <c r="A19" s="349"/>
      <c r="B19" s="388"/>
      <c r="C19" s="389"/>
      <c r="D19" s="388"/>
      <c r="E19" s="388"/>
      <c r="F19" s="390">
        <f t="shared" si="0"/>
        <v>0</v>
      </c>
    </row>
    <row r="20" spans="1:6" ht="15.75" customHeight="1">
      <c r="A20" s="349"/>
      <c r="B20" s="388"/>
      <c r="C20" s="389"/>
      <c r="D20" s="388"/>
      <c r="E20" s="388"/>
      <c r="F20" s="390">
        <f t="shared" si="0"/>
        <v>0</v>
      </c>
    </row>
    <row r="21" spans="1:6" ht="15.75" customHeight="1">
      <c r="A21" s="349"/>
      <c r="B21" s="388"/>
      <c r="C21" s="389"/>
      <c r="D21" s="388"/>
      <c r="E21" s="388"/>
      <c r="F21" s="390">
        <f t="shared" si="0"/>
        <v>0</v>
      </c>
    </row>
    <row r="22" spans="1:6" ht="15.75" customHeight="1">
      <c r="A22" s="349"/>
      <c r="B22" s="388"/>
      <c r="C22" s="389"/>
      <c r="D22" s="388"/>
      <c r="E22" s="388"/>
      <c r="F22" s="390">
        <f t="shared" si="0"/>
        <v>0</v>
      </c>
    </row>
    <row r="23" spans="1:6" ht="15.75" customHeight="1" thickBot="1">
      <c r="A23" s="351"/>
      <c r="B23" s="392"/>
      <c r="C23" s="393"/>
      <c r="D23" s="392"/>
      <c r="E23" s="392"/>
      <c r="F23" s="394">
        <f t="shared" si="0"/>
        <v>0</v>
      </c>
    </row>
    <row r="24" spans="1:6" s="40" customFormat="1" ht="18" customHeight="1" thickBot="1">
      <c r="A24" s="395" t="s">
        <v>50</v>
      </c>
      <c r="B24" s="396">
        <f>SUM(B5:B23)</f>
        <v>42716</v>
      </c>
      <c r="C24" s="397"/>
      <c r="D24" s="396">
        <f>SUM(D5:D23)</f>
        <v>0</v>
      </c>
      <c r="E24" s="396">
        <f>SUM(E5:E23)</f>
        <v>42716</v>
      </c>
      <c r="F24" s="39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2/2016. (II.15.)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25">
      <selection activeCell="E7" sqref="E7"/>
    </sheetView>
  </sheetViews>
  <sheetFormatPr defaultColWidth="9.00390625" defaultRowHeight="12.75"/>
  <cols>
    <col min="1" max="1" width="38.625" style="32" customWidth="1"/>
    <col min="2" max="5" width="13.875" style="32" customWidth="1"/>
    <col min="6" max="16384" width="9.375" style="32" customWidth="1"/>
  </cols>
  <sheetData>
    <row r="1" spans="1:5" ht="12.75">
      <c r="A1" s="101"/>
      <c r="B1" s="101"/>
      <c r="C1" s="101"/>
      <c r="D1" s="101"/>
      <c r="E1" s="101"/>
    </row>
    <row r="2" spans="1:5" ht="15.75">
      <c r="A2" s="102" t="s">
        <v>94</v>
      </c>
      <c r="B2" s="279"/>
      <c r="C2" s="279"/>
      <c r="D2" s="279"/>
      <c r="E2" s="279"/>
    </row>
    <row r="3" spans="1:5" ht="14.25" thickBot="1">
      <c r="A3" s="101"/>
      <c r="B3" s="101"/>
      <c r="C3" s="101"/>
      <c r="D3" s="280" t="s">
        <v>87</v>
      </c>
      <c r="E3" s="280"/>
    </row>
    <row r="4" spans="1:5" ht="15" customHeight="1" thickBot="1">
      <c r="A4" s="103" t="s">
        <v>86</v>
      </c>
      <c r="B4" s="104" t="s">
        <v>457</v>
      </c>
      <c r="C4" s="104" t="s">
        <v>452</v>
      </c>
      <c r="D4" s="104" t="s">
        <v>458</v>
      </c>
      <c r="E4" s="105" t="s">
        <v>38</v>
      </c>
    </row>
    <row r="5" spans="1:5" ht="12.75">
      <c r="A5" s="106" t="s">
        <v>88</v>
      </c>
      <c r="B5" s="42"/>
      <c r="C5" s="42"/>
      <c r="D5" s="42"/>
      <c r="E5" s="107">
        <f aca="true" t="shared" si="0" ref="E5:E11">SUM(B5:D5)</f>
        <v>0</v>
      </c>
    </row>
    <row r="6" spans="1:5" ht="12.75">
      <c r="A6" s="108" t="s">
        <v>101</v>
      </c>
      <c r="B6" s="43"/>
      <c r="C6" s="43"/>
      <c r="D6" s="43"/>
      <c r="E6" s="109">
        <f t="shared" si="0"/>
        <v>0</v>
      </c>
    </row>
    <row r="7" spans="1:5" ht="12.75">
      <c r="A7" s="110" t="s">
        <v>89</v>
      </c>
      <c r="B7" s="44"/>
      <c r="C7" s="44"/>
      <c r="D7" s="44"/>
      <c r="E7" s="111">
        <f t="shared" si="0"/>
        <v>0</v>
      </c>
    </row>
    <row r="8" spans="1:5" ht="12.75">
      <c r="A8" s="110" t="s">
        <v>102</v>
      </c>
      <c r="B8" s="44"/>
      <c r="C8" s="44"/>
      <c r="D8" s="44"/>
      <c r="E8" s="111">
        <f t="shared" si="0"/>
        <v>0</v>
      </c>
    </row>
    <row r="9" spans="1:5" ht="12.75">
      <c r="A9" s="110" t="s">
        <v>90</v>
      </c>
      <c r="B9" s="44"/>
      <c r="C9" s="44"/>
      <c r="D9" s="44"/>
      <c r="E9" s="111">
        <f t="shared" si="0"/>
        <v>0</v>
      </c>
    </row>
    <row r="10" spans="1:5" ht="12.75">
      <c r="A10" s="110" t="s">
        <v>91</v>
      </c>
      <c r="B10" s="44"/>
      <c r="C10" s="44"/>
      <c r="D10" s="44"/>
      <c r="E10" s="111">
        <f t="shared" si="0"/>
        <v>0</v>
      </c>
    </row>
    <row r="11" spans="1:5" ht="13.5" thickBot="1">
      <c r="A11" s="45"/>
      <c r="B11" s="46"/>
      <c r="C11" s="46"/>
      <c r="D11" s="46"/>
      <c r="E11" s="111">
        <f t="shared" si="0"/>
        <v>0</v>
      </c>
    </row>
    <row r="12" spans="1:5" ht="13.5" thickBot="1">
      <c r="A12" s="112" t="s">
        <v>93</v>
      </c>
      <c r="B12" s="113">
        <f>B5+SUM(B7:B11)</f>
        <v>0</v>
      </c>
      <c r="C12" s="113">
        <f>C5+SUM(C7:C11)</f>
        <v>0</v>
      </c>
      <c r="D12" s="113">
        <f>D5+SUM(D7:D11)</f>
        <v>0</v>
      </c>
      <c r="E12" s="114">
        <f>E5+SUM(E7:E11)</f>
        <v>0</v>
      </c>
    </row>
    <row r="13" spans="1:5" ht="13.5" thickBot="1">
      <c r="A13" s="34"/>
      <c r="B13" s="34"/>
      <c r="C13" s="34"/>
      <c r="D13" s="34"/>
      <c r="E13" s="34"/>
    </row>
    <row r="14" spans="1:5" ht="15" customHeight="1" thickBot="1">
      <c r="A14" s="103" t="s">
        <v>92</v>
      </c>
      <c r="B14" s="104" t="str">
        <f>+B4</f>
        <v>2016.</v>
      </c>
      <c r="C14" s="104" t="str">
        <f>+C4</f>
        <v>2017.</v>
      </c>
      <c r="D14" s="104" t="str">
        <f>+D4</f>
        <v>2017. után</v>
      </c>
      <c r="E14" s="105" t="s">
        <v>38</v>
      </c>
    </row>
    <row r="15" spans="1:5" ht="12.75">
      <c r="A15" s="106" t="s">
        <v>97</v>
      </c>
      <c r="B15" s="42"/>
      <c r="C15" s="42"/>
      <c r="D15" s="42"/>
      <c r="E15" s="107">
        <f aca="true" t="shared" si="1" ref="E15:E21">SUM(B15:D15)</f>
        <v>0</v>
      </c>
    </row>
    <row r="16" spans="1:5" ht="12.75">
      <c r="A16" s="115" t="s">
        <v>98</v>
      </c>
      <c r="B16" s="44"/>
      <c r="C16" s="44"/>
      <c r="D16" s="44"/>
      <c r="E16" s="111">
        <f t="shared" si="1"/>
        <v>0</v>
      </c>
    </row>
    <row r="17" spans="1:5" ht="12.75">
      <c r="A17" s="110" t="s">
        <v>99</v>
      </c>
      <c r="B17" s="44"/>
      <c r="C17" s="44"/>
      <c r="D17" s="44"/>
      <c r="E17" s="111">
        <f t="shared" si="1"/>
        <v>0</v>
      </c>
    </row>
    <row r="18" spans="1:5" ht="12.75">
      <c r="A18" s="110" t="s">
        <v>100</v>
      </c>
      <c r="B18" s="44"/>
      <c r="C18" s="44"/>
      <c r="D18" s="44"/>
      <c r="E18" s="111">
        <f t="shared" si="1"/>
        <v>0</v>
      </c>
    </row>
    <row r="19" spans="1:5" ht="12.75">
      <c r="A19" s="47"/>
      <c r="B19" s="44"/>
      <c r="C19" s="44"/>
      <c r="D19" s="44"/>
      <c r="E19" s="111">
        <f t="shared" si="1"/>
        <v>0</v>
      </c>
    </row>
    <row r="20" spans="1:5" ht="12.75">
      <c r="A20" s="47"/>
      <c r="B20" s="44"/>
      <c r="C20" s="44"/>
      <c r="D20" s="44"/>
      <c r="E20" s="111">
        <f t="shared" si="1"/>
        <v>0</v>
      </c>
    </row>
    <row r="21" spans="1:5" ht="13.5" thickBot="1">
      <c r="A21" s="45"/>
      <c r="B21" s="46"/>
      <c r="C21" s="46"/>
      <c r="D21" s="46"/>
      <c r="E21" s="111">
        <f t="shared" si="1"/>
        <v>0</v>
      </c>
    </row>
    <row r="22" spans="1:5" ht="13.5" thickBot="1">
      <c r="A22" s="112" t="s">
        <v>39</v>
      </c>
      <c r="B22" s="113">
        <f>SUM(B15:B21)</f>
        <v>0</v>
      </c>
      <c r="C22" s="113">
        <f>SUM(C15:C21)</f>
        <v>0</v>
      </c>
      <c r="D22" s="113">
        <f>SUM(D15:D21)</f>
        <v>0</v>
      </c>
      <c r="E22" s="114">
        <f>SUM(E15:E21)</f>
        <v>0</v>
      </c>
    </row>
    <row r="23" spans="1:5" ht="12.75">
      <c r="A23" s="101"/>
      <c r="B23" s="101"/>
      <c r="C23" s="101"/>
      <c r="D23" s="101"/>
      <c r="E23" s="101"/>
    </row>
    <row r="24" spans="1:5" ht="12.75">
      <c r="A24" s="101"/>
      <c r="B24" s="101"/>
      <c r="C24" s="101"/>
      <c r="D24" s="101"/>
      <c r="E24" s="101"/>
    </row>
    <row r="25" spans="1:5" ht="15.75">
      <c r="A25" s="102" t="s">
        <v>94</v>
      </c>
      <c r="B25" s="279"/>
      <c r="C25" s="279"/>
      <c r="D25" s="279"/>
      <c r="E25" s="279"/>
    </row>
    <row r="26" spans="1:5" ht="14.25" thickBot="1">
      <c r="A26" s="101"/>
      <c r="B26" s="101"/>
      <c r="C26" s="101"/>
      <c r="D26" s="280" t="s">
        <v>87</v>
      </c>
      <c r="E26" s="280"/>
    </row>
    <row r="27" spans="1:5" ht="13.5" thickBot="1">
      <c r="A27" s="103" t="s">
        <v>86</v>
      </c>
      <c r="B27" s="104" t="str">
        <f>+B14</f>
        <v>2016.</v>
      </c>
      <c r="C27" s="104" t="str">
        <f>+C14</f>
        <v>2017.</v>
      </c>
      <c r="D27" s="104" t="str">
        <f>+D14</f>
        <v>2017. után</v>
      </c>
      <c r="E27" s="105" t="s">
        <v>38</v>
      </c>
    </row>
    <row r="28" spans="1:5" ht="12.75">
      <c r="A28" s="106" t="s">
        <v>88</v>
      </c>
      <c r="B28" s="42"/>
      <c r="C28" s="42"/>
      <c r="D28" s="42"/>
      <c r="E28" s="107">
        <f aca="true" t="shared" si="2" ref="E28:E34">SUM(B28:D28)</f>
        <v>0</v>
      </c>
    </row>
    <row r="29" spans="1:5" ht="12.75">
      <c r="A29" s="108" t="s">
        <v>101</v>
      </c>
      <c r="B29" s="43"/>
      <c r="C29" s="43"/>
      <c r="D29" s="43"/>
      <c r="E29" s="109">
        <f t="shared" si="2"/>
        <v>0</v>
      </c>
    </row>
    <row r="30" spans="1:5" ht="12.75">
      <c r="A30" s="110" t="s">
        <v>89</v>
      </c>
      <c r="B30" s="44"/>
      <c r="C30" s="44"/>
      <c r="D30" s="44"/>
      <c r="E30" s="111">
        <f t="shared" si="2"/>
        <v>0</v>
      </c>
    </row>
    <row r="31" spans="1:5" ht="12.75">
      <c r="A31" s="110" t="s">
        <v>102</v>
      </c>
      <c r="B31" s="44"/>
      <c r="C31" s="44"/>
      <c r="D31" s="44"/>
      <c r="E31" s="111">
        <f t="shared" si="2"/>
        <v>0</v>
      </c>
    </row>
    <row r="32" spans="1:5" ht="12.75">
      <c r="A32" s="110" t="s">
        <v>90</v>
      </c>
      <c r="B32" s="44"/>
      <c r="C32" s="44"/>
      <c r="D32" s="44"/>
      <c r="E32" s="111">
        <f t="shared" si="2"/>
        <v>0</v>
      </c>
    </row>
    <row r="33" spans="1:5" ht="12.75">
      <c r="A33" s="110" t="s">
        <v>91</v>
      </c>
      <c r="B33" s="44"/>
      <c r="C33" s="44"/>
      <c r="D33" s="44"/>
      <c r="E33" s="111">
        <f t="shared" si="2"/>
        <v>0</v>
      </c>
    </row>
    <row r="34" spans="1:5" ht="13.5" thickBot="1">
      <c r="A34" s="45"/>
      <c r="B34" s="46"/>
      <c r="C34" s="46"/>
      <c r="D34" s="46"/>
      <c r="E34" s="111">
        <f t="shared" si="2"/>
        <v>0</v>
      </c>
    </row>
    <row r="35" spans="1:5" ht="13.5" thickBot="1">
      <c r="A35" s="112" t="s">
        <v>93</v>
      </c>
      <c r="B35" s="113">
        <f>B28+SUM(B30:B34)</f>
        <v>0</v>
      </c>
      <c r="C35" s="113">
        <f>C28+SUM(C30:C34)</f>
        <v>0</v>
      </c>
      <c r="D35" s="113">
        <f>D28+SUM(D30:D34)</f>
        <v>0</v>
      </c>
      <c r="E35" s="114">
        <f>E28+SUM(E30:E34)</f>
        <v>0</v>
      </c>
    </row>
    <row r="36" spans="1:5" ht="13.5" thickBot="1">
      <c r="A36" s="34"/>
      <c r="B36" s="34"/>
      <c r="C36" s="34"/>
      <c r="D36" s="34"/>
      <c r="E36" s="34"/>
    </row>
    <row r="37" spans="1:5" ht="13.5" thickBot="1">
      <c r="A37" s="103" t="s">
        <v>92</v>
      </c>
      <c r="B37" s="104" t="str">
        <f>+B27</f>
        <v>2016.</v>
      </c>
      <c r="C37" s="104" t="str">
        <f>+C27</f>
        <v>2017.</v>
      </c>
      <c r="D37" s="104" t="str">
        <f>+D27</f>
        <v>2017. után</v>
      </c>
      <c r="E37" s="105" t="s">
        <v>38</v>
      </c>
    </row>
    <row r="38" spans="1:5" ht="12.75">
      <c r="A38" s="106" t="s">
        <v>97</v>
      </c>
      <c r="B38" s="42"/>
      <c r="C38" s="42"/>
      <c r="D38" s="42"/>
      <c r="E38" s="107">
        <f aca="true" t="shared" si="3" ref="E38:E44">SUM(B38:D38)</f>
        <v>0</v>
      </c>
    </row>
    <row r="39" spans="1:5" ht="12.75">
      <c r="A39" s="115" t="s">
        <v>98</v>
      </c>
      <c r="B39" s="44"/>
      <c r="C39" s="44"/>
      <c r="D39" s="44"/>
      <c r="E39" s="111">
        <f t="shared" si="3"/>
        <v>0</v>
      </c>
    </row>
    <row r="40" spans="1:5" ht="12.75">
      <c r="A40" s="110" t="s">
        <v>99</v>
      </c>
      <c r="B40" s="44"/>
      <c r="C40" s="44"/>
      <c r="D40" s="44"/>
      <c r="E40" s="111">
        <f t="shared" si="3"/>
        <v>0</v>
      </c>
    </row>
    <row r="41" spans="1:5" ht="12.75">
      <c r="A41" s="110" t="s">
        <v>100</v>
      </c>
      <c r="B41" s="44"/>
      <c r="C41" s="44"/>
      <c r="D41" s="44"/>
      <c r="E41" s="111">
        <f t="shared" si="3"/>
        <v>0</v>
      </c>
    </row>
    <row r="42" spans="1:5" ht="12.75">
      <c r="A42" s="47"/>
      <c r="B42" s="44"/>
      <c r="C42" s="44"/>
      <c r="D42" s="44"/>
      <c r="E42" s="111">
        <f t="shared" si="3"/>
        <v>0</v>
      </c>
    </row>
    <row r="43" spans="1:5" ht="12.75">
      <c r="A43" s="47"/>
      <c r="B43" s="44"/>
      <c r="C43" s="44"/>
      <c r="D43" s="44"/>
      <c r="E43" s="111">
        <f t="shared" si="3"/>
        <v>0</v>
      </c>
    </row>
    <row r="44" spans="1:5" ht="13.5" thickBot="1">
      <c r="A44" s="45"/>
      <c r="B44" s="46"/>
      <c r="C44" s="46"/>
      <c r="D44" s="46"/>
      <c r="E44" s="111">
        <f t="shared" si="3"/>
        <v>0</v>
      </c>
    </row>
    <row r="45" spans="1:5" ht="13.5" thickBot="1">
      <c r="A45" s="112" t="s">
        <v>39</v>
      </c>
      <c r="B45" s="113">
        <f>SUM(B38:B44)</f>
        <v>0</v>
      </c>
      <c r="C45" s="113">
        <f>SUM(C38:C44)</f>
        <v>0</v>
      </c>
      <c r="D45" s="113">
        <f>SUM(D38:D44)</f>
        <v>0</v>
      </c>
      <c r="E45" s="114">
        <f>SUM(E38:E44)</f>
        <v>0</v>
      </c>
    </row>
    <row r="46" spans="1:5" ht="12.75">
      <c r="A46" s="101"/>
      <c r="B46" s="101"/>
      <c r="C46" s="101"/>
      <c r="D46" s="101"/>
      <c r="E46" s="101"/>
    </row>
    <row r="47" spans="1:5" ht="15.75">
      <c r="A47" s="288" t="e">
        <f>+CONCATENATE("Önkormányzaton kívüli EU-s projektekhez történő hozzájárulás ",LEFT(#REF!,4),". évi előirányzat")</f>
        <v>#REF!</v>
      </c>
      <c r="B47" s="288"/>
      <c r="C47" s="288"/>
      <c r="D47" s="288"/>
      <c r="E47" s="288"/>
    </row>
    <row r="48" spans="1:5" ht="13.5" thickBot="1">
      <c r="A48" s="101"/>
      <c r="B48" s="101"/>
      <c r="C48" s="101"/>
      <c r="D48" s="101"/>
      <c r="E48" s="101"/>
    </row>
    <row r="49" spans="1:8" ht="13.5" thickBot="1">
      <c r="A49" s="270" t="s">
        <v>95</v>
      </c>
      <c r="B49" s="271"/>
      <c r="C49" s="272"/>
      <c r="D49" s="291" t="s">
        <v>103</v>
      </c>
      <c r="E49" s="292"/>
      <c r="H49" s="33"/>
    </row>
    <row r="50" spans="1:5" ht="12.75">
      <c r="A50" s="273"/>
      <c r="B50" s="274"/>
      <c r="C50" s="275"/>
      <c r="D50" s="284"/>
      <c r="E50" s="285"/>
    </row>
    <row r="51" spans="1:5" ht="13.5" thickBot="1">
      <c r="A51" s="276"/>
      <c r="B51" s="277"/>
      <c r="C51" s="278"/>
      <c r="D51" s="286"/>
      <c r="E51" s="287"/>
    </row>
    <row r="52" spans="1:5" ht="13.5" thickBot="1">
      <c r="A52" s="281" t="s">
        <v>39</v>
      </c>
      <c r="B52" s="282"/>
      <c r="C52" s="283"/>
      <c r="D52" s="289">
        <f>SUM(D50:E51)</f>
        <v>0</v>
      </c>
      <c r="E52" s="290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2/2016.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B93" sqref="B93:C155"/>
    </sheetView>
  </sheetViews>
  <sheetFormatPr defaultColWidth="9.00390625" defaultRowHeight="12.75"/>
  <cols>
    <col min="1" max="1" width="19.50390625" style="184" customWidth="1"/>
    <col min="2" max="2" width="72.00390625" style="185" customWidth="1"/>
    <col min="3" max="3" width="25.00390625" style="186" customWidth="1"/>
    <col min="4" max="16384" width="9.375" style="2" customWidth="1"/>
  </cols>
  <sheetData>
    <row r="1" spans="1:3" s="1" customFormat="1" ht="16.5" customHeight="1" thickBot="1">
      <c r="A1" s="116"/>
      <c r="B1" s="117"/>
      <c r="C1" s="130" t="s">
        <v>450</v>
      </c>
    </row>
    <row r="2" spans="1:3" s="48" customFormat="1" ht="21" customHeight="1">
      <c r="A2" s="189" t="s">
        <v>48</v>
      </c>
      <c r="B2" s="171" t="s">
        <v>151</v>
      </c>
      <c r="C2" s="173" t="s">
        <v>40</v>
      </c>
    </row>
    <row r="3" spans="1:3" s="48" customFormat="1" ht="16.5" thickBot="1">
      <c r="A3" s="118" t="s">
        <v>147</v>
      </c>
      <c r="B3" s="172" t="s">
        <v>329</v>
      </c>
      <c r="C3" s="240" t="s">
        <v>40</v>
      </c>
    </row>
    <row r="4" spans="1:3" s="49" customFormat="1" ht="15.75" customHeight="1" thickBot="1">
      <c r="A4" s="119"/>
      <c r="B4" s="119"/>
      <c r="C4" s="120" t="s">
        <v>41</v>
      </c>
    </row>
    <row r="5" spans="1:3" ht="13.5" thickBot="1">
      <c r="A5" s="190" t="s">
        <v>148</v>
      </c>
      <c r="B5" s="121" t="s">
        <v>435</v>
      </c>
      <c r="C5" s="174" t="s">
        <v>42</v>
      </c>
    </row>
    <row r="6" spans="1:3" s="41" customFormat="1" ht="12.75" customHeight="1" thickBot="1">
      <c r="A6" s="98"/>
      <c r="B6" s="99" t="s">
        <v>396</v>
      </c>
      <c r="C6" s="100" t="s">
        <v>397</v>
      </c>
    </row>
    <row r="7" spans="1:3" s="41" customFormat="1" ht="15.75" customHeight="1" thickBot="1">
      <c r="A7" s="122"/>
      <c r="B7" s="123" t="s">
        <v>43</v>
      </c>
      <c r="C7" s="175"/>
    </row>
    <row r="8" spans="1:3" s="41" customFormat="1" ht="12" customHeight="1" thickBot="1">
      <c r="A8" s="25" t="s">
        <v>6</v>
      </c>
      <c r="B8" s="293" t="s">
        <v>181</v>
      </c>
      <c r="C8" s="294">
        <f>+C9+C10+C11+C12+C13+C14</f>
        <v>3741</v>
      </c>
    </row>
    <row r="9" spans="1:3" s="50" customFormat="1" ht="12" customHeight="1">
      <c r="A9" s="212" t="s">
        <v>67</v>
      </c>
      <c r="B9" s="295" t="s">
        <v>182</v>
      </c>
      <c r="C9" s="296"/>
    </row>
    <row r="10" spans="1:3" s="51" customFormat="1" ht="12" customHeight="1">
      <c r="A10" s="213" t="s">
        <v>68</v>
      </c>
      <c r="B10" s="297" t="s">
        <v>183</v>
      </c>
      <c r="C10" s="298"/>
    </row>
    <row r="11" spans="1:3" s="51" customFormat="1" ht="12" customHeight="1">
      <c r="A11" s="213" t="s">
        <v>69</v>
      </c>
      <c r="B11" s="297" t="s">
        <v>422</v>
      </c>
      <c r="C11" s="298">
        <v>2541</v>
      </c>
    </row>
    <row r="12" spans="1:3" s="51" customFormat="1" ht="12" customHeight="1">
      <c r="A12" s="213" t="s">
        <v>70</v>
      </c>
      <c r="B12" s="297" t="s">
        <v>184</v>
      </c>
      <c r="C12" s="298">
        <v>1200</v>
      </c>
    </row>
    <row r="13" spans="1:3" s="51" customFormat="1" ht="12" customHeight="1">
      <c r="A13" s="213" t="s">
        <v>104</v>
      </c>
      <c r="B13" s="297" t="s">
        <v>405</v>
      </c>
      <c r="C13" s="298"/>
    </row>
    <row r="14" spans="1:3" s="50" customFormat="1" ht="12" customHeight="1" thickBot="1">
      <c r="A14" s="214" t="s">
        <v>71</v>
      </c>
      <c r="B14" s="303" t="s">
        <v>342</v>
      </c>
      <c r="C14" s="298"/>
    </row>
    <row r="15" spans="1:3" s="50" customFormat="1" ht="12" customHeight="1" thickBot="1">
      <c r="A15" s="25" t="s">
        <v>7</v>
      </c>
      <c r="B15" s="301" t="s">
        <v>185</v>
      </c>
      <c r="C15" s="294">
        <f>+C16+C17+C18+C19+C20</f>
        <v>2850</v>
      </c>
    </row>
    <row r="16" spans="1:3" s="50" customFormat="1" ht="12" customHeight="1">
      <c r="A16" s="212" t="s">
        <v>73</v>
      </c>
      <c r="B16" s="295" t="s">
        <v>186</v>
      </c>
      <c r="C16" s="296"/>
    </row>
    <row r="17" spans="1:3" s="50" customFormat="1" ht="12" customHeight="1">
      <c r="A17" s="213" t="s">
        <v>74</v>
      </c>
      <c r="B17" s="297" t="s">
        <v>187</v>
      </c>
      <c r="C17" s="298"/>
    </row>
    <row r="18" spans="1:3" s="50" customFormat="1" ht="12" customHeight="1">
      <c r="A18" s="213" t="s">
        <v>75</v>
      </c>
      <c r="B18" s="297" t="s">
        <v>331</v>
      </c>
      <c r="C18" s="298"/>
    </row>
    <row r="19" spans="1:3" s="50" customFormat="1" ht="12" customHeight="1">
      <c r="A19" s="213" t="s">
        <v>76</v>
      </c>
      <c r="B19" s="297" t="s">
        <v>332</v>
      </c>
      <c r="C19" s="298">
        <v>2850</v>
      </c>
    </row>
    <row r="20" spans="1:3" s="50" customFormat="1" ht="12" customHeight="1">
      <c r="A20" s="213" t="s">
        <v>77</v>
      </c>
      <c r="B20" s="297" t="s">
        <v>188</v>
      </c>
      <c r="C20" s="298"/>
    </row>
    <row r="21" spans="1:3" s="51" customFormat="1" ht="12" customHeight="1" thickBot="1">
      <c r="A21" s="214" t="s">
        <v>83</v>
      </c>
      <c r="B21" s="303" t="s">
        <v>189</v>
      </c>
      <c r="C21" s="302"/>
    </row>
    <row r="22" spans="1:3" s="51" customFormat="1" ht="12" customHeight="1" thickBot="1">
      <c r="A22" s="25" t="s">
        <v>8</v>
      </c>
      <c r="B22" s="293" t="s">
        <v>190</v>
      </c>
      <c r="C22" s="294">
        <f>+C23+C24+C25+C26+C27</f>
        <v>0</v>
      </c>
    </row>
    <row r="23" spans="1:3" s="51" customFormat="1" ht="12" customHeight="1">
      <c r="A23" s="212" t="s">
        <v>56</v>
      </c>
      <c r="B23" s="295" t="s">
        <v>191</v>
      </c>
      <c r="C23" s="296"/>
    </row>
    <row r="24" spans="1:3" s="50" customFormat="1" ht="12" customHeight="1">
      <c r="A24" s="213" t="s">
        <v>57</v>
      </c>
      <c r="B24" s="297" t="s">
        <v>192</v>
      </c>
      <c r="C24" s="298"/>
    </row>
    <row r="25" spans="1:3" s="51" customFormat="1" ht="12" customHeight="1">
      <c r="A25" s="213" t="s">
        <v>58</v>
      </c>
      <c r="B25" s="297" t="s">
        <v>333</v>
      </c>
      <c r="C25" s="298"/>
    </row>
    <row r="26" spans="1:3" s="51" customFormat="1" ht="12" customHeight="1">
      <c r="A26" s="213" t="s">
        <v>59</v>
      </c>
      <c r="B26" s="297" t="s">
        <v>334</v>
      </c>
      <c r="C26" s="298"/>
    </row>
    <row r="27" spans="1:3" s="51" customFormat="1" ht="12" customHeight="1">
      <c r="A27" s="213" t="s">
        <v>116</v>
      </c>
      <c r="B27" s="297" t="s">
        <v>193</v>
      </c>
      <c r="C27" s="298"/>
    </row>
    <row r="28" spans="1:3" s="51" customFormat="1" ht="12" customHeight="1" thickBot="1">
      <c r="A28" s="214" t="s">
        <v>117</v>
      </c>
      <c r="B28" s="303" t="s">
        <v>194</v>
      </c>
      <c r="C28" s="302"/>
    </row>
    <row r="29" spans="1:3" s="51" customFormat="1" ht="12" customHeight="1" thickBot="1">
      <c r="A29" s="25" t="s">
        <v>118</v>
      </c>
      <c r="B29" s="293" t="s">
        <v>432</v>
      </c>
      <c r="C29" s="304">
        <f>+C30+C34+C35+C36</f>
        <v>80750</v>
      </c>
    </row>
    <row r="30" spans="1:3" s="51" customFormat="1" ht="12" customHeight="1">
      <c r="A30" s="212" t="s">
        <v>196</v>
      </c>
      <c r="B30" s="295" t="s">
        <v>427</v>
      </c>
      <c r="C30" s="399">
        <f>+C31+C32+C33</f>
        <v>80000</v>
      </c>
    </row>
    <row r="31" spans="1:3" s="51" customFormat="1" ht="12" customHeight="1">
      <c r="A31" s="213" t="s">
        <v>197</v>
      </c>
      <c r="B31" s="297" t="s">
        <v>428</v>
      </c>
      <c r="C31" s="298"/>
    </row>
    <row r="32" spans="1:3" s="51" customFormat="1" ht="12" customHeight="1">
      <c r="A32" s="213" t="s">
        <v>198</v>
      </c>
      <c r="B32" s="297" t="s">
        <v>429</v>
      </c>
      <c r="C32" s="298">
        <v>80000</v>
      </c>
    </row>
    <row r="33" spans="1:3" s="51" customFormat="1" ht="12" customHeight="1">
      <c r="A33" s="213" t="s">
        <v>199</v>
      </c>
      <c r="B33" s="297" t="s">
        <v>430</v>
      </c>
      <c r="C33" s="298"/>
    </row>
    <row r="34" spans="1:3" s="51" customFormat="1" ht="12" customHeight="1">
      <c r="A34" s="213" t="s">
        <v>424</v>
      </c>
      <c r="B34" s="297" t="s">
        <v>200</v>
      </c>
      <c r="C34" s="298">
        <v>550</v>
      </c>
    </row>
    <row r="35" spans="1:3" s="51" customFormat="1" ht="12" customHeight="1">
      <c r="A35" s="213" t="s">
        <v>425</v>
      </c>
      <c r="B35" s="297" t="s">
        <v>201</v>
      </c>
      <c r="C35" s="298"/>
    </row>
    <row r="36" spans="1:3" s="51" customFormat="1" ht="12" customHeight="1" thickBot="1">
      <c r="A36" s="214" t="s">
        <v>426</v>
      </c>
      <c r="B36" s="305" t="s">
        <v>202</v>
      </c>
      <c r="C36" s="302">
        <v>200</v>
      </c>
    </row>
    <row r="37" spans="1:3" s="51" customFormat="1" ht="12" customHeight="1" thickBot="1">
      <c r="A37" s="25" t="s">
        <v>10</v>
      </c>
      <c r="B37" s="293" t="s">
        <v>343</v>
      </c>
      <c r="C37" s="294">
        <f>SUM(C38:C48)</f>
        <v>260</v>
      </c>
    </row>
    <row r="38" spans="1:3" s="51" customFormat="1" ht="12" customHeight="1">
      <c r="A38" s="212" t="s">
        <v>60</v>
      </c>
      <c r="B38" s="295" t="s">
        <v>205</v>
      </c>
      <c r="C38" s="296"/>
    </row>
    <row r="39" spans="1:3" s="51" customFormat="1" ht="12" customHeight="1">
      <c r="A39" s="213" t="s">
        <v>61</v>
      </c>
      <c r="B39" s="297" t="s">
        <v>206</v>
      </c>
      <c r="C39" s="298">
        <v>100</v>
      </c>
    </row>
    <row r="40" spans="1:3" s="51" customFormat="1" ht="12" customHeight="1">
      <c r="A40" s="213" t="s">
        <v>62</v>
      </c>
      <c r="B40" s="297" t="s">
        <v>207</v>
      </c>
      <c r="C40" s="298">
        <v>30</v>
      </c>
    </row>
    <row r="41" spans="1:3" s="51" customFormat="1" ht="12" customHeight="1">
      <c r="A41" s="213" t="s">
        <v>120</v>
      </c>
      <c r="B41" s="297" t="s">
        <v>208</v>
      </c>
      <c r="C41" s="298"/>
    </row>
    <row r="42" spans="1:3" s="51" customFormat="1" ht="12" customHeight="1">
      <c r="A42" s="213" t="s">
        <v>121</v>
      </c>
      <c r="B42" s="297" t="s">
        <v>209</v>
      </c>
      <c r="C42" s="298"/>
    </row>
    <row r="43" spans="1:3" s="51" customFormat="1" ht="12" customHeight="1">
      <c r="A43" s="213" t="s">
        <v>122</v>
      </c>
      <c r="B43" s="297" t="s">
        <v>210</v>
      </c>
      <c r="C43" s="298"/>
    </row>
    <row r="44" spans="1:3" s="51" customFormat="1" ht="12" customHeight="1">
      <c r="A44" s="213" t="s">
        <v>123</v>
      </c>
      <c r="B44" s="297" t="s">
        <v>211</v>
      </c>
      <c r="C44" s="298"/>
    </row>
    <row r="45" spans="1:3" s="51" customFormat="1" ht="12" customHeight="1">
      <c r="A45" s="213" t="s">
        <v>124</v>
      </c>
      <c r="B45" s="297" t="s">
        <v>431</v>
      </c>
      <c r="C45" s="298">
        <v>130</v>
      </c>
    </row>
    <row r="46" spans="1:3" s="51" customFormat="1" ht="12" customHeight="1">
      <c r="A46" s="213" t="s">
        <v>203</v>
      </c>
      <c r="B46" s="297" t="s">
        <v>212</v>
      </c>
      <c r="C46" s="306"/>
    </row>
    <row r="47" spans="1:3" s="51" customFormat="1" ht="12" customHeight="1">
      <c r="A47" s="214" t="s">
        <v>204</v>
      </c>
      <c r="B47" s="303" t="s">
        <v>345</v>
      </c>
      <c r="C47" s="307"/>
    </row>
    <row r="48" spans="1:3" s="51" customFormat="1" ht="12" customHeight="1" thickBot="1">
      <c r="A48" s="214" t="s">
        <v>344</v>
      </c>
      <c r="B48" s="303" t="s">
        <v>213</v>
      </c>
      <c r="C48" s="307"/>
    </row>
    <row r="49" spans="1:3" s="51" customFormat="1" ht="12" customHeight="1" thickBot="1">
      <c r="A49" s="25" t="s">
        <v>11</v>
      </c>
      <c r="B49" s="293" t="s">
        <v>214</v>
      </c>
      <c r="C49" s="294">
        <f>SUM(C50:C54)</f>
        <v>0</v>
      </c>
    </row>
    <row r="50" spans="1:3" s="51" customFormat="1" ht="12" customHeight="1">
      <c r="A50" s="212" t="s">
        <v>63</v>
      </c>
      <c r="B50" s="295" t="s">
        <v>218</v>
      </c>
      <c r="C50" s="308"/>
    </row>
    <row r="51" spans="1:3" s="51" customFormat="1" ht="12" customHeight="1">
      <c r="A51" s="213" t="s">
        <v>64</v>
      </c>
      <c r="B51" s="297" t="s">
        <v>219</v>
      </c>
      <c r="C51" s="306"/>
    </row>
    <row r="52" spans="1:3" s="51" customFormat="1" ht="12" customHeight="1">
      <c r="A52" s="213" t="s">
        <v>215</v>
      </c>
      <c r="B52" s="297" t="s">
        <v>220</v>
      </c>
      <c r="C52" s="306"/>
    </row>
    <row r="53" spans="1:3" s="51" customFormat="1" ht="12" customHeight="1">
      <c r="A53" s="213" t="s">
        <v>216</v>
      </c>
      <c r="B53" s="297" t="s">
        <v>221</v>
      </c>
      <c r="C53" s="306"/>
    </row>
    <row r="54" spans="1:3" s="51" customFormat="1" ht="12" customHeight="1" thickBot="1">
      <c r="A54" s="214" t="s">
        <v>217</v>
      </c>
      <c r="B54" s="303" t="s">
        <v>222</v>
      </c>
      <c r="C54" s="307"/>
    </row>
    <row r="55" spans="1:3" s="51" customFormat="1" ht="12" customHeight="1" thickBot="1">
      <c r="A55" s="25" t="s">
        <v>125</v>
      </c>
      <c r="B55" s="293" t="s">
        <v>223</v>
      </c>
      <c r="C55" s="294">
        <f>SUM(C56:C58)</f>
        <v>0</v>
      </c>
    </row>
    <row r="56" spans="1:3" s="51" customFormat="1" ht="12" customHeight="1">
      <c r="A56" s="212" t="s">
        <v>65</v>
      </c>
      <c r="B56" s="295" t="s">
        <v>224</v>
      </c>
      <c r="C56" s="296"/>
    </row>
    <row r="57" spans="1:3" s="51" customFormat="1" ht="12" customHeight="1">
      <c r="A57" s="213" t="s">
        <v>66</v>
      </c>
      <c r="B57" s="297" t="s">
        <v>335</v>
      </c>
      <c r="C57" s="298"/>
    </row>
    <row r="58" spans="1:3" s="51" customFormat="1" ht="12" customHeight="1">
      <c r="A58" s="213" t="s">
        <v>227</v>
      </c>
      <c r="B58" s="297" t="s">
        <v>225</v>
      </c>
      <c r="C58" s="298"/>
    </row>
    <row r="59" spans="1:3" s="51" customFormat="1" ht="12" customHeight="1" thickBot="1">
      <c r="A59" s="214" t="s">
        <v>228</v>
      </c>
      <c r="B59" s="303" t="s">
        <v>226</v>
      </c>
      <c r="C59" s="302"/>
    </row>
    <row r="60" spans="1:3" s="51" customFormat="1" ht="12" customHeight="1" thickBot="1">
      <c r="A60" s="25" t="s">
        <v>13</v>
      </c>
      <c r="B60" s="301" t="s">
        <v>229</v>
      </c>
      <c r="C60" s="294">
        <f>SUM(C61:C63)</f>
        <v>0</v>
      </c>
    </row>
    <row r="61" spans="1:3" s="51" customFormat="1" ht="12" customHeight="1">
      <c r="A61" s="212" t="s">
        <v>126</v>
      </c>
      <c r="B61" s="295" t="s">
        <v>231</v>
      </c>
      <c r="C61" s="306"/>
    </row>
    <row r="62" spans="1:3" s="51" customFormat="1" ht="12" customHeight="1">
      <c r="A62" s="213" t="s">
        <v>127</v>
      </c>
      <c r="B62" s="297" t="s">
        <v>336</v>
      </c>
      <c r="C62" s="306"/>
    </row>
    <row r="63" spans="1:3" s="51" customFormat="1" ht="12" customHeight="1">
      <c r="A63" s="213" t="s">
        <v>157</v>
      </c>
      <c r="B63" s="297" t="s">
        <v>232</v>
      </c>
      <c r="C63" s="306"/>
    </row>
    <row r="64" spans="1:3" s="51" customFormat="1" ht="12" customHeight="1" thickBot="1">
      <c r="A64" s="214" t="s">
        <v>230</v>
      </c>
      <c r="B64" s="303" t="s">
        <v>233</v>
      </c>
      <c r="C64" s="306"/>
    </row>
    <row r="65" spans="1:3" s="51" customFormat="1" ht="12" customHeight="1" thickBot="1">
      <c r="A65" s="25" t="s">
        <v>14</v>
      </c>
      <c r="B65" s="293" t="s">
        <v>234</v>
      </c>
      <c r="C65" s="304">
        <f>+C8+C15+C22+C29+C37+C49+C55+C60</f>
        <v>87601</v>
      </c>
    </row>
    <row r="66" spans="1:3" s="51" customFormat="1" ht="12" customHeight="1" thickBot="1">
      <c r="A66" s="215" t="s">
        <v>325</v>
      </c>
      <c r="B66" s="301" t="s">
        <v>236</v>
      </c>
      <c r="C66" s="294">
        <f>SUM(C67:C69)</f>
        <v>0</v>
      </c>
    </row>
    <row r="67" spans="1:3" s="51" customFormat="1" ht="12" customHeight="1">
      <c r="A67" s="212" t="s">
        <v>267</v>
      </c>
      <c r="B67" s="295" t="s">
        <v>237</v>
      </c>
      <c r="C67" s="306"/>
    </row>
    <row r="68" spans="1:3" s="51" customFormat="1" ht="12" customHeight="1">
      <c r="A68" s="213" t="s">
        <v>276</v>
      </c>
      <c r="B68" s="297" t="s">
        <v>238</v>
      </c>
      <c r="C68" s="306"/>
    </row>
    <row r="69" spans="1:3" s="51" customFormat="1" ht="12" customHeight="1" thickBot="1">
      <c r="A69" s="214" t="s">
        <v>277</v>
      </c>
      <c r="B69" s="400" t="s">
        <v>239</v>
      </c>
      <c r="C69" s="306"/>
    </row>
    <row r="70" spans="1:3" s="51" customFormat="1" ht="12" customHeight="1" thickBot="1">
      <c r="A70" s="215" t="s">
        <v>240</v>
      </c>
      <c r="B70" s="301" t="s">
        <v>241</v>
      </c>
      <c r="C70" s="294">
        <f>SUM(C71:C74)</f>
        <v>120000</v>
      </c>
    </row>
    <row r="71" spans="1:3" s="51" customFormat="1" ht="12" customHeight="1">
      <c r="A71" s="212" t="s">
        <v>105</v>
      </c>
      <c r="B71" s="295" t="s">
        <v>242</v>
      </c>
      <c r="C71" s="306">
        <v>120000</v>
      </c>
    </row>
    <row r="72" spans="1:3" s="51" customFormat="1" ht="12" customHeight="1">
      <c r="A72" s="213" t="s">
        <v>106</v>
      </c>
      <c r="B72" s="297" t="s">
        <v>243</v>
      </c>
      <c r="C72" s="306"/>
    </row>
    <row r="73" spans="1:3" s="51" customFormat="1" ht="12" customHeight="1">
      <c r="A73" s="213" t="s">
        <v>268</v>
      </c>
      <c r="B73" s="297" t="s">
        <v>244</v>
      </c>
      <c r="C73" s="306"/>
    </row>
    <row r="74" spans="1:3" s="51" customFormat="1" ht="12" customHeight="1" thickBot="1">
      <c r="A74" s="214" t="s">
        <v>269</v>
      </c>
      <c r="B74" s="303" t="s">
        <v>245</v>
      </c>
      <c r="C74" s="306"/>
    </row>
    <row r="75" spans="1:3" s="51" customFormat="1" ht="12" customHeight="1" thickBot="1">
      <c r="A75" s="215" t="s">
        <v>246</v>
      </c>
      <c r="B75" s="301" t="s">
        <v>247</v>
      </c>
      <c r="C75" s="294">
        <f>SUM(C76:C77)</f>
        <v>2655</v>
      </c>
    </row>
    <row r="76" spans="1:3" s="51" customFormat="1" ht="12" customHeight="1">
      <c r="A76" s="212" t="s">
        <v>270</v>
      </c>
      <c r="B76" s="295" t="s">
        <v>248</v>
      </c>
      <c r="C76" s="306">
        <v>2655</v>
      </c>
    </row>
    <row r="77" spans="1:3" s="51" customFormat="1" ht="12" customHeight="1" thickBot="1">
      <c r="A77" s="214" t="s">
        <v>271</v>
      </c>
      <c r="B77" s="303" t="s">
        <v>249</v>
      </c>
      <c r="C77" s="310"/>
    </row>
    <row r="78" spans="1:3" s="50" customFormat="1" ht="12" customHeight="1" thickBot="1">
      <c r="A78" s="215" t="s">
        <v>250</v>
      </c>
      <c r="B78" s="301" t="s">
        <v>251</v>
      </c>
      <c r="C78" s="294">
        <f>SUM(C79:C81)</f>
        <v>0</v>
      </c>
    </row>
    <row r="79" spans="1:3" s="51" customFormat="1" ht="12" customHeight="1">
      <c r="A79" s="212" t="s">
        <v>272</v>
      </c>
      <c r="B79" s="295" t="s">
        <v>252</v>
      </c>
      <c r="C79" s="310"/>
    </row>
    <row r="80" spans="1:3" s="51" customFormat="1" ht="12" customHeight="1">
      <c r="A80" s="213" t="s">
        <v>273</v>
      </c>
      <c r="B80" s="297" t="s">
        <v>253</v>
      </c>
      <c r="C80" s="310"/>
    </row>
    <row r="81" spans="1:3" s="51" customFormat="1" ht="12" customHeight="1" thickBot="1">
      <c r="A81" s="214" t="s">
        <v>274</v>
      </c>
      <c r="B81" s="303" t="s">
        <v>254</v>
      </c>
      <c r="C81" s="310"/>
    </row>
    <row r="82" spans="1:3" s="51" customFormat="1" ht="12" customHeight="1" thickBot="1">
      <c r="A82" s="215" t="s">
        <v>255</v>
      </c>
      <c r="B82" s="301" t="s">
        <v>275</v>
      </c>
      <c r="C82" s="294">
        <f>SUM(C83:C86)</f>
        <v>0</v>
      </c>
    </row>
    <row r="83" spans="1:3" s="51" customFormat="1" ht="12" customHeight="1">
      <c r="A83" s="216" t="s">
        <v>256</v>
      </c>
      <c r="B83" s="295" t="s">
        <v>257</v>
      </c>
      <c r="C83" s="310"/>
    </row>
    <row r="84" spans="1:3" s="51" customFormat="1" ht="12" customHeight="1">
      <c r="A84" s="217" t="s">
        <v>258</v>
      </c>
      <c r="B84" s="297" t="s">
        <v>259</v>
      </c>
      <c r="C84" s="310"/>
    </row>
    <row r="85" spans="1:3" s="51" customFormat="1" ht="12" customHeight="1">
      <c r="A85" s="217" t="s">
        <v>260</v>
      </c>
      <c r="B85" s="297" t="s">
        <v>261</v>
      </c>
      <c r="C85" s="310"/>
    </row>
    <row r="86" spans="1:3" s="50" customFormat="1" ht="12" customHeight="1" thickBot="1">
      <c r="A86" s="218" t="s">
        <v>262</v>
      </c>
      <c r="B86" s="303" t="s">
        <v>263</v>
      </c>
      <c r="C86" s="310"/>
    </row>
    <row r="87" spans="1:3" s="50" customFormat="1" ht="12" customHeight="1" thickBot="1">
      <c r="A87" s="215" t="s">
        <v>264</v>
      </c>
      <c r="B87" s="301" t="s">
        <v>384</v>
      </c>
      <c r="C87" s="311"/>
    </row>
    <row r="88" spans="1:3" s="50" customFormat="1" ht="12" customHeight="1" thickBot="1">
      <c r="A88" s="215" t="s">
        <v>406</v>
      </c>
      <c r="B88" s="301" t="s">
        <v>265</v>
      </c>
      <c r="C88" s="311"/>
    </row>
    <row r="89" spans="1:3" s="50" customFormat="1" ht="12" customHeight="1" thickBot="1">
      <c r="A89" s="215" t="s">
        <v>407</v>
      </c>
      <c r="B89" s="312" t="s">
        <v>387</v>
      </c>
      <c r="C89" s="304">
        <f>+C66+C70+C75+C78+C82+C88+C87</f>
        <v>122655</v>
      </c>
    </row>
    <row r="90" spans="1:3" s="50" customFormat="1" ht="12" customHeight="1" thickBot="1">
      <c r="A90" s="219" t="s">
        <v>408</v>
      </c>
      <c r="B90" s="313" t="s">
        <v>409</v>
      </c>
      <c r="C90" s="304">
        <f>+C65+C89</f>
        <v>210256</v>
      </c>
    </row>
    <row r="91" spans="1:3" s="51" customFormat="1" ht="15" customHeight="1" thickBot="1">
      <c r="A91" s="124"/>
      <c r="B91" s="401"/>
      <c r="C91" s="402"/>
    </row>
    <row r="92" spans="1:3" s="41" customFormat="1" ht="16.5" customHeight="1" thickBot="1">
      <c r="A92" s="126"/>
      <c r="B92" s="127" t="s">
        <v>44</v>
      </c>
      <c r="C92" s="177"/>
    </row>
    <row r="93" spans="1:3" s="52" customFormat="1" ht="12" customHeight="1" thickBot="1">
      <c r="A93" s="191" t="s">
        <v>6</v>
      </c>
      <c r="B93" s="314" t="s">
        <v>461</v>
      </c>
      <c r="C93" s="315">
        <f>+C94+C95+C96+C97+C98+C111</f>
        <v>99390</v>
      </c>
    </row>
    <row r="94" spans="1:3" ht="12" customHeight="1">
      <c r="A94" s="220" t="s">
        <v>67</v>
      </c>
      <c r="B94" s="316" t="s">
        <v>36</v>
      </c>
      <c r="C94" s="317">
        <v>9331</v>
      </c>
    </row>
    <row r="95" spans="1:3" ht="12" customHeight="1">
      <c r="A95" s="213" t="s">
        <v>68</v>
      </c>
      <c r="B95" s="318" t="s">
        <v>128</v>
      </c>
      <c r="C95" s="298">
        <v>2662</v>
      </c>
    </row>
    <row r="96" spans="1:3" ht="12" customHeight="1">
      <c r="A96" s="213" t="s">
        <v>69</v>
      </c>
      <c r="B96" s="318" t="s">
        <v>96</v>
      </c>
      <c r="C96" s="302">
        <v>12855</v>
      </c>
    </row>
    <row r="97" spans="1:3" ht="12" customHeight="1">
      <c r="A97" s="213" t="s">
        <v>70</v>
      </c>
      <c r="B97" s="319" t="s">
        <v>129</v>
      </c>
      <c r="C97" s="302">
        <v>6095</v>
      </c>
    </row>
    <row r="98" spans="1:3" ht="12" customHeight="1">
      <c r="A98" s="213" t="s">
        <v>78</v>
      </c>
      <c r="B98" s="320" t="s">
        <v>130</v>
      </c>
      <c r="C98" s="302">
        <v>7138</v>
      </c>
    </row>
    <row r="99" spans="1:3" ht="12" customHeight="1">
      <c r="A99" s="213" t="s">
        <v>71</v>
      </c>
      <c r="B99" s="318" t="s">
        <v>410</v>
      </c>
      <c r="C99" s="302"/>
    </row>
    <row r="100" spans="1:3" ht="12" customHeight="1">
      <c r="A100" s="213" t="s">
        <v>72</v>
      </c>
      <c r="B100" s="322" t="s">
        <v>350</v>
      </c>
      <c r="C100" s="302"/>
    </row>
    <row r="101" spans="1:3" ht="12" customHeight="1">
      <c r="A101" s="213" t="s">
        <v>79</v>
      </c>
      <c r="B101" s="322" t="s">
        <v>349</v>
      </c>
      <c r="C101" s="302"/>
    </row>
    <row r="102" spans="1:3" ht="12" customHeight="1">
      <c r="A102" s="213" t="s">
        <v>80</v>
      </c>
      <c r="B102" s="322" t="s">
        <v>281</v>
      </c>
      <c r="C102" s="302"/>
    </row>
    <row r="103" spans="1:3" ht="12" customHeight="1">
      <c r="A103" s="213" t="s">
        <v>81</v>
      </c>
      <c r="B103" s="323" t="s">
        <v>282</v>
      </c>
      <c r="C103" s="302"/>
    </row>
    <row r="104" spans="1:3" ht="12" customHeight="1">
      <c r="A104" s="213" t="s">
        <v>82</v>
      </c>
      <c r="B104" s="323" t="s">
        <v>283</v>
      </c>
      <c r="C104" s="302"/>
    </row>
    <row r="105" spans="1:3" ht="12" customHeight="1">
      <c r="A105" s="213" t="s">
        <v>84</v>
      </c>
      <c r="B105" s="322" t="s">
        <v>284</v>
      </c>
      <c r="C105" s="302">
        <v>6338</v>
      </c>
    </row>
    <row r="106" spans="1:3" ht="12" customHeight="1">
      <c r="A106" s="213" t="s">
        <v>131</v>
      </c>
      <c r="B106" s="322" t="s">
        <v>285</v>
      </c>
      <c r="C106" s="302"/>
    </row>
    <row r="107" spans="1:3" ht="12" customHeight="1">
      <c r="A107" s="213" t="s">
        <v>279</v>
      </c>
      <c r="B107" s="323" t="s">
        <v>286</v>
      </c>
      <c r="C107" s="302"/>
    </row>
    <row r="108" spans="1:3" ht="12" customHeight="1">
      <c r="A108" s="221" t="s">
        <v>280</v>
      </c>
      <c r="B108" s="321" t="s">
        <v>287</v>
      </c>
      <c r="C108" s="302"/>
    </row>
    <row r="109" spans="1:3" ht="12" customHeight="1">
      <c r="A109" s="213" t="s">
        <v>347</v>
      </c>
      <c r="B109" s="321" t="s">
        <v>288</v>
      </c>
      <c r="C109" s="302"/>
    </row>
    <row r="110" spans="1:3" ht="12" customHeight="1">
      <c r="A110" s="213" t="s">
        <v>348</v>
      </c>
      <c r="B110" s="323" t="s">
        <v>289</v>
      </c>
      <c r="C110" s="298">
        <v>800</v>
      </c>
    </row>
    <row r="111" spans="1:3" ht="12" customHeight="1">
      <c r="A111" s="213" t="s">
        <v>352</v>
      </c>
      <c r="B111" s="319" t="s">
        <v>37</v>
      </c>
      <c r="C111" s="298">
        <v>61309</v>
      </c>
    </row>
    <row r="112" spans="1:3" ht="12" customHeight="1">
      <c r="A112" s="214" t="s">
        <v>353</v>
      </c>
      <c r="B112" s="318" t="s">
        <v>411</v>
      </c>
      <c r="C112" s="302">
        <v>61309</v>
      </c>
    </row>
    <row r="113" spans="1:3" ht="12" customHeight="1" thickBot="1">
      <c r="A113" s="222" t="s">
        <v>354</v>
      </c>
      <c r="B113" s="403" t="s">
        <v>412</v>
      </c>
      <c r="C113" s="325"/>
    </row>
    <row r="114" spans="1:3" ht="12" customHeight="1" thickBot="1">
      <c r="A114" s="25" t="s">
        <v>7</v>
      </c>
      <c r="B114" s="339" t="s">
        <v>460</v>
      </c>
      <c r="C114" s="294">
        <f>+C115+C117+C119</f>
        <v>50866</v>
      </c>
    </row>
    <row r="115" spans="1:3" ht="12" customHeight="1">
      <c r="A115" s="212" t="s">
        <v>73</v>
      </c>
      <c r="B115" s="318" t="s">
        <v>155</v>
      </c>
      <c r="C115" s="296">
        <v>8150</v>
      </c>
    </row>
    <row r="116" spans="1:3" ht="12" customHeight="1">
      <c r="A116" s="212" t="s">
        <v>74</v>
      </c>
      <c r="B116" s="328" t="s">
        <v>294</v>
      </c>
      <c r="C116" s="296"/>
    </row>
    <row r="117" spans="1:3" ht="12" customHeight="1">
      <c r="A117" s="212" t="s">
        <v>75</v>
      </c>
      <c r="B117" s="328" t="s">
        <v>132</v>
      </c>
      <c r="C117" s="298">
        <v>42716</v>
      </c>
    </row>
    <row r="118" spans="1:3" ht="12" customHeight="1">
      <c r="A118" s="212" t="s">
        <v>76</v>
      </c>
      <c r="B118" s="328" t="s">
        <v>295</v>
      </c>
      <c r="C118" s="329"/>
    </row>
    <row r="119" spans="1:3" ht="12" customHeight="1">
      <c r="A119" s="212" t="s">
        <v>77</v>
      </c>
      <c r="B119" s="300" t="s">
        <v>158</v>
      </c>
      <c r="C119" s="329"/>
    </row>
    <row r="120" spans="1:3" ht="12" customHeight="1">
      <c r="A120" s="212" t="s">
        <v>83</v>
      </c>
      <c r="B120" s="299" t="s">
        <v>337</v>
      </c>
      <c r="C120" s="329"/>
    </row>
    <row r="121" spans="1:3" ht="12" customHeight="1">
      <c r="A121" s="212" t="s">
        <v>85</v>
      </c>
      <c r="B121" s="330" t="s">
        <v>300</v>
      </c>
      <c r="C121" s="329"/>
    </row>
    <row r="122" spans="1:3" ht="12" customHeight="1">
      <c r="A122" s="212" t="s">
        <v>133</v>
      </c>
      <c r="B122" s="323" t="s">
        <v>283</v>
      </c>
      <c r="C122" s="329"/>
    </row>
    <row r="123" spans="1:3" ht="12" customHeight="1">
      <c r="A123" s="212" t="s">
        <v>134</v>
      </c>
      <c r="B123" s="323" t="s">
        <v>299</v>
      </c>
      <c r="C123" s="329"/>
    </row>
    <row r="124" spans="1:3" ht="12" customHeight="1">
      <c r="A124" s="212" t="s">
        <v>135</v>
      </c>
      <c r="B124" s="323" t="s">
        <v>298</v>
      </c>
      <c r="C124" s="329"/>
    </row>
    <row r="125" spans="1:3" ht="12" customHeight="1">
      <c r="A125" s="212" t="s">
        <v>291</v>
      </c>
      <c r="B125" s="323" t="s">
        <v>286</v>
      </c>
      <c r="C125" s="329"/>
    </row>
    <row r="126" spans="1:3" ht="12" customHeight="1">
      <c r="A126" s="212" t="s">
        <v>292</v>
      </c>
      <c r="B126" s="323" t="s">
        <v>297</v>
      </c>
      <c r="C126" s="329"/>
    </row>
    <row r="127" spans="1:3" ht="12" customHeight="1" thickBot="1">
      <c r="A127" s="221" t="s">
        <v>293</v>
      </c>
      <c r="B127" s="323" t="s">
        <v>296</v>
      </c>
      <c r="C127" s="331"/>
    </row>
    <row r="128" spans="1:3" ht="12" customHeight="1" thickBot="1">
      <c r="A128" s="25" t="s">
        <v>8</v>
      </c>
      <c r="B128" s="332" t="s">
        <v>357</v>
      </c>
      <c r="C128" s="294">
        <f>+C93+C114</f>
        <v>150256</v>
      </c>
    </row>
    <row r="129" spans="1:3" ht="12" customHeight="1" thickBot="1">
      <c r="A129" s="25" t="s">
        <v>9</v>
      </c>
      <c r="B129" s="332" t="s">
        <v>358</v>
      </c>
      <c r="C129" s="294">
        <f>+C130+C131+C132</f>
        <v>0</v>
      </c>
    </row>
    <row r="130" spans="1:3" s="52" customFormat="1" ht="12" customHeight="1">
      <c r="A130" s="212" t="s">
        <v>196</v>
      </c>
      <c r="B130" s="333" t="s">
        <v>416</v>
      </c>
      <c r="C130" s="329"/>
    </row>
    <row r="131" spans="1:3" ht="12" customHeight="1">
      <c r="A131" s="212" t="s">
        <v>197</v>
      </c>
      <c r="B131" s="333" t="s">
        <v>366</v>
      </c>
      <c r="C131" s="329"/>
    </row>
    <row r="132" spans="1:3" ht="12" customHeight="1" thickBot="1">
      <c r="A132" s="221" t="s">
        <v>198</v>
      </c>
      <c r="B132" s="334" t="s">
        <v>415</v>
      </c>
      <c r="C132" s="329"/>
    </row>
    <row r="133" spans="1:3" ht="12" customHeight="1" thickBot="1">
      <c r="A133" s="25" t="s">
        <v>10</v>
      </c>
      <c r="B133" s="332" t="s">
        <v>359</v>
      </c>
      <c r="C133" s="294">
        <f>+C134+C135+C136+C137+C138+C139</f>
        <v>60000</v>
      </c>
    </row>
    <row r="134" spans="1:3" ht="12" customHeight="1">
      <c r="A134" s="212" t="s">
        <v>60</v>
      </c>
      <c r="B134" s="333" t="s">
        <v>368</v>
      </c>
      <c r="C134" s="329">
        <v>60000</v>
      </c>
    </row>
    <row r="135" spans="1:3" ht="12" customHeight="1">
      <c r="A135" s="212" t="s">
        <v>61</v>
      </c>
      <c r="B135" s="333" t="s">
        <v>360</v>
      </c>
      <c r="C135" s="329"/>
    </row>
    <row r="136" spans="1:3" ht="12" customHeight="1">
      <c r="A136" s="212" t="s">
        <v>62</v>
      </c>
      <c r="B136" s="333" t="s">
        <v>361</v>
      </c>
      <c r="C136" s="329"/>
    </row>
    <row r="137" spans="1:3" ht="12" customHeight="1">
      <c r="A137" s="212" t="s">
        <v>120</v>
      </c>
      <c r="B137" s="333" t="s">
        <v>414</v>
      </c>
      <c r="C137" s="329"/>
    </row>
    <row r="138" spans="1:3" ht="12" customHeight="1">
      <c r="A138" s="212" t="s">
        <v>121</v>
      </c>
      <c r="B138" s="333" t="s">
        <v>363</v>
      </c>
      <c r="C138" s="329"/>
    </row>
    <row r="139" spans="1:3" s="52" customFormat="1" ht="12" customHeight="1" thickBot="1">
      <c r="A139" s="221" t="s">
        <v>122</v>
      </c>
      <c r="B139" s="334" t="s">
        <v>364</v>
      </c>
      <c r="C139" s="329"/>
    </row>
    <row r="140" spans="1:11" ht="12" customHeight="1" thickBot="1">
      <c r="A140" s="25" t="s">
        <v>11</v>
      </c>
      <c r="B140" s="332" t="s">
        <v>421</v>
      </c>
      <c r="C140" s="304">
        <f>+C141+C142+C144+C145+C143</f>
        <v>0</v>
      </c>
      <c r="K140" s="131"/>
    </row>
    <row r="141" spans="1:3" ht="12.75">
      <c r="A141" s="212" t="s">
        <v>63</v>
      </c>
      <c r="B141" s="333" t="s">
        <v>301</v>
      </c>
      <c r="C141" s="329"/>
    </row>
    <row r="142" spans="1:3" ht="12" customHeight="1">
      <c r="A142" s="212" t="s">
        <v>64</v>
      </c>
      <c r="B142" s="333" t="s">
        <v>302</v>
      </c>
      <c r="C142" s="329"/>
    </row>
    <row r="143" spans="1:3" ht="12" customHeight="1">
      <c r="A143" s="212" t="s">
        <v>215</v>
      </c>
      <c r="B143" s="333" t="s">
        <v>420</v>
      </c>
      <c r="C143" s="329"/>
    </row>
    <row r="144" spans="1:3" s="52" customFormat="1" ht="12" customHeight="1">
      <c r="A144" s="212" t="s">
        <v>216</v>
      </c>
      <c r="B144" s="333" t="s">
        <v>373</v>
      </c>
      <c r="C144" s="329"/>
    </row>
    <row r="145" spans="1:3" s="52" customFormat="1" ht="12" customHeight="1" thickBot="1">
      <c r="A145" s="221" t="s">
        <v>217</v>
      </c>
      <c r="B145" s="334" t="s">
        <v>321</v>
      </c>
      <c r="C145" s="329"/>
    </row>
    <row r="146" spans="1:3" s="52" customFormat="1" ht="12" customHeight="1" thickBot="1">
      <c r="A146" s="25" t="s">
        <v>12</v>
      </c>
      <c r="B146" s="332" t="s">
        <v>374</v>
      </c>
      <c r="C146" s="335">
        <f>+C147+C148+C149+C150+C151</f>
        <v>0</v>
      </c>
    </row>
    <row r="147" spans="1:3" s="52" customFormat="1" ht="12" customHeight="1">
      <c r="A147" s="212" t="s">
        <v>65</v>
      </c>
      <c r="B147" s="333" t="s">
        <v>369</v>
      </c>
      <c r="C147" s="329"/>
    </row>
    <row r="148" spans="1:3" s="52" customFormat="1" ht="12" customHeight="1">
      <c r="A148" s="212" t="s">
        <v>66</v>
      </c>
      <c r="B148" s="333" t="s">
        <v>376</v>
      </c>
      <c r="C148" s="329"/>
    </row>
    <row r="149" spans="1:3" s="52" customFormat="1" ht="12" customHeight="1">
      <c r="A149" s="212" t="s">
        <v>227</v>
      </c>
      <c r="B149" s="333" t="s">
        <v>371</v>
      </c>
      <c r="C149" s="329"/>
    </row>
    <row r="150" spans="1:3" s="52" customFormat="1" ht="12" customHeight="1">
      <c r="A150" s="212" t="s">
        <v>228</v>
      </c>
      <c r="B150" s="333" t="s">
        <v>417</v>
      </c>
      <c r="C150" s="329"/>
    </row>
    <row r="151" spans="1:3" ht="12.75" customHeight="1" thickBot="1">
      <c r="A151" s="221" t="s">
        <v>375</v>
      </c>
      <c r="B151" s="334" t="s">
        <v>378</v>
      </c>
      <c r="C151" s="331"/>
    </row>
    <row r="152" spans="1:3" ht="12.75" customHeight="1" thickBot="1">
      <c r="A152" s="241" t="s">
        <v>13</v>
      </c>
      <c r="B152" s="332" t="s">
        <v>379</v>
      </c>
      <c r="C152" s="335"/>
    </row>
    <row r="153" spans="1:3" ht="12.75" customHeight="1" thickBot="1">
      <c r="A153" s="241" t="s">
        <v>14</v>
      </c>
      <c r="B153" s="332" t="s">
        <v>380</v>
      </c>
      <c r="C153" s="335"/>
    </row>
    <row r="154" spans="1:3" ht="12" customHeight="1" thickBot="1">
      <c r="A154" s="25" t="s">
        <v>15</v>
      </c>
      <c r="B154" s="332" t="s">
        <v>382</v>
      </c>
      <c r="C154" s="337">
        <f>+C129+C133+C140+C146+C152+C153</f>
        <v>60000</v>
      </c>
    </row>
    <row r="155" spans="1:3" ht="15" customHeight="1" thickBot="1">
      <c r="A155" s="223" t="s">
        <v>16</v>
      </c>
      <c r="B155" s="338" t="s">
        <v>381</v>
      </c>
      <c r="C155" s="337">
        <f>+C128+C154</f>
        <v>210256</v>
      </c>
    </row>
    <row r="156" spans="1:3" ht="13.5" thickBot="1">
      <c r="A156" s="181"/>
      <c r="B156" s="182"/>
      <c r="C156" s="183"/>
    </row>
    <row r="157" spans="1:3" ht="15" customHeight="1" thickBot="1">
      <c r="A157" s="128" t="s">
        <v>418</v>
      </c>
      <c r="B157" s="129"/>
      <c r="C157" s="53">
        <v>2</v>
      </c>
    </row>
    <row r="158" spans="1:3" ht="14.25" customHeight="1" thickBot="1">
      <c r="A158" s="128" t="s">
        <v>149</v>
      </c>
      <c r="B158" s="129"/>
      <c r="C158" s="53">
        <v>5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8">
      <selection activeCell="B3" sqref="B3"/>
    </sheetView>
  </sheetViews>
  <sheetFormatPr defaultColWidth="9.00390625" defaultRowHeight="12.75"/>
  <cols>
    <col min="1" max="1" width="19.50390625" style="184" customWidth="1"/>
    <col min="2" max="2" width="72.00390625" style="185" customWidth="1"/>
    <col min="3" max="3" width="25.00390625" style="186" customWidth="1"/>
    <col min="4" max="16384" width="9.375" style="2" customWidth="1"/>
  </cols>
  <sheetData>
    <row r="1" spans="1:3" s="1" customFormat="1" ht="16.5" customHeight="1" thickBot="1">
      <c r="A1" s="116"/>
      <c r="B1" s="117"/>
      <c r="C1" s="130" t="str">
        <f>+CONCATENATE("9.1.1. melléklet a 2/2016. (II.15.) önkormányzati rendelethez")</f>
        <v>9.1.1. melléklet a 2/2016. (II.15.) önkormányzati rendelethez</v>
      </c>
    </row>
    <row r="2" spans="1:3" s="48" customFormat="1" ht="21" customHeight="1">
      <c r="A2" s="189" t="s">
        <v>48</v>
      </c>
      <c r="B2" s="171" t="s">
        <v>151</v>
      </c>
      <c r="C2" s="173" t="s">
        <v>40</v>
      </c>
    </row>
    <row r="3" spans="1:3" s="48" customFormat="1" ht="16.5" thickBot="1">
      <c r="A3" s="118" t="s">
        <v>147</v>
      </c>
      <c r="B3" s="172" t="s">
        <v>338</v>
      </c>
      <c r="C3" s="240" t="s">
        <v>45</v>
      </c>
    </row>
    <row r="4" spans="1:3" s="49" customFormat="1" ht="15.75" customHeight="1" thickBot="1">
      <c r="A4" s="119"/>
      <c r="B4" s="119"/>
      <c r="C4" s="120" t="s">
        <v>41</v>
      </c>
    </row>
    <row r="5" spans="1:3" ht="13.5" thickBot="1">
      <c r="A5" s="190" t="s">
        <v>148</v>
      </c>
      <c r="B5" s="121" t="s">
        <v>435</v>
      </c>
      <c r="C5" s="174" t="s">
        <v>42</v>
      </c>
    </row>
    <row r="6" spans="1:3" s="41" customFormat="1" ht="12.75" customHeight="1" thickBot="1">
      <c r="A6" s="98"/>
      <c r="B6" s="99" t="s">
        <v>396</v>
      </c>
      <c r="C6" s="100" t="s">
        <v>397</v>
      </c>
    </row>
    <row r="7" spans="1:3" s="41" customFormat="1" ht="15.75" customHeight="1" thickBot="1">
      <c r="A7" s="122"/>
      <c r="B7" s="123" t="s">
        <v>43</v>
      </c>
      <c r="C7" s="175"/>
    </row>
    <row r="8" spans="1:3" s="41" customFormat="1" ht="12" customHeight="1" thickBot="1">
      <c r="A8" s="25" t="s">
        <v>6</v>
      </c>
      <c r="B8" s="19" t="s">
        <v>181</v>
      </c>
      <c r="C8" s="139">
        <f>+C9+C10+C11+C12+C13+C14</f>
        <v>0</v>
      </c>
    </row>
    <row r="9" spans="1:3" s="50" customFormat="1" ht="12" customHeight="1">
      <c r="A9" s="212" t="s">
        <v>67</v>
      </c>
      <c r="B9" s="198" t="s">
        <v>182</v>
      </c>
      <c r="C9" s="142"/>
    </row>
    <row r="10" spans="1:3" s="51" customFormat="1" ht="12" customHeight="1">
      <c r="A10" s="213" t="s">
        <v>68</v>
      </c>
      <c r="B10" s="199" t="s">
        <v>183</v>
      </c>
      <c r="C10" s="141"/>
    </row>
    <row r="11" spans="1:3" s="51" customFormat="1" ht="12" customHeight="1">
      <c r="A11" s="213" t="s">
        <v>69</v>
      </c>
      <c r="B11" s="199" t="s">
        <v>422</v>
      </c>
      <c r="C11" s="141"/>
    </row>
    <row r="12" spans="1:3" s="51" customFormat="1" ht="12" customHeight="1">
      <c r="A12" s="213" t="s">
        <v>70</v>
      </c>
      <c r="B12" s="199" t="s">
        <v>184</v>
      </c>
      <c r="C12" s="141"/>
    </row>
    <row r="13" spans="1:3" s="51" customFormat="1" ht="12" customHeight="1">
      <c r="A13" s="213" t="s">
        <v>104</v>
      </c>
      <c r="B13" s="199" t="s">
        <v>405</v>
      </c>
      <c r="C13" s="141"/>
    </row>
    <row r="14" spans="1:3" s="50" customFormat="1" ht="12" customHeight="1" thickBot="1">
      <c r="A14" s="214" t="s">
        <v>71</v>
      </c>
      <c r="B14" s="200" t="s">
        <v>342</v>
      </c>
      <c r="C14" s="141"/>
    </row>
    <row r="15" spans="1:3" s="50" customFormat="1" ht="12" customHeight="1" thickBot="1">
      <c r="A15" s="25" t="s">
        <v>7</v>
      </c>
      <c r="B15" s="134" t="s">
        <v>185</v>
      </c>
      <c r="C15" s="139">
        <f>+C16+C17+C18+C19+C20</f>
        <v>0</v>
      </c>
    </row>
    <row r="16" spans="1:3" s="50" customFormat="1" ht="12" customHeight="1">
      <c r="A16" s="212" t="s">
        <v>73</v>
      </c>
      <c r="B16" s="198" t="s">
        <v>186</v>
      </c>
      <c r="C16" s="142"/>
    </row>
    <row r="17" spans="1:3" s="50" customFormat="1" ht="12" customHeight="1">
      <c r="A17" s="213" t="s">
        <v>74</v>
      </c>
      <c r="B17" s="199" t="s">
        <v>187</v>
      </c>
      <c r="C17" s="141"/>
    </row>
    <row r="18" spans="1:3" s="50" customFormat="1" ht="12" customHeight="1">
      <c r="A18" s="213" t="s">
        <v>75</v>
      </c>
      <c r="B18" s="199" t="s">
        <v>331</v>
      </c>
      <c r="C18" s="141"/>
    </row>
    <row r="19" spans="1:3" s="50" customFormat="1" ht="12" customHeight="1">
      <c r="A19" s="213" t="s">
        <v>76</v>
      </c>
      <c r="B19" s="199" t="s">
        <v>332</v>
      </c>
      <c r="C19" s="141"/>
    </row>
    <row r="20" spans="1:3" s="50" customFormat="1" ht="12" customHeight="1">
      <c r="A20" s="213" t="s">
        <v>77</v>
      </c>
      <c r="B20" s="199" t="s">
        <v>188</v>
      </c>
      <c r="C20" s="141"/>
    </row>
    <row r="21" spans="1:3" s="51" customFormat="1" ht="12" customHeight="1" thickBot="1">
      <c r="A21" s="214" t="s">
        <v>83</v>
      </c>
      <c r="B21" s="200" t="s">
        <v>189</v>
      </c>
      <c r="C21" s="143"/>
    </row>
    <row r="22" spans="1:3" s="51" customFormat="1" ht="12" customHeight="1" thickBot="1">
      <c r="A22" s="25" t="s">
        <v>8</v>
      </c>
      <c r="B22" s="19" t="s">
        <v>190</v>
      </c>
      <c r="C22" s="139">
        <f>+C23+C24+C25+C26+C27</f>
        <v>0</v>
      </c>
    </row>
    <row r="23" spans="1:3" s="51" customFormat="1" ht="12" customHeight="1">
      <c r="A23" s="212" t="s">
        <v>56</v>
      </c>
      <c r="B23" s="198" t="s">
        <v>191</v>
      </c>
      <c r="C23" s="142"/>
    </row>
    <row r="24" spans="1:3" s="50" customFormat="1" ht="12" customHeight="1">
      <c r="A24" s="213" t="s">
        <v>57</v>
      </c>
      <c r="B24" s="199" t="s">
        <v>192</v>
      </c>
      <c r="C24" s="141"/>
    </row>
    <row r="25" spans="1:3" s="51" customFormat="1" ht="12" customHeight="1">
      <c r="A25" s="213" t="s">
        <v>58</v>
      </c>
      <c r="B25" s="199" t="s">
        <v>333</v>
      </c>
      <c r="C25" s="141"/>
    </row>
    <row r="26" spans="1:3" s="51" customFormat="1" ht="12" customHeight="1">
      <c r="A26" s="213" t="s">
        <v>59</v>
      </c>
      <c r="B26" s="199" t="s">
        <v>334</v>
      </c>
      <c r="C26" s="141"/>
    </row>
    <row r="27" spans="1:3" s="51" customFormat="1" ht="12" customHeight="1">
      <c r="A27" s="213" t="s">
        <v>116</v>
      </c>
      <c r="B27" s="199" t="s">
        <v>193</v>
      </c>
      <c r="C27" s="141"/>
    </row>
    <row r="28" spans="1:3" s="51" customFormat="1" ht="12" customHeight="1" thickBot="1">
      <c r="A28" s="214" t="s">
        <v>117</v>
      </c>
      <c r="B28" s="200" t="s">
        <v>194</v>
      </c>
      <c r="C28" s="143"/>
    </row>
    <row r="29" spans="1:3" s="51" customFormat="1" ht="12" customHeight="1" thickBot="1">
      <c r="A29" s="25" t="s">
        <v>118</v>
      </c>
      <c r="B29" s="19" t="s">
        <v>432</v>
      </c>
      <c r="C29" s="145">
        <f>SUM(C30:C36)</f>
        <v>0</v>
      </c>
    </row>
    <row r="30" spans="1:3" s="51" customFormat="1" ht="12" customHeight="1">
      <c r="A30" s="212" t="s">
        <v>196</v>
      </c>
      <c r="B30" s="198" t="s">
        <v>427</v>
      </c>
      <c r="C30" s="142"/>
    </row>
    <row r="31" spans="1:3" s="51" customFormat="1" ht="12" customHeight="1">
      <c r="A31" s="213" t="s">
        <v>197</v>
      </c>
      <c r="B31" s="199" t="s">
        <v>428</v>
      </c>
      <c r="C31" s="141"/>
    </row>
    <row r="32" spans="1:3" s="51" customFormat="1" ht="12" customHeight="1">
      <c r="A32" s="213" t="s">
        <v>198</v>
      </c>
      <c r="B32" s="199" t="s">
        <v>429</v>
      </c>
      <c r="C32" s="141"/>
    </row>
    <row r="33" spans="1:3" s="51" customFormat="1" ht="12" customHeight="1">
      <c r="A33" s="213" t="s">
        <v>199</v>
      </c>
      <c r="B33" s="199" t="s">
        <v>430</v>
      </c>
      <c r="C33" s="141"/>
    </row>
    <row r="34" spans="1:3" s="51" customFormat="1" ht="12" customHeight="1">
      <c r="A34" s="213" t="s">
        <v>424</v>
      </c>
      <c r="B34" s="199" t="s">
        <v>200</v>
      </c>
      <c r="C34" s="141"/>
    </row>
    <row r="35" spans="1:3" s="51" customFormat="1" ht="12" customHeight="1">
      <c r="A35" s="213" t="s">
        <v>425</v>
      </c>
      <c r="B35" s="199" t="s">
        <v>201</v>
      </c>
      <c r="C35" s="141"/>
    </row>
    <row r="36" spans="1:3" s="51" customFormat="1" ht="12" customHeight="1" thickBot="1">
      <c r="A36" s="214" t="s">
        <v>426</v>
      </c>
      <c r="B36" s="242" t="s">
        <v>202</v>
      </c>
      <c r="C36" s="143"/>
    </row>
    <row r="37" spans="1:3" s="51" customFormat="1" ht="12" customHeight="1" thickBot="1">
      <c r="A37" s="25" t="s">
        <v>10</v>
      </c>
      <c r="B37" s="19" t="s">
        <v>343</v>
      </c>
      <c r="C37" s="139">
        <f>SUM(C38:C48)</f>
        <v>0</v>
      </c>
    </row>
    <row r="38" spans="1:3" s="51" customFormat="1" ht="12" customHeight="1">
      <c r="A38" s="212" t="s">
        <v>60</v>
      </c>
      <c r="B38" s="198" t="s">
        <v>205</v>
      </c>
      <c r="C38" s="142"/>
    </row>
    <row r="39" spans="1:3" s="51" customFormat="1" ht="12" customHeight="1">
      <c r="A39" s="213" t="s">
        <v>61</v>
      </c>
      <c r="B39" s="199" t="s">
        <v>206</v>
      </c>
      <c r="C39" s="141"/>
    </row>
    <row r="40" spans="1:3" s="51" customFormat="1" ht="12" customHeight="1">
      <c r="A40" s="213" t="s">
        <v>62</v>
      </c>
      <c r="B40" s="199" t="s">
        <v>207</v>
      </c>
      <c r="C40" s="141"/>
    </row>
    <row r="41" spans="1:3" s="51" customFormat="1" ht="12" customHeight="1">
      <c r="A41" s="213" t="s">
        <v>120</v>
      </c>
      <c r="B41" s="199" t="s">
        <v>208</v>
      </c>
      <c r="C41" s="141"/>
    </row>
    <row r="42" spans="1:3" s="51" customFormat="1" ht="12" customHeight="1">
      <c r="A42" s="213" t="s">
        <v>121</v>
      </c>
      <c r="B42" s="199" t="s">
        <v>209</v>
      </c>
      <c r="C42" s="141"/>
    </row>
    <row r="43" spans="1:3" s="51" customFormat="1" ht="12" customHeight="1">
      <c r="A43" s="213" t="s">
        <v>122</v>
      </c>
      <c r="B43" s="199" t="s">
        <v>210</v>
      </c>
      <c r="C43" s="141"/>
    </row>
    <row r="44" spans="1:3" s="51" customFormat="1" ht="12" customHeight="1">
      <c r="A44" s="213" t="s">
        <v>123</v>
      </c>
      <c r="B44" s="199" t="s">
        <v>211</v>
      </c>
      <c r="C44" s="141"/>
    </row>
    <row r="45" spans="1:3" s="51" customFormat="1" ht="12" customHeight="1">
      <c r="A45" s="213" t="s">
        <v>124</v>
      </c>
      <c r="B45" s="199" t="s">
        <v>431</v>
      </c>
      <c r="C45" s="141"/>
    </row>
    <row r="46" spans="1:3" s="51" customFormat="1" ht="12" customHeight="1">
      <c r="A46" s="213" t="s">
        <v>203</v>
      </c>
      <c r="B46" s="199" t="s">
        <v>212</v>
      </c>
      <c r="C46" s="144"/>
    </row>
    <row r="47" spans="1:3" s="51" customFormat="1" ht="12" customHeight="1">
      <c r="A47" s="214" t="s">
        <v>204</v>
      </c>
      <c r="B47" s="200" t="s">
        <v>345</v>
      </c>
      <c r="C47" s="188"/>
    </row>
    <row r="48" spans="1:3" s="51" customFormat="1" ht="12" customHeight="1" thickBot="1">
      <c r="A48" s="214" t="s">
        <v>344</v>
      </c>
      <c r="B48" s="200" t="s">
        <v>213</v>
      </c>
      <c r="C48" s="188"/>
    </row>
    <row r="49" spans="1:3" s="51" customFormat="1" ht="12" customHeight="1" thickBot="1">
      <c r="A49" s="25" t="s">
        <v>11</v>
      </c>
      <c r="B49" s="19" t="s">
        <v>214</v>
      </c>
      <c r="C49" s="139">
        <f>SUM(C50:C54)</f>
        <v>0</v>
      </c>
    </row>
    <row r="50" spans="1:3" s="51" customFormat="1" ht="12" customHeight="1">
      <c r="A50" s="212" t="s">
        <v>63</v>
      </c>
      <c r="B50" s="198" t="s">
        <v>218</v>
      </c>
      <c r="C50" s="224"/>
    </row>
    <row r="51" spans="1:3" s="51" customFormat="1" ht="12" customHeight="1">
      <c r="A51" s="213" t="s">
        <v>64</v>
      </c>
      <c r="B51" s="199" t="s">
        <v>219</v>
      </c>
      <c r="C51" s="144"/>
    </row>
    <row r="52" spans="1:3" s="51" customFormat="1" ht="12" customHeight="1">
      <c r="A52" s="213" t="s">
        <v>215</v>
      </c>
      <c r="B52" s="199" t="s">
        <v>220</v>
      </c>
      <c r="C52" s="144"/>
    </row>
    <row r="53" spans="1:3" s="51" customFormat="1" ht="12" customHeight="1">
      <c r="A53" s="213" t="s">
        <v>216</v>
      </c>
      <c r="B53" s="199" t="s">
        <v>221</v>
      </c>
      <c r="C53" s="144"/>
    </row>
    <row r="54" spans="1:3" s="51" customFormat="1" ht="12" customHeight="1" thickBot="1">
      <c r="A54" s="214" t="s">
        <v>217</v>
      </c>
      <c r="B54" s="200" t="s">
        <v>222</v>
      </c>
      <c r="C54" s="188"/>
    </row>
    <row r="55" spans="1:3" s="51" customFormat="1" ht="12" customHeight="1" thickBot="1">
      <c r="A55" s="25" t="s">
        <v>125</v>
      </c>
      <c r="B55" s="19" t="s">
        <v>223</v>
      </c>
      <c r="C55" s="139">
        <f>SUM(C56:C58)</f>
        <v>0</v>
      </c>
    </row>
    <row r="56" spans="1:3" s="51" customFormat="1" ht="12" customHeight="1">
      <c r="A56" s="212" t="s">
        <v>65</v>
      </c>
      <c r="B56" s="198" t="s">
        <v>224</v>
      </c>
      <c r="C56" s="142"/>
    </row>
    <row r="57" spans="1:3" s="51" customFormat="1" ht="12" customHeight="1">
      <c r="A57" s="213" t="s">
        <v>66</v>
      </c>
      <c r="B57" s="199" t="s">
        <v>335</v>
      </c>
      <c r="C57" s="141"/>
    </row>
    <row r="58" spans="1:3" s="51" customFormat="1" ht="12" customHeight="1">
      <c r="A58" s="213" t="s">
        <v>227</v>
      </c>
      <c r="B58" s="199" t="s">
        <v>225</v>
      </c>
      <c r="C58" s="141"/>
    </row>
    <row r="59" spans="1:3" s="51" customFormat="1" ht="12" customHeight="1" thickBot="1">
      <c r="A59" s="214" t="s">
        <v>228</v>
      </c>
      <c r="B59" s="200" t="s">
        <v>226</v>
      </c>
      <c r="C59" s="143"/>
    </row>
    <row r="60" spans="1:3" s="51" customFormat="1" ht="12" customHeight="1" thickBot="1">
      <c r="A60" s="25" t="s">
        <v>13</v>
      </c>
      <c r="B60" s="134" t="s">
        <v>229</v>
      </c>
      <c r="C60" s="139">
        <f>SUM(C61:C63)</f>
        <v>0</v>
      </c>
    </row>
    <row r="61" spans="1:3" s="51" customFormat="1" ht="12" customHeight="1">
      <c r="A61" s="212" t="s">
        <v>126</v>
      </c>
      <c r="B61" s="198" t="s">
        <v>231</v>
      </c>
      <c r="C61" s="144"/>
    </row>
    <row r="62" spans="1:3" s="51" customFormat="1" ht="12" customHeight="1">
      <c r="A62" s="213" t="s">
        <v>127</v>
      </c>
      <c r="B62" s="199" t="s">
        <v>336</v>
      </c>
      <c r="C62" s="144"/>
    </row>
    <row r="63" spans="1:3" s="51" customFormat="1" ht="12" customHeight="1">
      <c r="A63" s="213" t="s">
        <v>157</v>
      </c>
      <c r="B63" s="199" t="s">
        <v>232</v>
      </c>
      <c r="C63" s="144"/>
    </row>
    <row r="64" spans="1:3" s="51" customFormat="1" ht="12" customHeight="1" thickBot="1">
      <c r="A64" s="214" t="s">
        <v>230</v>
      </c>
      <c r="B64" s="200" t="s">
        <v>233</v>
      </c>
      <c r="C64" s="144"/>
    </row>
    <row r="65" spans="1:3" s="51" customFormat="1" ht="12" customHeight="1" thickBot="1">
      <c r="A65" s="25" t="s">
        <v>14</v>
      </c>
      <c r="B65" s="19" t="s">
        <v>234</v>
      </c>
      <c r="C65" s="145">
        <f>+C8+C15+C22+C29+C37+C49+C55+C60</f>
        <v>0</v>
      </c>
    </row>
    <row r="66" spans="1:3" s="51" customFormat="1" ht="12" customHeight="1" thickBot="1">
      <c r="A66" s="215" t="s">
        <v>325</v>
      </c>
      <c r="B66" s="134" t="s">
        <v>236</v>
      </c>
      <c r="C66" s="139">
        <f>SUM(C67:C69)</f>
        <v>0</v>
      </c>
    </row>
    <row r="67" spans="1:3" s="51" customFormat="1" ht="12" customHeight="1">
      <c r="A67" s="212" t="s">
        <v>267</v>
      </c>
      <c r="B67" s="198" t="s">
        <v>237</v>
      </c>
      <c r="C67" s="144"/>
    </row>
    <row r="68" spans="1:3" s="51" customFormat="1" ht="12" customHeight="1">
      <c r="A68" s="213" t="s">
        <v>276</v>
      </c>
      <c r="B68" s="199" t="s">
        <v>238</v>
      </c>
      <c r="C68" s="144"/>
    </row>
    <row r="69" spans="1:3" s="51" customFormat="1" ht="12" customHeight="1" thickBot="1">
      <c r="A69" s="214" t="s">
        <v>277</v>
      </c>
      <c r="B69" s="201" t="s">
        <v>239</v>
      </c>
      <c r="C69" s="144"/>
    </row>
    <row r="70" spans="1:3" s="51" customFormat="1" ht="12" customHeight="1" thickBot="1">
      <c r="A70" s="215" t="s">
        <v>240</v>
      </c>
      <c r="B70" s="134" t="s">
        <v>241</v>
      </c>
      <c r="C70" s="139">
        <f>SUM(C71:C74)</f>
        <v>0</v>
      </c>
    </row>
    <row r="71" spans="1:3" s="51" customFormat="1" ht="12" customHeight="1">
      <c r="A71" s="212" t="s">
        <v>105</v>
      </c>
      <c r="B71" s="198" t="s">
        <v>242</v>
      </c>
      <c r="C71" s="144"/>
    </row>
    <row r="72" spans="1:3" s="51" customFormat="1" ht="12" customHeight="1">
      <c r="A72" s="213" t="s">
        <v>106</v>
      </c>
      <c r="B72" s="199" t="s">
        <v>243</v>
      </c>
      <c r="C72" s="144"/>
    </row>
    <row r="73" spans="1:3" s="51" customFormat="1" ht="12" customHeight="1">
      <c r="A73" s="213" t="s">
        <v>268</v>
      </c>
      <c r="B73" s="199" t="s">
        <v>244</v>
      </c>
      <c r="C73" s="144"/>
    </row>
    <row r="74" spans="1:3" s="51" customFormat="1" ht="12" customHeight="1" thickBot="1">
      <c r="A74" s="214" t="s">
        <v>269</v>
      </c>
      <c r="B74" s="200" t="s">
        <v>245</v>
      </c>
      <c r="C74" s="144"/>
    </row>
    <row r="75" spans="1:3" s="51" customFormat="1" ht="12" customHeight="1" thickBot="1">
      <c r="A75" s="215" t="s">
        <v>246</v>
      </c>
      <c r="B75" s="134" t="s">
        <v>247</v>
      </c>
      <c r="C75" s="139">
        <f>SUM(C76:C77)</f>
        <v>0</v>
      </c>
    </row>
    <row r="76" spans="1:3" s="51" customFormat="1" ht="12" customHeight="1">
      <c r="A76" s="212" t="s">
        <v>270</v>
      </c>
      <c r="B76" s="198" t="s">
        <v>248</v>
      </c>
      <c r="C76" s="144"/>
    </row>
    <row r="77" spans="1:3" s="51" customFormat="1" ht="12" customHeight="1" thickBot="1">
      <c r="A77" s="214" t="s">
        <v>271</v>
      </c>
      <c r="B77" s="200" t="s">
        <v>249</v>
      </c>
      <c r="C77" s="144"/>
    </row>
    <row r="78" spans="1:3" s="50" customFormat="1" ht="12" customHeight="1" thickBot="1">
      <c r="A78" s="215" t="s">
        <v>250</v>
      </c>
      <c r="B78" s="134" t="s">
        <v>251</v>
      </c>
      <c r="C78" s="139">
        <f>SUM(C79:C81)</f>
        <v>0</v>
      </c>
    </row>
    <row r="79" spans="1:3" s="51" customFormat="1" ht="12" customHeight="1">
      <c r="A79" s="212" t="s">
        <v>272</v>
      </c>
      <c r="B79" s="198" t="s">
        <v>252</v>
      </c>
      <c r="C79" s="144"/>
    </row>
    <row r="80" spans="1:3" s="51" customFormat="1" ht="12" customHeight="1">
      <c r="A80" s="213" t="s">
        <v>273</v>
      </c>
      <c r="B80" s="199" t="s">
        <v>253</v>
      </c>
      <c r="C80" s="144"/>
    </row>
    <row r="81" spans="1:3" s="51" customFormat="1" ht="12" customHeight="1" thickBot="1">
      <c r="A81" s="214" t="s">
        <v>274</v>
      </c>
      <c r="B81" s="200" t="s">
        <v>254</v>
      </c>
      <c r="C81" s="144"/>
    </row>
    <row r="82" spans="1:3" s="51" customFormat="1" ht="12" customHeight="1" thickBot="1">
      <c r="A82" s="215" t="s">
        <v>255</v>
      </c>
      <c r="B82" s="134" t="s">
        <v>275</v>
      </c>
      <c r="C82" s="139">
        <f>SUM(C83:C86)</f>
        <v>0</v>
      </c>
    </row>
    <row r="83" spans="1:3" s="51" customFormat="1" ht="12" customHeight="1">
      <c r="A83" s="216" t="s">
        <v>256</v>
      </c>
      <c r="B83" s="198" t="s">
        <v>257</v>
      </c>
      <c r="C83" s="144"/>
    </row>
    <row r="84" spans="1:3" s="51" customFormat="1" ht="12" customHeight="1">
      <c r="A84" s="217" t="s">
        <v>258</v>
      </c>
      <c r="B84" s="199" t="s">
        <v>259</v>
      </c>
      <c r="C84" s="144"/>
    </row>
    <row r="85" spans="1:3" s="51" customFormat="1" ht="12" customHeight="1">
      <c r="A85" s="217" t="s">
        <v>260</v>
      </c>
      <c r="B85" s="199" t="s">
        <v>261</v>
      </c>
      <c r="C85" s="144"/>
    </row>
    <row r="86" spans="1:3" s="50" customFormat="1" ht="12" customHeight="1" thickBot="1">
      <c r="A86" s="218" t="s">
        <v>262</v>
      </c>
      <c r="B86" s="200" t="s">
        <v>263</v>
      </c>
      <c r="C86" s="144"/>
    </row>
    <row r="87" spans="1:3" s="50" customFormat="1" ht="12" customHeight="1" thickBot="1">
      <c r="A87" s="215" t="s">
        <v>264</v>
      </c>
      <c r="B87" s="134" t="s">
        <v>384</v>
      </c>
      <c r="C87" s="225"/>
    </row>
    <row r="88" spans="1:3" s="50" customFormat="1" ht="12" customHeight="1" thickBot="1">
      <c r="A88" s="215" t="s">
        <v>406</v>
      </c>
      <c r="B88" s="134" t="s">
        <v>265</v>
      </c>
      <c r="C88" s="225"/>
    </row>
    <row r="89" spans="1:3" s="50" customFormat="1" ht="12" customHeight="1" thickBot="1">
      <c r="A89" s="215" t="s">
        <v>407</v>
      </c>
      <c r="B89" s="205" t="s">
        <v>387</v>
      </c>
      <c r="C89" s="145">
        <f>+C66+C70+C75+C78+C82+C88+C87</f>
        <v>0</v>
      </c>
    </row>
    <row r="90" spans="1:3" s="50" customFormat="1" ht="12" customHeight="1" thickBot="1">
      <c r="A90" s="219" t="s">
        <v>408</v>
      </c>
      <c r="B90" s="206" t="s">
        <v>409</v>
      </c>
      <c r="C90" s="145">
        <f>+C65+C89</f>
        <v>0</v>
      </c>
    </row>
    <row r="91" spans="1:3" s="51" customFormat="1" ht="15" customHeight="1" thickBot="1">
      <c r="A91" s="124"/>
      <c r="B91" s="125"/>
      <c r="C91" s="176"/>
    </row>
    <row r="92" spans="1:3" s="41" customFormat="1" ht="16.5" customHeight="1" thickBot="1">
      <c r="A92" s="126"/>
      <c r="B92" s="127" t="s">
        <v>44</v>
      </c>
      <c r="C92" s="177"/>
    </row>
    <row r="93" spans="1:3" s="52" customFormat="1" ht="12" customHeight="1" thickBot="1">
      <c r="A93" s="191" t="s">
        <v>6</v>
      </c>
      <c r="B93" s="24" t="s">
        <v>413</v>
      </c>
      <c r="C93" s="138">
        <f>+C94+C95+C96+C97+C98+C111</f>
        <v>0</v>
      </c>
    </row>
    <row r="94" spans="1:3" ht="12" customHeight="1">
      <c r="A94" s="220" t="s">
        <v>67</v>
      </c>
      <c r="B94" s="8" t="s">
        <v>36</v>
      </c>
      <c r="C94" s="140"/>
    </row>
    <row r="95" spans="1:3" ht="12" customHeight="1">
      <c r="A95" s="213" t="s">
        <v>68</v>
      </c>
      <c r="B95" s="6" t="s">
        <v>128</v>
      </c>
      <c r="C95" s="141"/>
    </row>
    <row r="96" spans="1:3" ht="12" customHeight="1">
      <c r="A96" s="213" t="s">
        <v>69</v>
      </c>
      <c r="B96" s="6" t="s">
        <v>96</v>
      </c>
      <c r="C96" s="143"/>
    </row>
    <row r="97" spans="1:3" ht="12" customHeight="1">
      <c r="A97" s="213" t="s">
        <v>70</v>
      </c>
      <c r="B97" s="9" t="s">
        <v>129</v>
      </c>
      <c r="C97" s="143"/>
    </row>
    <row r="98" spans="1:3" ht="12" customHeight="1">
      <c r="A98" s="213" t="s">
        <v>78</v>
      </c>
      <c r="B98" s="17" t="s">
        <v>130</v>
      </c>
      <c r="C98" s="143"/>
    </row>
    <row r="99" spans="1:3" ht="12" customHeight="1">
      <c r="A99" s="213" t="s">
        <v>71</v>
      </c>
      <c r="B99" s="6" t="s">
        <v>410</v>
      </c>
      <c r="C99" s="143"/>
    </row>
    <row r="100" spans="1:3" ht="12" customHeight="1">
      <c r="A100" s="213" t="s">
        <v>72</v>
      </c>
      <c r="B100" s="58" t="s">
        <v>350</v>
      </c>
      <c r="C100" s="143"/>
    </row>
    <row r="101" spans="1:3" ht="12" customHeight="1">
      <c r="A101" s="213" t="s">
        <v>79</v>
      </c>
      <c r="B101" s="58" t="s">
        <v>349</v>
      </c>
      <c r="C101" s="143"/>
    </row>
    <row r="102" spans="1:3" ht="12" customHeight="1">
      <c r="A102" s="213" t="s">
        <v>80</v>
      </c>
      <c r="B102" s="58" t="s">
        <v>281</v>
      </c>
      <c r="C102" s="143"/>
    </row>
    <row r="103" spans="1:3" ht="12" customHeight="1">
      <c r="A103" s="213" t="s">
        <v>81</v>
      </c>
      <c r="B103" s="59" t="s">
        <v>282</v>
      </c>
      <c r="C103" s="143"/>
    </row>
    <row r="104" spans="1:3" ht="12" customHeight="1">
      <c r="A104" s="213" t="s">
        <v>82</v>
      </c>
      <c r="B104" s="59" t="s">
        <v>283</v>
      </c>
      <c r="C104" s="143"/>
    </row>
    <row r="105" spans="1:3" ht="12" customHeight="1">
      <c r="A105" s="213" t="s">
        <v>84</v>
      </c>
      <c r="B105" s="58" t="s">
        <v>284</v>
      </c>
      <c r="C105" s="143"/>
    </row>
    <row r="106" spans="1:3" ht="12" customHeight="1">
      <c r="A106" s="213" t="s">
        <v>131</v>
      </c>
      <c r="B106" s="58" t="s">
        <v>285</v>
      </c>
      <c r="C106" s="143"/>
    </row>
    <row r="107" spans="1:3" ht="12" customHeight="1">
      <c r="A107" s="213" t="s">
        <v>279</v>
      </c>
      <c r="B107" s="59" t="s">
        <v>286</v>
      </c>
      <c r="C107" s="143"/>
    </row>
    <row r="108" spans="1:3" ht="12" customHeight="1">
      <c r="A108" s="221" t="s">
        <v>280</v>
      </c>
      <c r="B108" s="60" t="s">
        <v>287</v>
      </c>
      <c r="C108" s="143"/>
    </row>
    <row r="109" spans="1:3" ht="12" customHeight="1">
      <c r="A109" s="213" t="s">
        <v>347</v>
      </c>
      <c r="B109" s="60" t="s">
        <v>288</v>
      </c>
      <c r="C109" s="143"/>
    </row>
    <row r="110" spans="1:3" ht="12" customHeight="1">
      <c r="A110" s="213" t="s">
        <v>348</v>
      </c>
      <c r="B110" s="59" t="s">
        <v>289</v>
      </c>
      <c r="C110" s="141"/>
    </row>
    <row r="111" spans="1:3" ht="12" customHeight="1">
      <c r="A111" s="213" t="s">
        <v>352</v>
      </c>
      <c r="B111" s="9" t="s">
        <v>37</v>
      </c>
      <c r="C111" s="141"/>
    </row>
    <row r="112" spans="1:3" ht="12" customHeight="1">
      <c r="A112" s="214" t="s">
        <v>353</v>
      </c>
      <c r="B112" s="6" t="s">
        <v>411</v>
      </c>
      <c r="C112" s="143"/>
    </row>
    <row r="113" spans="1:3" ht="12" customHeight="1" thickBot="1">
      <c r="A113" s="222" t="s">
        <v>354</v>
      </c>
      <c r="B113" s="61" t="s">
        <v>412</v>
      </c>
      <c r="C113" s="147"/>
    </row>
    <row r="114" spans="1:3" ht="12" customHeight="1" thickBot="1">
      <c r="A114" s="25" t="s">
        <v>7</v>
      </c>
      <c r="B114" s="23" t="s">
        <v>290</v>
      </c>
      <c r="C114" s="139">
        <f>+C115+C117+C119</f>
        <v>0</v>
      </c>
    </row>
    <row r="115" spans="1:3" ht="12" customHeight="1">
      <c r="A115" s="212" t="s">
        <v>73</v>
      </c>
      <c r="B115" s="6" t="s">
        <v>155</v>
      </c>
      <c r="C115" s="142"/>
    </row>
    <row r="116" spans="1:3" ht="12" customHeight="1">
      <c r="A116" s="212" t="s">
        <v>74</v>
      </c>
      <c r="B116" s="10" t="s">
        <v>294</v>
      </c>
      <c r="C116" s="142"/>
    </row>
    <row r="117" spans="1:3" ht="12" customHeight="1">
      <c r="A117" s="212" t="s">
        <v>75</v>
      </c>
      <c r="B117" s="10" t="s">
        <v>132</v>
      </c>
      <c r="C117" s="141"/>
    </row>
    <row r="118" spans="1:3" ht="12" customHeight="1">
      <c r="A118" s="212" t="s">
        <v>76</v>
      </c>
      <c r="B118" s="10" t="s">
        <v>295</v>
      </c>
      <c r="C118" s="132"/>
    </row>
    <row r="119" spans="1:3" ht="12" customHeight="1">
      <c r="A119" s="212" t="s">
        <v>77</v>
      </c>
      <c r="B119" s="136" t="s">
        <v>158</v>
      </c>
      <c r="C119" s="132"/>
    </row>
    <row r="120" spans="1:3" ht="12" customHeight="1">
      <c r="A120" s="212" t="s">
        <v>83</v>
      </c>
      <c r="B120" s="135" t="s">
        <v>337</v>
      </c>
      <c r="C120" s="132"/>
    </row>
    <row r="121" spans="1:3" ht="12" customHeight="1">
      <c r="A121" s="212" t="s">
        <v>85</v>
      </c>
      <c r="B121" s="194" t="s">
        <v>300</v>
      </c>
      <c r="C121" s="132"/>
    </row>
    <row r="122" spans="1:3" ht="12" customHeight="1">
      <c r="A122" s="212" t="s">
        <v>133</v>
      </c>
      <c r="B122" s="59" t="s">
        <v>283</v>
      </c>
      <c r="C122" s="132"/>
    </row>
    <row r="123" spans="1:3" ht="12" customHeight="1">
      <c r="A123" s="212" t="s">
        <v>134</v>
      </c>
      <c r="B123" s="59" t="s">
        <v>299</v>
      </c>
      <c r="C123" s="132"/>
    </row>
    <row r="124" spans="1:3" ht="12" customHeight="1">
      <c r="A124" s="212" t="s">
        <v>135</v>
      </c>
      <c r="B124" s="59" t="s">
        <v>298</v>
      </c>
      <c r="C124" s="132"/>
    </row>
    <row r="125" spans="1:3" ht="12" customHeight="1">
      <c r="A125" s="212" t="s">
        <v>291</v>
      </c>
      <c r="B125" s="59" t="s">
        <v>286</v>
      </c>
      <c r="C125" s="132"/>
    </row>
    <row r="126" spans="1:3" ht="12" customHeight="1">
      <c r="A126" s="212" t="s">
        <v>292</v>
      </c>
      <c r="B126" s="59" t="s">
        <v>297</v>
      </c>
      <c r="C126" s="132"/>
    </row>
    <row r="127" spans="1:3" ht="12" customHeight="1" thickBot="1">
      <c r="A127" s="221" t="s">
        <v>293</v>
      </c>
      <c r="B127" s="59" t="s">
        <v>296</v>
      </c>
      <c r="C127" s="133"/>
    </row>
    <row r="128" spans="1:3" ht="12" customHeight="1" thickBot="1">
      <c r="A128" s="25" t="s">
        <v>8</v>
      </c>
      <c r="B128" s="54" t="s">
        <v>357</v>
      </c>
      <c r="C128" s="139">
        <f>+C93+C114</f>
        <v>0</v>
      </c>
    </row>
    <row r="129" spans="1:3" ht="12" customHeight="1" thickBot="1">
      <c r="A129" s="25" t="s">
        <v>9</v>
      </c>
      <c r="B129" s="54" t="s">
        <v>358</v>
      </c>
      <c r="C129" s="139">
        <f>+C130+C131+C132</f>
        <v>0</v>
      </c>
    </row>
    <row r="130" spans="1:3" s="52" customFormat="1" ht="12" customHeight="1">
      <c r="A130" s="212" t="s">
        <v>196</v>
      </c>
      <c r="B130" s="7" t="s">
        <v>416</v>
      </c>
      <c r="C130" s="132"/>
    </row>
    <row r="131" spans="1:3" ht="12" customHeight="1">
      <c r="A131" s="212" t="s">
        <v>197</v>
      </c>
      <c r="B131" s="7" t="s">
        <v>366</v>
      </c>
      <c r="C131" s="132"/>
    </row>
    <row r="132" spans="1:3" ht="12" customHeight="1" thickBot="1">
      <c r="A132" s="221" t="s">
        <v>198</v>
      </c>
      <c r="B132" s="5" t="s">
        <v>415</v>
      </c>
      <c r="C132" s="132"/>
    </row>
    <row r="133" spans="1:3" ht="12" customHeight="1" thickBot="1">
      <c r="A133" s="25" t="s">
        <v>10</v>
      </c>
      <c r="B133" s="54" t="s">
        <v>359</v>
      </c>
      <c r="C133" s="139">
        <f>+C134+C135+C136+C137+C138+C139</f>
        <v>0</v>
      </c>
    </row>
    <row r="134" spans="1:3" ht="12" customHeight="1">
      <c r="A134" s="212" t="s">
        <v>60</v>
      </c>
      <c r="B134" s="7" t="s">
        <v>368</v>
      </c>
      <c r="C134" s="132"/>
    </row>
    <row r="135" spans="1:3" ht="12" customHeight="1">
      <c r="A135" s="212" t="s">
        <v>61</v>
      </c>
      <c r="B135" s="7" t="s">
        <v>360</v>
      </c>
      <c r="C135" s="132"/>
    </row>
    <row r="136" spans="1:3" ht="12" customHeight="1">
      <c r="A136" s="212" t="s">
        <v>62</v>
      </c>
      <c r="B136" s="7" t="s">
        <v>361</v>
      </c>
      <c r="C136" s="132"/>
    </row>
    <row r="137" spans="1:3" ht="12" customHeight="1">
      <c r="A137" s="212" t="s">
        <v>120</v>
      </c>
      <c r="B137" s="7" t="s">
        <v>414</v>
      </c>
      <c r="C137" s="132"/>
    </row>
    <row r="138" spans="1:3" ht="12" customHeight="1">
      <c r="A138" s="212" t="s">
        <v>121</v>
      </c>
      <c r="B138" s="7" t="s">
        <v>363</v>
      </c>
      <c r="C138" s="132"/>
    </row>
    <row r="139" spans="1:3" s="52" customFormat="1" ht="12" customHeight="1" thickBot="1">
      <c r="A139" s="221" t="s">
        <v>122</v>
      </c>
      <c r="B139" s="5" t="s">
        <v>364</v>
      </c>
      <c r="C139" s="132"/>
    </row>
    <row r="140" spans="1:11" ht="12" customHeight="1" thickBot="1">
      <c r="A140" s="25" t="s">
        <v>11</v>
      </c>
      <c r="B140" s="54" t="s">
        <v>421</v>
      </c>
      <c r="C140" s="145">
        <f>+C141+C142+C144+C145+C143</f>
        <v>0</v>
      </c>
      <c r="K140" s="131"/>
    </row>
    <row r="141" spans="1:3" ht="12.75">
      <c r="A141" s="212" t="s">
        <v>63</v>
      </c>
      <c r="B141" s="7" t="s">
        <v>301</v>
      </c>
      <c r="C141" s="132"/>
    </row>
    <row r="142" spans="1:3" ht="12" customHeight="1">
      <c r="A142" s="212" t="s">
        <v>64</v>
      </c>
      <c r="B142" s="7" t="s">
        <v>302</v>
      </c>
      <c r="C142" s="132"/>
    </row>
    <row r="143" spans="1:3" s="52" customFormat="1" ht="12" customHeight="1">
      <c r="A143" s="212" t="s">
        <v>215</v>
      </c>
      <c r="B143" s="7" t="s">
        <v>420</v>
      </c>
      <c r="C143" s="132"/>
    </row>
    <row r="144" spans="1:3" s="52" customFormat="1" ht="12" customHeight="1">
      <c r="A144" s="212" t="s">
        <v>216</v>
      </c>
      <c r="B144" s="7" t="s">
        <v>373</v>
      </c>
      <c r="C144" s="132"/>
    </row>
    <row r="145" spans="1:3" s="52" customFormat="1" ht="12" customHeight="1" thickBot="1">
      <c r="A145" s="221" t="s">
        <v>217</v>
      </c>
      <c r="B145" s="5" t="s">
        <v>321</v>
      </c>
      <c r="C145" s="132"/>
    </row>
    <row r="146" spans="1:3" s="52" customFormat="1" ht="12" customHeight="1" thickBot="1">
      <c r="A146" s="25" t="s">
        <v>12</v>
      </c>
      <c r="B146" s="54" t="s">
        <v>374</v>
      </c>
      <c r="C146" s="148">
        <f>+C147+C148+C149+C150+C151</f>
        <v>0</v>
      </c>
    </row>
    <row r="147" spans="1:3" s="52" customFormat="1" ht="12" customHeight="1">
      <c r="A147" s="212" t="s">
        <v>65</v>
      </c>
      <c r="B147" s="7" t="s">
        <v>369</v>
      </c>
      <c r="C147" s="132"/>
    </row>
    <row r="148" spans="1:3" s="52" customFormat="1" ht="12" customHeight="1">
      <c r="A148" s="212" t="s">
        <v>66</v>
      </c>
      <c r="B148" s="7" t="s">
        <v>376</v>
      </c>
      <c r="C148" s="132"/>
    </row>
    <row r="149" spans="1:3" s="52" customFormat="1" ht="12" customHeight="1">
      <c r="A149" s="212" t="s">
        <v>227</v>
      </c>
      <c r="B149" s="7" t="s">
        <v>371</v>
      </c>
      <c r="C149" s="132"/>
    </row>
    <row r="150" spans="1:3" ht="12.75" customHeight="1">
      <c r="A150" s="212" t="s">
        <v>228</v>
      </c>
      <c r="B150" s="7" t="s">
        <v>417</v>
      </c>
      <c r="C150" s="132"/>
    </row>
    <row r="151" spans="1:3" ht="12.75" customHeight="1" thickBot="1">
      <c r="A151" s="221" t="s">
        <v>375</v>
      </c>
      <c r="B151" s="5" t="s">
        <v>378</v>
      </c>
      <c r="C151" s="133"/>
    </row>
    <row r="152" spans="1:3" ht="12.75" customHeight="1" thickBot="1">
      <c r="A152" s="241" t="s">
        <v>13</v>
      </c>
      <c r="B152" s="54" t="s">
        <v>379</v>
      </c>
      <c r="C152" s="148"/>
    </row>
    <row r="153" spans="1:3" ht="12" customHeight="1" thickBot="1">
      <c r="A153" s="241" t="s">
        <v>14</v>
      </c>
      <c r="B153" s="54" t="s">
        <v>380</v>
      </c>
      <c r="C153" s="148"/>
    </row>
    <row r="154" spans="1:3" ht="15" customHeight="1" thickBot="1">
      <c r="A154" s="25" t="s">
        <v>15</v>
      </c>
      <c r="B154" s="54" t="s">
        <v>382</v>
      </c>
      <c r="C154" s="208">
        <f>+C129+C133+C140+C146+C152+C153</f>
        <v>0</v>
      </c>
    </row>
    <row r="155" spans="1:3" ht="13.5" thickBot="1">
      <c r="A155" s="223" t="s">
        <v>16</v>
      </c>
      <c r="B155" s="178" t="s">
        <v>381</v>
      </c>
      <c r="C155" s="208">
        <f>+C128+C154</f>
        <v>0</v>
      </c>
    </row>
    <row r="156" spans="1:3" ht="15" customHeight="1" thickBot="1">
      <c r="A156" s="181"/>
      <c r="B156" s="182"/>
      <c r="C156" s="183"/>
    </row>
    <row r="157" spans="1:3" ht="14.25" customHeight="1" thickBot="1">
      <c r="A157" s="128" t="s">
        <v>418</v>
      </c>
      <c r="B157" s="129"/>
      <c r="C157" s="53"/>
    </row>
    <row r="158" spans="1:3" ht="13.5" thickBot="1">
      <c r="A158" s="128" t="s">
        <v>149</v>
      </c>
      <c r="B158" s="129"/>
      <c r="C158" s="5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184" customWidth="1"/>
    <col min="2" max="2" width="72.00390625" style="185" customWidth="1"/>
    <col min="3" max="3" width="25.00390625" style="186" customWidth="1"/>
    <col min="4" max="16384" width="9.375" style="2" customWidth="1"/>
  </cols>
  <sheetData>
    <row r="1" spans="1:3" s="1" customFormat="1" ht="16.5" customHeight="1" thickBot="1">
      <c r="A1" s="116"/>
      <c r="B1" s="117"/>
      <c r="C1" s="130" t="str">
        <f>+CONCATENATE("9.1.2. melléklet a 2/2016. (II.15.) önkormányzati rendelethez")</f>
        <v>9.1.2. melléklet a 2/2016. (II.15.) önkormányzati rendelethez</v>
      </c>
    </row>
    <row r="2" spans="1:3" s="48" customFormat="1" ht="21" customHeight="1">
      <c r="A2" s="189" t="s">
        <v>48</v>
      </c>
      <c r="B2" s="171" t="s">
        <v>151</v>
      </c>
      <c r="C2" s="173" t="s">
        <v>40</v>
      </c>
    </row>
    <row r="3" spans="1:3" s="48" customFormat="1" ht="16.5" thickBot="1">
      <c r="A3" s="118" t="s">
        <v>147</v>
      </c>
      <c r="B3" s="172" t="s">
        <v>339</v>
      </c>
      <c r="C3" s="240" t="s">
        <v>46</v>
      </c>
    </row>
    <row r="4" spans="1:3" s="49" customFormat="1" ht="15.75" customHeight="1" thickBot="1">
      <c r="A4" s="119"/>
      <c r="B4" s="119"/>
      <c r="C4" s="120" t="s">
        <v>41</v>
      </c>
    </row>
    <row r="5" spans="1:3" ht="13.5" thickBot="1">
      <c r="A5" s="190" t="s">
        <v>148</v>
      </c>
      <c r="B5" s="121" t="s">
        <v>435</v>
      </c>
      <c r="C5" s="174" t="s">
        <v>42</v>
      </c>
    </row>
    <row r="6" spans="1:3" s="41" customFormat="1" ht="12.75" customHeight="1" thickBot="1">
      <c r="A6" s="98"/>
      <c r="B6" s="99" t="s">
        <v>396</v>
      </c>
      <c r="C6" s="100" t="s">
        <v>397</v>
      </c>
    </row>
    <row r="7" spans="1:3" s="41" customFormat="1" ht="15.75" customHeight="1" thickBot="1">
      <c r="A7" s="122"/>
      <c r="B7" s="123" t="s">
        <v>43</v>
      </c>
      <c r="C7" s="175"/>
    </row>
    <row r="8" spans="1:3" s="41" customFormat="1" ht="12" customHeight="1" thickBot="1">
      <c r="A8" s="25" t="s">
        <v>6</v>
      </c>
      <c r="B8" s="19" t="s">
        <v>181</v>
      </c>
      <c r="C8" s="139">
        <f>+C9+C10+C11+C12+C13+C14</f>
        <v>0</v>
      </c>
    </row>
    <row r="9" spans="1:3" s="50" customFormat="1" ht="12" customHeight="1">
      <c r="A9" s="212" t="s">
        <v>67</v>
      </c>
      <c r="B9" s="198" t="s">
        <v>182</v>
      </c>
      <c r="C9" s="142"/>
    </row>
    <row r="10" spans="1:3" s="51" customFormat="1" ht="12" customHeight="1">
      <c r="A10" s="213" t="s">
        <v>68</v>
      </c>
      <c r="B10" s="199" t="s">
        <v>183</v>
      </c>
      <c r="C10" s="141"/>
    </row>
    <row r="11" spans="1:3" s="51" customFormat="1" ht="12" customHeight="1">
      <c r="A11" s="213" t="s">
        <v>69</v>
      </c>
      <c r="B11" s="199" t="s">
        <v>422</v>
      </c>
      <c r="C11" s="141"/>
    </row>
    <row r="12" spans="1:3" s="51" customFormat="1" ht="12" customHeight="1">
      <c r="A12" s="213" t="s">
        <v>70</v>
      </c>
      <c r="B12" s="199" t="s">
        <v>184</v>
      </c>
      <c r="C12" s="141"/>
    </row>
    <row r="13" spans="1:3" s="51" customFormat="1" ht="12" customHeight="1">
      <c r="A13" s="213" t="s">
        <v>104</v>
      </c>
      <c r="B13" s="199" t="s">
        <v>405</v>
      </c>
      <c r="C13" s="141"/>
    </row>
    <row r="14" spans="1:3" s="50" customFormat="1" ht="12" customHeight="1" thickBot="1">
      <c r="A14" s="214" t="s">
        <v>71</v>
      </c>
      <c r="B14" s="200" t="s">
        <v>342</v>
      </c>
      <c r="C14" s="141"/>
    </row>
    <row r="15" spans="1:3" s="50" customFormat="1" ht="12" customHeight="1" thickBot="1">
      <c r="A15" s="25" t="s">
        <v>7</v>
      </c>
      <c r="B15" s="134" t="s">
        <v>185</v>
      </c>
      <c r="C15" s="139">
        <f>+C16+C17+C18+C19+C20</f>
        <v>0</v>
      </c>
    </row>
    <row r="16" spans="1:3" s="50" customFormat="1" ht="12" customHeight="1">
      <c r="A16" s="212" t="s">
        <v>73</v>
      </c>
      <c r="B16" s="198" t="s">
        <v>186</v>
      </c>
      <c r="C16" s="142"/>
    </row>
    <row r="17" spans="1:3" s="50" customFormat="1" ht="12" customHeight="1">
      <c r="A17" s="213" t="s">
        <v>74</v>
      </c>
      <c r="B17" s="199" t="s">
        <v>187</v>
      </c>
      <c r="C17" s="141"/>
    </row>
    <row r="18" spans="1:3" s="50" customFormat="1" ht="12" customHeight="1">
      <c r="A18" s="213" t="s">
        <v>75</v>
      </c>
      <c r="B18" s="199" t="s">
        <v>331</v>
      </c>
      <c r="C18" s="141"/>
    </row>
    <row r="19" spans="1:3" s="50" customFormat="1" ht="12" customHeight="1">
      <c r="A19" s="213" t="s">
        <v>76</v>
      </c>
      <c r="B19" s="199" t="s">
        <v>332</v>
      </c>
      <c r="C19" s="141"/>
    </row>
    <row r="20" spans="1:3" s="50" customFormat="1" ht="12" customHeight="1">
      <c r="A20" s="213" t="s">
        <v>77</v>
      </c>
      <c r="B20" s="199" t="s">
        <v>188</v>
      </c>
      <c r="C20" s="141"/>
    </row>
    <row r="21" spans="1:3" s="51" customFormat="1" ht="12" customHeight="1" thickBot="1">
      <c r="A21" s="214" t="s">
        <v>83</v>
      </c>
      <c r="B21" s="200" t="s">
        <v>189</v>
      </c>
      <c r="C21" s="143"/>
    </row>
    <row r="22" spans="1:3" s="51" customFormat="1" ht="12" customHeight="1" thickBot="1">
      <c r="A22" s="25" t="s">
        <v>8</v>
      </c>
      <c r="B22" s="19" t="s">
        <v>190</v>
      </c>
      <c r="C22" s="139">
        <f>+C23+C24+C25+C26+C27</f>
        <v>0</v>
      </c>
    </row>
    <row r="23" spans="1:3" s="51" customFormat="1" ht="12" customHeight="1">
      <c r="A23" s="212" t="s">
        <v>56</v>
      </c>
      <c r="B23" s="198" t="s">
        <v>191</v>
      </c>
      <c r="C23" s="142"/>
    </row>
    <row r="24" spans="1:3" s="50" customFormat="1" ht="12" customHeight="1">
      <c r="A24" s="213" t="s">
        <v>57</v>
      </c>
      <c r="B24" s="199" t="s">
        <v>192</v>
      </c>
      <c r="C24" s="141"/>
    </row>
    <row r="25" spans="1:3" s="51" customFormat="1" ht="12" customHeight="1">
      <c r="A25" s="213" t="s">
        <v>58</v>
      </c>
      <c r="B25" s="199" t="s">
        <v>333</v>
      </c>
      <c r="C25" s="141"/>
    </row>
    <row r="26" spans="1:3" s="51" customFormat="1" ht="12" customHeight="1">
      <c r="A26" s="213" t="s">
        <v>59</v>
      </c>
      <c r="B26" s="199" t="s">
        <v>334</v>
      </c>
      <c r="C26" s="141"/>
    </row>
    <row r="27" spans="1:3" s="51" customFormat="1" ht="12" customHeight="1">
      <c r="A27" s="213" t="s">
        <v>116</v>
      </c>
      <c r="B27" s="199" t="s">
        <v>193</v>
      </c>
      <c r="C27" s="141"/>
    </row>
    <row r="28" spans="1:3" s="51" customFormat="1" ht="12" customHeight="1" thickBot="1">
      <c r="A28" s="214" t="s">
        <v>117</v>
      </c>
      <c r="B28" s="200" t="s">
        <v>194</v>
      </c>
      <c r="C28" s="143"/>
    </row>
    <row r="29" spans="1:3" s="51" customFormat="1" ht="12" customHeight="1" thickBot="1">
      <c r="A29" s="25" t="s">
        <v>118</v>
      </c>
      <c r="B29" s="19" t="s">
        <v>195</v>
      </c>
      <c r="C29" s="145">
        <f>SUM(C30:C36)</f>
        <v>0</v>
      </c>
    </row>
    <row r="30" spans="1:3" s="51" customFormat="1" ht="12" customHeight="1">
      <c r="A30" s="212" t="s">
        <v>196</v>
      </c>
      <c r="B30" s="198" t="s">
        <v>427</v>
      </c>
      <c r="C30" s="142"/>
    </row>
    <row r="31" spans="1:3" s="51" customFormat="1" ht="12" customHeight="1">
      <c r="A31" s="213" t="s">
        <v>197</v>
      </c>
      <c r="B31" s="199" t="s">
        <v>428</v>
      </c>
      <c r="C31" s="141"/>
    </row>
    <row r="32" spans="1:3" s="51" customFormat="1" ht="12" customHeight="1">
      <c r="A32" s="213" t="s">
        <v>198</v>
      </c>
      <c r="B32" s="199" t="s">
        <v>429</v>
      </c>
      <c r="C32" s="141"/>
    </row>
    <row r="33" spans="1:3" s="51" customFormat="1" ht="12" customHeight="1">
      <c r="A33" s="213" t="s">
        <v>199</v>
      </c>
      <c r="B33" s="199" t="s">
        <v>430</v>
      </c>
      <c r="C33" s="141"/>
    </row>
    <row r="34" spans="1:3" s="51" customFormat="1" ht="12" customHeight="1">
      <c r="A34" s="213" t="s">
        <v>424</v>
      </c>
      <c r="B34" s="199" t="s">
        <v>200</v>
      </c>
      <c r="C34" s="141"/>
    </row>
    <row r="35" spans="1:3" s="51" customFormat="1" ht="12" customHeight="1">
      <c r="A35" s="213" t="s">
        <v>425</v>
      </c>
      <c r="B35" s="199" t="s">
        <v>201</v>
      </c>
      <c r="C35" s="141"/>
    </row>
    <row r="36" spans="1:3" s="51" customFormat="1" ht="12" customHeight="1" thickBot="1">
      <c r="A36" s="214" t="s">
        <v>426</v>
      </c>
      <c r="B36" s="200" t="s">
        <v>202</v>
      </c>
      <c r="C36" s="143"/>
    </row>
    <row r="37" spans="1:3" s="51" customFormat="1" ht="12" customHeight="1" thickBot="1">
      <c r="A37" s="25" t="s">
        <v>10</v>
      </c>
      <c r="B37" s="19" t="s">
        <v>343</v>
      </c>
      <c r="C37" s="139">
        <f>SUM(C38:C48)</f>
        <v>0</v>
      </c>
    </row>
    <row r="38" spans="1:3" s="51" customFormat="1" ht="12" customHeight="1">
      <c r="A38" s="212" t="s">
        <v>60</v>
      </c>
      <c r="B38" s="198" t="s">
        <v>205</v>
      </c>
      <c r="C38" s="142"/>
    </row>
    <row r="39" spans="1:3" s="51" customFormat="1" ht="12" customHeight="1">
      <c r="A39" s="213" t="s">
        <v>61</v>
      </c>
      <c r="B39" s="199" t="s">
        <v>206</v>
      </c>
      <c r="C39" s="141"/>
    </row>
    <row r="40" spans="1:3" s="51" customFormat="1" ht="12" customHeight="1">
      <c r="A40" s="213" t="s">
        <v>62</v>
      </c>
      <c r="B40" s="199" t="s">
        <v>207</v>
      </c>
      <c r="C40" s="141"/>
    </row>
    <row r="41" spans="1:3" s="51" customFormat="1" ht="12" customHeight="1">
      <c r="A41" s="213" t="s">
        <v>120</v>
      </c>
      <c r="B41" s="199" t="s">
        <v>208</v>
      </c>
      <c r="C41" s="141"/>
    </row>
    <row r="42" spans="1:3" s="51" customFormat="1" ht="12" customHeight="1">
      <c r="A42" s="213" t="s">
        <v>121</v>
      </c>
      <c r="B42" s="199" t="s">
        <v>209</v>
      </c>
      <c r="C42" s="141"/>
    </row>
    <row r="43" spans="1:3" s="51" customFormat="1" ht="12" customHeight="1">
      <c r="A43" s="213" t="s">
        <v>122</v>
      </c>
      <c r="B43" s="199" t="s">
        <v>210</v>
      </c>
      <c r="C43" s="141"/>
    </row>
    <row r="44" spans="1:3" s="51" customFormat="1" ht="12" customHeight="1">
      <c r="A44" s="213" t="s">
        <v>123</v>
      </c>
      <c r="B44" s="199" t="s">
        <v>211</v>
      </c>
      <c r="C44" s="141"/>
    </row>
    <row r="45" spans="1:3" s="51" customFormat="1" ht="12" customHeight="1">
      <c r="A45" s="213" t="s">
        <v>124</v>
      </c>
      <c r="B45" s="199" t="s">
        <v>433</v>
      </c>
      <c r="C45" s="141"/>
    </row>
    <row r="46" spans="1:3" s="51" customFormat="1" ht="12" customHeight="1">
      <c r="A46" s="213" t="s">
        <v>203</v>
      </c>
      <c r="B46" s="199" t="s">
        <v>212</v>
      </c>
      <c r="C46" s="144"/>
    </row>
    <row r="47" spans="1:3" s="51" customFormat="1" ht="12" customHeight="1">
      <c r="A47" s="214" t="s">
        <v>204</v>
      </c>
      <c r="B47" s="200" t="s">
        <v>345</v>
      </c>
      <c r="C47" s="188"/>
    </row>
    <row r="48" spans="1:3" s="51" customFormat="1" ht="12" customHeight="1" thickBot="1">
      <c r="A48" s="214" t="s">
        <v>344</v>
      </c>
      <c r="B48" s="200" t="s">
        <v>213</v>
      </c>
      <c r="C48" s="188"/>
    </row>
    <row r="49" spans="1:3" s="51" customFormat="1" ht="12" customHeight="1" thickBot="1">
      <c r="A49" s="25" t="s">
        <v>11</v>
      </c>
      <c r="B49" s="19" t="s">
        <v>214</v>
      </c>
      <c r="C49" s="139">
        <f>SUM(C50:C54)</f>
        <v>0</v>
      </c>
    </row>
    <row r="50" spans="1:3" s="51" customFormat="1" ht="12" customHeight="1">
      <c r="A50" s="212" t="s">
        <v>63</v>
      </c>
      <c r="B50" s="198" t="s">
        <v>218</v>
      </c>
      <c r="C50" s="224"/>
    </row>
    <row r="51" spans="1:3" s="51" customFormat="1" ht="12" customHeight="1">
      <c r="A51" s="213" t="s">
        <v>64</v>
      </c>
      <c r="B51" s="199" t="s">
        <v>219</v>
      </c>
      <c r="C51" s="144"/>
    </row>
    <row r="52" spans="1:3" s="51" customFormat="1" ht="12" customHeight="1">
      <c r="A52" s="213" t="s">
        <v>215</v>
      </c>
      <c r="B52" s="199" t="s">
        <v>220</v>
      </c>
      <c r="C52" s="144"/>
    </row>
    <row r="53" spans="1:3" s="51" customFormat="1" ht="12" customHeight="1">
      <c r="A53" s="213" t="s">
        <v>216</v>
      </c>
      <c r="B53" s="199" t="s">
        <v>221</v>
      </c>
      <c r="C53" s="144"/>
    </row>
    <row r="54" spans="1:3" s="51" customFormat="1" ht="12" customHeight="1" thickBot="1">
      <c r="A54" s="214" t="s">
        <v>217</v>
      </c>
      <c r="B54" s="200" t="s">
        <v>222</v>
      </c>
      <c r="C54" s="188"/>
    </row>
    <row r="55" spans="1:3" s="51" customFormat="1" ht="12" customHeight="1" thickBot="1">
      <c r="A55" s="25" t="s">
        <v>125</v>
      </c>
      <c r="B55" s="19" t="s">
        <v>223</v>
      </c>
      <c r="C55" s="139">
        <f>SUM(C56:C58)</f>
        <v>0</v>
      </c>
    </row>
    <row r="56" spans="1:3" s="51" customFormat="1" ht="12" customHeight="1">
      <c r="A56" s="212" t="s">
        <v>65</v>
      </c>
      <c r="B56" s="198" t="s">
        <v>224</v>
      </c>
      <c r="C56" s="142"/>
    </row>
    <row r="57" spans="1:3" s="51" customFormat="1" ht="12" customHeight="1">
      <c r="A57" s="213" t="s">
        <v>66</v>
      </c>
      <c r="B57" s="199" t="s">
        <v>335</v>
      </c>
      <c r="C57" s="141"/>
    </row>
    <row r="58" spans="1:3" s="51" customFormat="1" ht="12" customHeight="1">
      <c r="A58" s="213" t="s">
        <v>227</v>
      </c>
      <c r="B58" s="199" t="s">
        <v>225</v>
      </c>
      <c r="C58" s="141"/>
    </row>
    <row r="59" spans="1:3" s="51" customFormat="1" ht="12" customHeight="1" thickBot="1">
      <c r="A59" s="214" t="s">
        <v>228</v>
      </c>
      <c r="B59" s="200" t="s">
        <v>226</v>
      </c>
      <c r="C59" s="143"/>
    </row>
    <row r="60" spans="1:3" s="51" customFormat="1" ht="12" customHeight="1" thickBot="1">
      <c r="A60" s="25" t="s">
        <v>13</v>
      </c>
      <c r="B60" s="134" t="s">
        <v>229</v>
      </c>
      <c r="C60" s="139">
        <f>SUM(C61:C63)</f>
        <v>0</v>
      </c>
    </row>
    <row r="61" spans="1:3" s="51" customFormat="1" ht="12" customHeight="1">
      <c r="A61" s="212" t="s">
        <v>126</v>
      </c>
      <c r="B61" s="198" t="s">
        <v>231</v>
      </c>
      <c r="C61" s="144"/>
    </row>
    <row r="62" spans="1:3" s="51" customFormat="1" ht="12" customHeight="1">
      <c r="A62" s="213" t="s">
        <v>127</v>
      </c>
      <c r="B62" s="199" t="s">
        <v>336</v>
      </c>
      <c r="C62" s="144"/>
    </row>
    <row r="63" spans="1:3" s="51" customFormat="1" ht="12" customHeight="1">
      <c r="A63" s="213" t="s">
        <v>157</v>
      </c>
      <c r="B63" s="199" t="s">
        <v>232</v>
      </c>
      <c r="C63" s="144"/>
    </row>
    <row r="64" spans="1:3" s="51" customFormat="1" ht="12" customHeight="1" thickBot="1">
      <c r="A64" s="214" t="s">
        <v>230</v>
      </c>
      <c r="B64" s="200" t="s">
        <v>233</v>
      </c>
      <c r="C64" s="144"/>
    </row>
    <row r="65" spans="1:3" s="51" customFormat="1" ht="12" customHeight="1" thickBot="1">
      <c r="A65" s="25" t="s">
        <v>14</v>
      </c>
      <c r="B65" s="19" t="s">
        <v>234</v>
      </c>
      <c r="C65" s="145">
        <f>+C8+C15+C22+C29+C37+C49+C55+C60</f>
        <v>0</v>
      </c>
    </row>
    <row r="66" spans="1:3" s="51" customFormat="1" ht="12" customHeight="1" thickBot="1">
      <c r="A66" s="215" t="s">
        <v>325</v>
      </c>
      <c r="B66" s="134" t="s">
        <v>236</v>
      </c>
      <c r="C66" s="139">
        <f>SUM(C67:C69)</f>
        <v>0</v>
      </c>
    </row>
    <row r="67" spans="1:3" s="51" customFormat="1" ht="12" customHeight="1">
      <c r="A67" s="212" t="s">
        <v>267</v>
      </c>
      <c r="B67" s="198" t="s">
        <v>237</v>
      </c>
      <c r="C67" s="144"/>
    </row>
    <row r="68" spans="1:3" s="51" customFormat="1" ht="12" customHeight="1">
      <c r="A68" s="213" t="s">
        <v>276</v>
      </c>
      <c r="B68" s="199" t="s">
        <v>238</v>
      </c>
      <c r="C68" s="144"/>
    </row>
    <row r="69" spans="1:3" s="51" customFormat="1" ht="12" customHeight="1" thickBot="1">
      <c r="A69" s="214" t="s">
        <v>277</v>
      </c>
      <c r="B69" s="201" t="s">
        <v>239</v>
      </c>
      <c r="C69" s="144"/>
    </row>
    <row r="70" spans="1:3" s="51" customFormat="1" ht="12" customHeight="1" thickBot="1">
      <c r="A70" s="215" t="s">
        <v>240</v>
      </c>
      <c r="B70" s="134" t="s">
        <v>241</v>
      </c>
      <c r="C70" s="139">
        <f>SUM(C71:C74)</f>
        <v>0</v>
      </c>
    </row>
    <row r="71" spans="1:3" s="51" customFormat="1" ht="12" customHeight="1">
      <c r="A71" s="212" t="s">
        <v>105</v>
      </c>
      <c r="B71" s="198" t="s">
        <v>242</v>
      </c>
      <c r="C71" s="144"/>
    </row>
    <row r="72" spans="1:3" s="51" customFormat="1" ht="12" customHeight="1">
      <c r="A72" s="213" t="s">
        <v>106</v>
      </c>
      <c r="B72" s="199" t="s">
        <v>243</v>
      </c>
      <c r="C72" s="144"/>
    </row>
    <row r="73" spans="1:3" s="51" customFormat="1" ht="12" customHeight="1">
      <c r="A73" s="213" t="s">
        <v>268</v>
      </c>
      <c r="B73" s="199" t="s">
        <v>244</v>
      </c>
      <c r="C73" s="144"/>
    </row>
    <row r="74" spans="1:3" s="51" customFormat="1" ht="12" customHeight="1" thickBot="1">
      <c r="A74" s="214" t="s">
        <v>269</v>
      </c>
      <c r="B74" s="200" t="s">
        <v>245</v>
      </c>
      <c r="C74" s="144"/>
    </row>
    <row r="75" spans="1:3" s="51" customFormat="1" ht="12" customHeight="1" thickBot="1">
      <c r="A75" s="215" t="s">
        <v>246</v>
      </c>
      <c r="B75" s="134" t="s">
        <v>247</v>
      </c>
      <c r="C75" s="139">
        <f>SUM(C76:C77)</f>
        <v>0</v>
      </c>
    </row>
    <row r="76" spans="1:3" s="51" customFormat="1" ht="12" customHeight="1">
      <c r="A76" s="212" t="s">
        <v>270</v>
      </c>
      <c r="B76" s="198" t="s">
        <v>248</v>
      </c>
      <c r="C76" s="144"/>
    </row>
    <row r="77" spans="1:3" s="51" customFormat="1" ht="12" customHeight="1" thickBot="1">
      <c r="A77" s="214" t="s">
        <v>271</v>
      </c>
      <c r="B77" s="200" t="s">
        <v>249</v>
      </c>
      <c r="C77" s="144"/>
    </row>
    <row r="78" spans="1:3" s="50" customFormat="1" ht="12" customHeight="1" thickBot="1">
      <c r="A78" s="215" t="s">
        <v>250</v>
      </c>
      <c r="B78" s="134" t="s">
        <v>251</v>
      </c>
      <c r="C78" s="139">
        <f>SUM(C79:C81)</f>
        <v>0</v>
      </c>
    </row>
    <row r="79" spans="1:3" s="51" customFormat="1" ht="12" customHeight="1">
      <c r="A79" s="212" t="s">
        <v>272</v>
      </c>
      <c r="B79" s="198" t="s">
        <v>252</v>
      </c>
      <c r="C79" s="144"/>
    </row>
    <row r="80" spans="1:3" s="51" customFormat="1" ht="12" customHeight="1">
      <c r="A80" s="213" t="s">
        <v>273</v>
      </c>
      <c r="B80" s="199" t="s">
        <v>253</v>
      </c>
      <c r="C80" s="144"/>
    </row>
    <row r="81" spans="1:3" s="51" customFormat="1" ht="12" customHeight="1" thickBot="1">
      <c r="A81" s="214" t="s">
        <v>274</v>
      </c>
      <c r="B81" s="200" t="s">
        <v>254</v>
      </c>
      <c r="C81" s="144"/>
    </row>
    <row r="82" spans="1:3" s="51" customFormat="1" ht="12" customHeight="1" thickBot="1">
      <c r="A82" s="215" t="s">
        <v>255</v>
      </c>
      <c r="B82" s="134" t="s">
        <v>275</v>
      </c>
      <c r="C82" s="139">
        <f>SUM(C83:C86)</f>
        <v>0</v>
      </c>
    </row>
    <row r="83" spans="1:3" s="51" customFormat="1" ht="12" customHeight="1">
      <c r="A83" s="216" t="s">
        <v>256</v>
      </c>
      <c r="B83" s="198" t="s">
        <v>257</v>
      </c>
      <c r="C83" s="144"/>
    </row>
    <row r="84" spans="1:3" s="51" customFormat="1" ht="12" customHeight="1">
      <c r="A84" s="217" t="s">
        <v>258</v>
      </c>
      <c r="B84" s="199" t="s">
        <v>259</v>
      </c>
      <c r="C84" s="144"/>
    </row>
    <row r="85" spans="1:3" s="51" customFormat="1" ht="12" customHeight="1">
      <c r="A85" s="217" t="s">
        <v>260</v>
      </c>
      <c r="B85" s="199" t="s">
        <v>261</v>
      </c>
      <c r="C85" s="144"/>
    </row>
    <row r="86" spans="1:3" s="50" customFormat="1" ht="12" customHeight="1" thickBot="1">
      <c r="A86" s="218" t="s">
        <v>262</v>
      </c>
      <c r="B86" s="200" t="s">
        <v>263</v>
      </c>
      <c r="C86" s="144"/>
    </row>
    <row r="87" spans="1:3" s="50" customFormat="1" ht="12" customHeight="1" thickBot="1">
      <c r="A87" s="215" t="s">
        <v>264</v>
      </c>
      <c r="B87" s="134" t="s">
        <v>384</v>
      </c>
      <c r="C87" s="225"/>
    </row>
    <row r="88" spans="1:3" s="50" customFormat="1" ht="12" customHeight="1" thickBot="1">
      <c r="A88" s="215" t="s">
        <v>406</v>
      </c>
      <c r="B88" s="134" t="s">
        <v>265</v>
      </c>
      <c r="C88" s="225"/>
    </row>
    <row r="89" spans="1:3" s="50" customFormat="1" ht="12" customHeight="1" thickBot="1">
      <c r="A89" s="215" t="s">
        <v>407</v>
      </c>
      <c r="B89" s="205" t="s">
        <v>387</v>
      </c>
      <c r="C89" s="145">
        <f>+C66+C70+C75+C78+C82+C88+C87</f>
        <v>0</v>
      </c>
    </row>
    <row r="90" spans="1:3" s="50" customFormat="1" ht="12" customHeight="1" thickBot="1">
      <c r="A90" s="219" t="s">
        <v>408</v>
      </c>
      <c r="B90" s="206" t="s">
        <v>409</v>
      </c>
      <c r="C90" s="145">
        <f>+C65+C89</f>
        <v>0</v>
      </c>
    </row>
    <row r="91" spans="1:3" s="51" customFormat="1" ht="15" customHeight="1" thickBot="1">
      <c r="A91" s="124"/>
      <c r="B91" s="125"/>
      <c r="C91" s="176"/>
    </row>
    <row r="92" spans="1:3" s="41" customFormat="1" ht="16.5" customHeight="1" thickBot="1">
      <c r="A92" s="126"/>
      <c r="B92" s="127" t="s">
        <v>44</v>
      </c>
      <c r="C92" s="177"/>
    </row>
    <row r="93" spans="1:3" s="52" customFormat="1" ht="12" customHeight="1" thickBot="1">
      <c r="A93" s="191" t="s">
        <v>6</v>
      </c>
      <c r="B93" s="24" t="s">
        <v>413</v>
      </c>
      <c r="C93" s="138">
        <f>+C94+C95+C96+C97+C98+C111</f>
        <v>0</v>
      </c>
    </row>
    <row r="94" spans="1:3" ht="12" customHeight="1">
      <c r="A94" s="220" t="s">
        <v>67</v>
      </c>
      <c r="B94" s="8" t="s">
        <v>36</v>
      </c>
      <c r="C94" s="140"/>
    </row>
    <row r="95" spans="1:3" ht="12" customHeight="1">
      <c r="A95" s="213" t="s">
        <v>68</v>
      </c>
      <c r="B95" s="6" t="s">
        <v>128</v>
      </c>
      <c r="C95" s="141"/>
    </row>
    <row r="96" spans="1:3" ht="12" customHeight="1">
      <c r="A96" s="213" t="s">
        <v>69</v>
      </c>
      <c r="B96" s="6" t="s">
        <v>96</v>
      </c>
      <c r="C96" s="143"/>
    </row>
    <row r="97" spans="1:3" ht="12" customHeight="1">
      <c r="A97" s="213" t="s">
        <v>70</v>
      </c>
      <c r="B97" s="9" t="s">
        <v>129</v>
      </c>
      <c r="C97" s="143"/>
    </row>
    <row r="98" spans="1:3" ht="12" customHeight="1">
      <c r="A98" s="213" t="s">
        <v>78</v>
      </c>
      <c r="B98" s="17" t="s">
        <v>130</v>
      </c>
      <c r="C98" s="143"/>
    </row>
    <row r="99" spans="1:3" ht="12" customHeight="1">
      <c r="A99" s="213" t="s">
        <v>71</v>
      </c>
      <c r="B99" s="6" t="s">
        <v>410</v>
      </c>
      <c r="C99" s="143"/>
    </row>
    <row r="100" spans="1:3" ht="12" customHeight="1">
      <c r="A100" s="213" t="s">
        <v>72</v>
      </c>
      <c r="B100" s="58" t="s">
        <v>350</v>
      </c>
      <c r="C100" s="143"/>
    </row>
    <row r="101" spans="1:3" ht="12" customHeight="1">
      <c r="A101" s="213" t="s">
        <v>79</v>
      </c>
      <c r="B101" s="58" t="s">
        <v>349</v>
      </c>
      <c r="C101" s="143"/>
    </row>
    <row r="102" spans="1:3" ht="12" customHeight="1">
      <c r="A102" s="213" t="s">
        <v>80</v>
      </c>
      <c r="B102" s="58" t="s">
        <v>281</v>
      </c>
      <c r="C102" s="143"/>
    </row>
    <row r="103" spans="1:3" ht="12" customHeight="1">
      <c r="A103" s="213" t="s">
        <v>81</v>
      </c>
      <c r="B103" s="59" t="s">
        <v>282</v>
      </c>
      <c r="C103" s="143"/>
    </row>
    <row r="104" spans="1:3" ht="12" customHeight="1">
      <c r="A104" s="213" t="s">
        <v>82</v>
      </c>
      <c r="B104" s="59" t="s">
        <v>283</v>
      </c>
      <c r="C104" s="143"/>
    </row>
    <row r="105" spans="1:3" ht="12" customHeight="1">
      <c r="A105" s="213" t="s">
        <v>84</v>
      </c>
      <c r="B105" s="58" t="s">
        <v>284</v>
      </c>
      <c r="C105" s="143"/>
    </row>
    <row r="106" spans="1:3" ht="12" customHeight="1">
      <c r="A106" s="213" t="s">
        <v>131</v>
      </c>
      <c r="B106" s="58" t="s">
        <v>285</v>
      </c>
      <c r="C106" s="143"/>
    </row>
    <row r="107" spans="1:3" ht="12" customHeight="1">
      <c r="A107" s="213" t="s">
        <v>279</v>
      </c>
      <c r="B107" s="59" t="s">
        <v>286</v>
      </c>
      <c r="C107" s="143"/>
    </row>
    <row r="108" spans="1:3" ht="12" customHeight="1">
      <c r="A108" s="221" t="s">
        <v>280</v>
      </c>
      <c r="B108" s="60" t="s">
        <v>287</v>
      </c>
      <c r="C108" s="143"/>
    </row>
    <row r="109" spans="1:3" ht="12" customHeight="1">
      <c r="A109" s="213" t="s">
        <v>347</v>
      </c>
      <c r="B109" s="60" t="s">
        <v>288</v>
      </c>
      <c r="C109" s="143"/>
    </row>
    <row r="110" spans="1:3" ht="12" customHeight="1">
      <c r="A110" s="213" t="s">
        <v>348</v>
      </c>
      <c r="B110" s="59" t="s">
        <v>289</v>
      </c>
      <c r="C110" s="141"/>
    </row>
    <row r="111" spans="1:3" ht="12" customHeight="1">
      <c r="A111" s="213" t="s">
        <v>352</v>
      </c>
      <c r="B111" s="9" t="s">
        <v>37</v>
      </c>
      <c r="C111" s="141"/>
    </row>
    <row r="112" spans="1:3" ht="12" customHeight="1">
      <c r="A112" s="214" t="s">
        <v>353</v>
      </c>
      <c r="B112" s="6" t="s">
        <v>411</v>
      </c>
      <c r="C112" s="143"/>
    </row>
    <row r="113" spans="1:3" ht="12" customHeight="1" thickBot="1">
      <c r="A113" s="222" t="s">
        <v>354</v>
      </c>
      <c r="B113" s="61" t="s">
        <v>412</v>
      </c>
      <c r="C113" s="147"/>
    </row>
    <row r="114" spans="1:3" ht="12" customHeight="1" thickBot="1">
      <c r="A114" s="25" t="s">
        <v>7</v>
      </c>
      <c r="B114" s="23" t="s">
        <v>290</v>
      </c>
      <c r="C114" s="139">
        <f>+C115+C117+C119</f>
        <v>0</v>
      </c>
    </row>
    <row r="115" spans="1:3" ht="12" customHeight="1">
      <c r="A115" s="212" t="s">
        <v>73</v>
      </c>
      <c r="B115" s="6" t="s">
        <v>155</v>
      </c>
      <c r="C115" s="142"/>
    </row>
    <row r="116" spans="1:3" ht="12" customHeight="1">
      <c r="A116" s="212" t="s">
        <v>74</v>
      </c>
      <c r="B116" s="10" t="s">
        <v>294</v>
      </c>
      <c r="C116" s="142"/>
    </row>
    <row r="117" spans="1:3" ht="12" customHeight="1">
      <c r="A117" s="212" t="s">
        <v>75</v>
      </c>
      <c r="B117" s="10" t="s">
        <v>132</v>
      </c>
      <c r="C117" s="141"/>
    </row>
    <row r="118" spans="1:3" ht="12" customHeight="1">
      <c r="A118" s="212" t="s">
        <v>76</v>
      </c>
      <c r="B118" s="10" t="s">
        <v>295</v>
      </c>
      <c r="C118" s="132"/>
    </row>
    <row r="119" spans="1:3" ht="12" customHeight="1">
      <c r="A119" s="212" t="s">
        <v>77</v>
      </c>
      <c r="B119" s="136" t="s">
        <v>158</v>
      </c>
      <c r="C119" s="132"/>
    </row>
    <row r="120" spans="1:3" ht="12" customHeight="1">
      <c r="A120" s="212" t="s">
        <v>83</v>
      </c>
      <c r="B120" s="135" t="s">
        <v>337</v>
      </c>
      <c r="C120" s="132"/>
    </row>
    <row r="121" spans="1:3" ht="12" customHeight="1">
      <c r="A121" s="212" t="s">
        <v>85</v>
      </c>
      <c r="B121" s="194" t="s">
        <v>300</v>
      </c>
      <c r="C121" s="132"/>
    </row>
    <row r="122" spans="1:3" ht="12" customHeight="1">
      <c r="A122" s="212" t="s">
        <v>133</v>
      </c>
      <c r="B122" s="59" t="s">
        <v>283</v>
      </c>
      <c r="C122" s="132"/>
    </row>
    <row r="123" spans="1:3" ht="12" customHeight="1">
      <c r="A123" s="212" t="s">
        <v>134</v>
      </c>
      <c r="B123" s="59" t="s">
        <v>299</v>
      </c>
      <c r="C123" s="132"/>
    </row>
    <row r="124" spans="1:3" ht="12" customHeight="1">
      <c r="A124" s="212" t="s">
        <v>135</v>
      </c>
      <c r="B124" s="59" t="s">
        <v>298</v>
      </c>
      <c r="C124" s="132"/>
    </row>
    <row r="125" spans="1:3" ht="12" customHeight="1">
      <c r="A125" s="212" t="s">
        <v>291</v>
      </c>
      <c r="B125" s="59" t="s">
        <v>286</v>
      </c>
      <c r="C125" s="132"/>
    </row>
    <row r="126" spans="1:3" ht="12" customHeight="1">
      <c r="A126" s="212" t="s">
        <v>292</v>
      </c>
      <c r="B126" s="59" t="s">
        <v>297</v>
      </c>
      <c r="C126" s="132"/>
    </row>
    <row r="127" spans="1:3" ht="12" customHeight="1" thickBot="1">
      <c r="A127" s="221" t="s">
        <v>293</v>
      </c>
      <c r="B127" s="59" t="s">
        <v>296</v>
      </c>
      <c r="C127" s="133"/>
    </row>
    <row r="128" spans="1:3" ht="12" customHeight="1" thickBot="1">
      <c r="A128" s="25" t="s">
        <v>8</v>
      </c>
      <c r="B128" s="54" t="s">
        <v>357</v>
      </c>
      <c r="C128" s="139">
        <f>+C93+C114</f>
        <v>0</v>
      </c>
    </row>
    <row r="129" spans="1:3" ht="12" customHeight="1" thickBot="1">
      <c r="A129" s="25" t="s">
        <v>9</v>
      </c>
      <c r="B129" s="54" t="s">
        <v>358</v>
      </c>
      <c r="C129" s="139">
        <f>+C130+C131+C132</f>
        <v>0</v>
      </c>
    </row>
    <row r="130" spans="1:3" s="52" customFormat="1" ht="12" customHeight="1">
      <c r="A130" s="212" t="s">
        <v>196</v>
      </c>
      <c r="B130" s="7" t="s">
        <v>416</v>
      </c>
      <c r="C130" s="132"/>
    </row>
    <row r="131" spans="1:3" ht="12" customHeight="1">
      <c r="A131" s="212" t="s">
        <v>197</v>
      </c>
      <c r="B131" s="7" t="s">
        <v>366</v>
      </c>
      <c r="C131" s="132"/>
    </row>
    <row r="132" spans="1:3" ht="12" customHeight="1" thickBot="1">
      <c r="A132" s="221" t="s">
        <v>198</v>
      </c>
      <c r="B132" s="5" t="s">
        <v>415</v>
      </c>
      <c r="C132" s="132"/>
    </row>
    <row r="133" spans="1:3" ht="12" customHeight="1" thickBot="1">
      <c r="A133" s="25" t="s">
        <v>10</v>
      </c>
      <c r="B133" s="54" t="s">
        <v>359</v>
      </c>
      <c r="C133" s="139">
        <f>+C134+C135+C136+C137+C138+C139</f>
        <v>0</v>
      </c>
    </row>
    <row r="134" spans="1:3" ht="12" customHeight="1">
      <c r="A134" s="212" t="s">
        <v>60</v>
      </c>
      <c r="B134" s="7" t="s">
        <v>368</v>
      </c>
      <c r="C134" s="132"/>
    </row>
    <row r="135" spans="1:3" ht="12" customHeight="1">
      <c r="A135" s="212" t="s">
        <v>61</v>
      </c>
      <c r="B135" s="7" t="s">
        <v>360</v>
      </c>
      <c r="C135" s="132"/>
    </row>
    <row r="136" spans="1:3" ht="12" customHeight="1">
      <c r="A136" s="212" t="s">
        <v>62</v>
      </c>
      <c r="B136" s="7" t="s">
        <v>361</v>
      </c>
      <c r="C136" s="132"/>
    </row>
    <row r="137" spans="1:3" ht="12" customHeight="1">
      <c r="A137" s="212" t="s">
        <v>120</v>
      </c>
      <c r="B137" s="7" t="s">
        <v>414</v>
      </c>
      <c r="C137" s="132"/>
    </row>
    <row r="138" spans="1:3" ht="12" customHeight="1">
      <c r="A138" s="212" t="s">
        <v>121</v>
      </c>
      <c r="B138" s="7" t="s">
        <v>363</v>
      </c>
      <c r="C138" s="132"/>
    </row>
    <row r="139" spans="1:3" s="52" customFormat="1" ht="12" customHeight="1" thickBot="1">
      <c r="A139" s="221" t="s">
        <v>122</v>
      </c>
      <c r="B139" s="5" t="s">
        <v>364</v>
      </c>
      <c r="C139" s="132"/>
    </row>
    <row r="140" spans="1:11" ht="12" customHeight="1" thickBot="1">
      <c r="A140" s="25" t="s">
        <v>11</v>
      </c>
      <c r="B140" s="54" t="s">
        <v>421</v>
      </c>
      <c r="C140" s="145">
        <f>+C141+C142+C144+C145+C143</f>
        <v>0</v>
      </c>
      <c r="K140" s="131"/>
    </row>
    <row r="141" spans="1:3" ht="12.75">
      <c r="A141" s="212" t="s">
        <v>63</v>
      </c>
      <c r="B141" s="7" t="s">
        <v>301</v>
      </c>
      <c r="C141" s="132"/>
    </row>
    <row r="142" spans="1:3" ht="12" customHeight="1">
      <c r="A142" s="212" t="s">
        <v>64</v>
      </c>
      <c r="B142" s="7" t="s">
        <v>302</v>
      </c>
      <c r="C142" s="132"/>
    </row>
    <row r="143" spans="1:3" s="52" customFormat="1" ht="12" customHeight="1">
      <c r="A143" s="212" t="s">
        <v>215</v>
      </c>
      <c r="B143" s="7" t="s">
        <v>420</v>
      </c>
      <c r="C143" s="132"/>
    </row>
    <row r="144" spans="1:3" s="52" customFormat="1" ht="12" customHeight="1">
      <c r="A144" s="212" t="s">
        <v>216</v>
      </c>
      <c r="B144" s="7" t="s">
        <v>373</v>
      </c>
      <c r="C144" s="132"/>
    </row>
    <row r="145" spans="1:3" s="52" customFormat="1" ht="12" customHeight="1" thickBot="1">
      <c r="A145" s="221" t="s">
        <v>217</v>
      </c>
      <c r="B145" s="5" t="s">
        <v>321</v>
      </c>
      <c r="C145" s="132"/>
    </row>
    <row r="146" spans="1:3" s="52" customFormat="1" ht="12" customHeight="1" thickBot="1">
      <c r="A146" s="25" t="s">
        <v>12</v>
      </c>
      <c r="B146" s="54" t="s">
        <v>374</v>
      </c>
      <c r="C146" s="148">
        <f>+C147+C148+C149+C150+C151</f>
        <v>0</v>
      </c>
    </row>
    <row r="147" spans="1:3" s="52" customFormat="1" ht="12" customHeight="1">
      <c r="A147" s="212" t="s">
        <v>65</v>
      </c>
      <c r="B147" s="7" t="s">
        <v>369</v>
      </c>
      <c r="C147" s="132"/>
    </row>
    <row r="148" spans="1:3" s="52" customFormat="1" ht="12" customHeight="1">
      <c r="A148" s="212" t="s">
        <v>66</v>
      </c>
      <c r="B148" s="7" t="s">
        <v>376</v>
      </c>
      <c r="C148" s="132"/>
    </row>
    <row r="149" spans="1:3" s="52" customFormat="1" ht="12" customHeight="1">
      <c r="A149" s="212" t="s">
        <v>227</v>
      </c>
      <c r="B149" s="7" t="s">
        <v>371</v>
      </c>
      <c r="C149" s="132"/>
    </row>
    <row r="150" spans="1:3" ht="12.75" customHeight="1">
      <c r="A150" s="212" t="s">
        <v>228</v>
      </c>
      <c r="B150" s="7" t="s">
        <v>417</v>
      </c>
      <c r="C150" s="132"/>
    </row>
    <row r="151" spans="1:3" ht="12.75" customHeight="1" thickBot="1">
      <c r="A151" s="221" t="s">
        <v>375</v>
      </c>
      <c r="B151" s="5" t="s">
        <v>378</v>
      </c>
      <c r="C151" s="133"/>
    </row>
    <row r="152" spans="1:3" ht="12.75" customHeight="1" thickBot="1">
      <c r="A152" s="241" t="s">
        <v>13</v>
      </c>
      <c r="B152" s="54" t="s">
        <v>379</v>
      </c>
      <c r="C152" s="148"/>
    </row>
    <row r="153" spans="1:3" ht="12" customHeight="1" thickBot="1">
      <c r="A153" s="241" t="s">
        <v>14</v>
      </c>
      <c r="B153" s="54" t="s">
        <v>380</v>
      </c>
      <c r="C153" s="148"/>
    </row>
    <row r="154" spans="1:3" ht="15" customHeight="1" thickBot="1">
      <c r="A154" s="25" t="s">
        <v>15</v>
      </c>
      <c r="B154" s="54" t="s">
        <v>382</v>
      </c>
      <c r="C154" s="208">
        <f>+C129+C133+C140+C146+C152+C153</f>
        <v>0</v>
      </c>
    </row>
    <row r="155" spans="1:3" ht="13.5" thickBot="1">
      <c r="A155" s="223" t="s">
        <v>16</v>
      </c>
      <c r="B155" s="178" t="s">
        <v>381</v>
      </c>
      <c r="C155" s="208">
        <f>+C128+C154</f>
        <v>0</v>
      </c>
    </row>
    <row r="156" spans="1:3" ht="15" customHeight="1" thickBot="1">
      <c r="A156" s="181"/>
      <c r="B156" s="182"/>
      <c r="C156" s="183"/>
    </row>
    <row r="157" spans="1:3" ht="14.25" customHeight="1" thickBot="1">
      <c r="A157" s="128" t="s">
        <v>418</v>
      </c>
      <c r="B157" s="129"/>
      <c r="C157" s="53"/>
    </row>
    <row r="158" spans="1:3" ht="13.5" thickBot="1">
      <c r="A158" s="128" t="s">
        <v>149</v>
      </c>
      <c r="B158" s="129"/>
      <c r="C158" s="5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workbookViewId="0" topLeftCell="A1">
      <selection activeCell="B3" sqref="B3"/>
    </sheetView>
  </sheetViews>
  <sheetFormatPr defaultColWidth="9.00390625" defaultRowHeight="12.75"/>
  <cols>
    <col min="1" max="1" width="19.50390625" style="184" customWidth="1"/>
    <col min="2" max="2" width="72.00390625" style="185" customWidth="1"/>
    <col min="3" max="3" width="25.00390625" style="186" customWidth="1"/>
    <col min="4" max="16384" width="9.375" style="2" customWidth="1"/>
  </cols>
  <sheetData>
    <row r="1" spans="1:3" s="1" customFormat="1" ht="16.5" customHeight="1" thickBot="1">
      <c r="A1" s="116"/>
      <c r="B1" s="117"/>
      <c r="C1" s="130" t="str">
        <f>+CONCATENATE("9.1.3. melléklet a 2/2016. (II.15.) önkormányzati rendelethez")</f>
        <v>9.1.3. melléklet a 2/2016. (II.15.) önkormányzati rendelethez</v>
      </c>
    </row>
    <row r="2" spans="1:3" s="48" customFormat="1" ht="21" customHeight="1">
      <c r="A2" s="189" t="s">
        <v>48</v>
      </c>
      <c r="B2" s="171" t="s">
        <v>151</v>
      </c>
      <c r="C2" s="173" t="s">
        <v>40</v>
      </c>
    </row>
    <row r="3" spans="1:3" s="48" customFormat="1" ht="16.5" thickBot="1">
      <c r="A3" s="118" t="s">
        <v>147</v>
      </c>
      <c r="B3" s="172" t="s">
        <v>419</v>
      </c>
      <c r="C3" s="240" t="s">
        <v>340</v>
      </c>
    </row>
    <row r="4" spans="1:3" s="49" customFormat="1" ht="15.75" customHeight="1" thickBot="1">
      <c r="A4" s="119"/>
      <c r="B4" s="119"/>
      <c r="C4" s="120" t="s">
        <v>41</v>
      </c>
    </row>
    <row r="5" spans="1:3" ht="13.5" thickBot="1">
      <c r="A5" s="190" t="s">
        <v>148</v>
      </c>
      <c r="B5" s="121" t="s">
        <v>435</v>
      </c>
      <c r="C5" s="174" t="s">
        <v>42</v>
      </c>
    </row>
    <row r="6" spans="1:3" s="41" customFormat="1" ht="12.75" customHeight="1" thickBot="1">
      <c r="A6" s="98"/>
      <c r="B6" s="99" t="s">
        <v>396</v>
      </c>
      <c r="C6" s="100" t="s">
        <v>397</v>
      </c>
    </row>
    <row r="7" spans="1:3" s="41" customFormat="1" ht="15.75" customHeight="1" thickBot="1">
      <c r="A7" s="122"/>
      <c r="B7" s="123" t="s">
        <v>43</v>
      </c>
      <c r="C7" s="175"/>
    </row>
    <row r="8" spans="1:3" s="41" customFormat="1" ht="12" customHeight="1" thickBot="1">
      <c r="A8" s="25" t="s">
        <v>6</v>
      </c>
      <c r="B8" s="19" t="s">
        <v>181</v>
      </c>
      <c r="C8" s="139">
        <f>+C9+C10+C11+C12+C13+C14</f>
        <v>0</v>
      </c>
    </row>
    <row r="9" spans="1:3" s="50" customFormat="1" ht="12" customHeight="1">
      <c r="A9" s="212" t="s">
        <v>67</v>
      </c>
      <c r="B9" s="198" t="s">
        <v>182</v>
      </c>
      <c r="C9" s="142"/>
    </row>
    <row r="10" spans="1:3" s="51" customFormat="1" ht="12" customHeight="1">
      <c r="A10" s="213" t="s">
        <v>68</v>
      </c>
      <c r="B10" s="199" t="s">
        <v>183</v>
      </c>
      <c r="C10" s="141"/>
    </row>
    <row r="11" spans="1:3" s="51" customFormat="1" ht="12" customHeight="1">
      <c r="A11" s="213" t="s">
        <v>69</v>
      </c>
      <c r="B11" s="199" t="s">
        <v>422</v>
      </c>
      <c r="C11" s="141"/>
    </row>
    <row r="12" spans="1:3" s="51" customFormat="1" ht="12" customHeight="1">
      <c r="A12" s="213" t="s">
        <v>70</v>
      </c>
      <c r="B12" s="199" t="s">
        <v>184</v>
      </c>
      <c r="C12" s="141"/>
    </row>
    <row r="13" spans="1:3" s="51" customFormat="1" ht="12" customHeight="1">
      <c r="A13" s="213" t="s">
        <v>104</v>
      </c>
      <c r="B13" s="199" t="s">
        <v>405</v>
      </c>
      <c r="C13" s="141"/>
    </row>
    <row r="14" spans="1:3" s="50" customFormat="1" ht="12" customHeight="1" thickBot="1">
      <c r="A14" s="214" t="s">
        <v>71</v>
      </c>
      <c r="B14" s="200" t="s">
        <v>342</v>
      </c>
      <c r="C14" s="141"/>
    </row>
    <row r="15" spans="1:3" s="50" customFormat="1" ht="12" customHeight="1" thickBot="1">
      <c r="A15" s="25" t="s">
        <v>7</v>
      </c>
      <c r="B15" s="134" t="s">
        <v>185</v>
      </c>
      <c r="C15" s="139">
        <f>+C16+C17+C18+C19+C20</f>
        <v>0</v>
      </c>
    </row>
    <row r="16" spans="1:3" s="50" customFormat="1" ht="12" customHeight="1">
      <c r="A16" s="212" t="s">
        <v>73</v>
      </c>
      <c r="B16" s="198" t="s">
        <v>186</v>
      </c>
      <c r="C16" s="142"/>
    </row>
    <row r="17" spans="1:3" s="50" customFormat="1" ht="12" customHeight="1">
      <c r="A17" s="213" t="s">
        <v>74</v>
      </c>
      <c r="B17" s="199" t="s">
        <v>187</v>
      </c>
      <c r="C17" s="141"/>
    </row>
    <row r="18" spans="1:3" s="50" customFormat="1" ht="12" customHeight="1">
      <c r="A18" s="213" t="s">
        <v>75</v>
      </c>
      <c r="B18" s="199" t="s">
        <v>331</v>
      </c>
      <c r="C18" s="141"/>
    </row>
    <row r="19" spans="1:3" s="50" customFormat="1" ht="12" customHeight="1">
      <c r="A19" s="213" t="s">
        <v>76</v>
      </c>
      <c r="B19" s="199" t="s">
        <v>332</v>
      </c>
      <c r="C19" s="141"/>
    </row>
    <row r="20" spans="1:3" s="50" customFormat="1" ht="12" customHeight="1">
      <c r="A20" s="213" t="s">
        <v>77</v>
      </c>
      <c r="B20" s="199" t="s">
        <v>188</v>
      </c>
      <c r="C20" s="141"/>
    </row>
    <row r="21" spans="1:3" s="51" customFormat="1" ht="12" customHeight="1" thickBot="1">
      <c r="A21" s="214" t="s">
        <v>83</v>
      </c>
      <c r="B21" s="200" t="s">
        <v>189</v>
      </c>
      <c r="C21" s="143"/>
    </row>
    <row r="22" spans="1:3" s="51" customFormat="1" ht="12" customHeight="1" thickBot="1">
      <c r="A22" s="25" t="s">
        <v>8</v>
      </c>
      <c r="B22" s="19" t="s">
        <v>190</v>
      </c>
      <c r="C22" s="139">
        <f>+C23+C24+C25+C26+C27</f>
        <v>0</v>
      </c>
    </row>
    <row r="23" spans="1:3" s="51" customFormat="1" ht="12" customHeight="1">
      <c r="A23" s="212" t="s">
        <v>56</v>
      </c>
      <c r="B23" s="198" t="s">
        <v>191</v>
      </c>
      <c r="C23" s="142"/>
    </row>
    <row r="24" spans="1:3" s="50" customFormat="1" ht="12" customHeight="1">
      <c r="A24" s="213" t="s">
        <v>57</v>
      </c>
      <c r="B24" s="199" t="s">
        <v>192</v>
      </c>
      <c r="C24" s="141"/>
    </row>
    <row r="25" spans="1:3" s="51" customFormat="1" ht="12" customHeight="1">
      <c r="A25" s="213" t="s">
        <v>58</v>
      </c>
      <c r="B25" s="199" t="s">
        <v>333</v>
      </c>
      <c r="C25" s="141"/>
    </row>
    <row r="26" spans="1:3" s="51" customFormat="1" ht="12" customHeight="1">
      <c r="A26" s="213" t="s">
        <v>59</v>
      </c>
      <c r="B26" s="199" t="s">
        <v>334</v>
      </c>
      <c r="C26" s="141"/>
    </row>
    <row r="27" spans="1:3" s="51" customFormat="1" ht="12" customHeight="1">
      <c r="A27" s="213" t="s">
        <v>116</v>
      </c>
      <c r="B27" s="199" t="s">
        <v>193</v>
      </c>
      <c r="C27" s="141"/>
    </row>
    <row r="28" spans="1:3" s="51" customFormat="1" ht="12" customHeight="1" thickBot="1">
      <c r="A28" s="214" t="s">
        <v>117</v>
      </c>
      <c r="B28" s="200" t="s">
        <v>194</v>
      </c>
      <c r="C28" s="143"/>
    </row>
    <row r="29" spans="1:3" s="51" customFormat="1" ht="12" customHeight="1" thickBot="1">
      <c r="A29" s="25" t="s">
        <v>118</v>
      </c>
      <c r="B29" s="19" t="s">
        <v>195</v>
      </c>
      <c r="C29" s="145">
        <f>SUM(C30:C36)</f>
        <v>0</v>
      </c>
    </row>
    <row r="30" spans="1:3" s="51" customFormat="1" ht="12" customHeight="1">
      <c r="A30" s="212" t="s">
        <v>196</v>
      </c>
      <c r="B30" s="198" t="s">
        <v>427</v>
      </c>
      <c r="C30" s="142"/>
    </row>
    <row r="31" spans="1:3" s="51" customFormat="1" ht="12" customHeight="1">
      <c r="A31" s="213" t="s">
        <v>197</v>
      </c>
      <c r="B31" s="199" t="s">
        <v>428</v>
      </c>
      <c r="C31" s="141"/>
    </row>
    <row r="32" spans="1:3" s="51" customFormat="1" ht="12" customHeight="1">
      <c r="A32" s="213" t="s">
        <v>198</v>
      </c>
      <c r="B32" s="199" t="s">
        <v>429</v>
      </c>
      <c r="C32" s="141"/>
    </row>
    <row r="33" spans="1:3" s="51" customFormat="1" ht="12" customHeight="1">
      <c r="A33" s="213" t="s">
        <v>199</v>
      </c>
      <c r="B33" s="199" t="s">
        <v>430</v>
      </c>
      <c r="C33" s="141"/>
    </row>
    <row r="34" spans="1:3" s="51" customFormat="1" ht="12" customHeight="1">
      <c r="A34" s="213" t="s">
        <v>424</v>
      </c>
      <c r="B34" s="199" t="s">
        <v>200</v>
      </c>
      <c r="C34" s="141"/>
    </row>
    <row r="35" spans="1:3" s="51" customFormat="1" ht="12" customHeight="1">
      <c r="A35" s="213" t="s">
        <v>425</v>
      </c>
      <c r="B35" s="199" t="s">
        <v>201</v>
      </c>
      <c r="C35" s="141"/>
    </row>
    <row r="36" spans="1:3" s="51" customFormat="1" ht="12" customHeight="1" thickBot="1">
      <c r="A36" s="214" t="s">
        <v>426</v>
      </c>
      <c r="B36" s="242" t="s">
        <v>202</v>
      </c>
      <c r="C36" s="143"/>
    </row>
    <row r="37" spans="1:3" s="51" customFormat="1" ht="12" customHeight="1" thickBot="1">
      <c r="A37" s="25" t="s">
        <v>10</v>
      </c>
      <c r="B37" s="19" t="s">
        <v>343</v>
      </c>
      <c r="C37" s="139">
        <f>SUM(C38:C48)</f>
        <v>0</v>
      </c>
    </row>
    <row r="38" spans="1:3" s="51" customFormat="1" ht="12" customHeight="1">
      <c r="A38" s="212" t="s">
        <v>60</v>
      </c>
      <c r="B38" s="198" t="s">
        <v>205</v>
      </c>
      <c r="C38" s="142"/>
    </row>
    <row r="39" spans="1:3" s="51" customFormat="1" ht="12" customHeight="1">
      <c r="A39" s="213" t="s">
        <v>61</v>
      </c>
      <c r="B39" s="199" t="s">
        <v>206</v>
      </c>
      <c r="C39" s="141"/>
    </row>
    <row r="40" spans="1:3" s="51" customFormat="1" ht="12" customHeight="1">
      <c r="A40" s="213" t="s">
        <v>62</v>
      </c>
      <c r="B40" s="199" t="s">
        <v>207</v>
      </c>
      <c r="C40" s="141"/>
    </row>
    <row r="41" spans="1:3" s="51" customFormat="1" ht="12" customHeight="1">
      <c r="A41" s="213" t="s">
        <v>120</v>
      </c>
      <c r="B41" s="199" t="s">
        <v>208</v>
      </c>
      <c r="C41" s="141"/>
    </row>
    <row r="42" spans="1:3" s="51" customFormat="1" ht="12" customHeight="1">
      <c r="A42" s="213" t="s">
        <v>121</v>
      </c>
      <c r="B42" s="199" t="s">
        <v>209</v>
      </c>
      <c r="C42" s="141"/>
    </row>
    <row r="43" spans="1:3" s="51" customFormat="1" ht="12" customHeight="1">
      <c r="A43" s="213" t="s">
        <v>122</v>
      </c>
      <c r="B43" s="199" t="s">
        <v>210</v>
      </c>
      <c r="C43" s="141"/>
    </row>
    <row r="44" spans="1:3" s="51" customFormat="1" ht="12" customHeight="1">
      <c r="A44" s="213" t="s">
        <v>123</v>
      </c>
      <c r="B44" s="199" t="s">
        <v>211</v>
      </c>
      <c r="C44" s="141"/>
    </row>
    <row r="45" spans="1:3" s="51" customFormat="1" ht="12" customHeight="1">
      <c r="A45" s="213" t="s">
        <v>124</v>
      </c>
      <c r="B45" s="199" t="s">
        <v>431</v>
      </c>
      <c r="C45" s="141"/>
    </row>
    <row r="46" spans="1:3" s="51" customFormat="1" ht="12" customHeight="1">
      <c r="A46" s="213" t="s">
        <v>203</v>
      </c>
      <c r="B46" s="199" t="s">
        <v>212</v>
      </c>
      <c r="C46" s="144"/>
    </row>
    <row r="47" spans="1:3" s="51" customFormat="1" ht="12" customHeight="1">
      <c r="A47" s="214" t="s">
        <v>204</v>
      </c>
      <c r="B47" s="200" t="s">
        <v>345</v>
      </c>
      <c r="C47" s="188"/>
    </row>
    <row r="48" spans="1:3" s="51" customFormat="1" ht="12" customHeight="1" thickBot="1">
      <c r="A48" s="214" t="s">
        <v>344</v>
      </c>
      <c r="B48" s="200" t="s">
        <v>213</v>
      </c>
      <c r="C48" s="188"/>
    </row>
    <row r="49" spans="1:3" s="51" customFormat="1" ht="12" customHeight="1" thickBot="1">
      <c r="A49" s="25" t="s">
        <v>11</v>
      </c>
      <c r="B49" s="19" t="s">
        <v>214</v>
      </c>
      <c r="C49" s="139">
        <f>SUM(C50:C54)</f>
        <v>0</v>
      </c>
    </row>
    <row r="50" spans="1:3" s="51" customFormat="1" ht="12" customHeight="1">
      <c r="A50" s="212" t="s">
        <v>63</v>
      </c>
      <c r="B50" s="198" t="s">
        <v>218</v>
      </c>
      <c r="C50" s="224"/>
    </row>
    <row r="51" spans="1:3" s="51" customFormat="1" ht="12" customHeight="1">
      <c r="A51" s="213" t="s">
        <v>64</v>
      </c>
      <c r="B51" s="199" t="s">
        <v>219</v>
      </c>
      <c r="C51" s="144"/>
    </row>
    <row r="52" spans="1:3" s="51" customFormat="1" ht="12" customHeight="1">
      <c r="A52" s="213" t="s">
        <v>215</v>
      </c>
      <c r="B52" s="199" t="s">
        <v>220</v>
      </c>
      <c r="C52" s="144"/>
    </row>
    <row r="53" spans="1:3" s="51" customFormat="1" ht="12" customHeight="1">
      <c r="A53" s="213" t="s">
        <v>216</v>
      </c>
      <c r="B53" s="199" t="s">
        <v>221</v>
      </c>
      <c r="C53" s="144"/>
    </row>
    <row r="54" spans="1:3" s="51" customFormat="1" ht="12" customHeight="1" thickBot="1">
      <c r="A54" s="214" t="s">
        <v>217</v>
      </c>
      <c r="B54" s="242" t="s">
        <v>222</v>
      </c>
      <c r="C54" s="188"/>
    </row>
    <row r="55" spans="1:3" s="51" customFormat="1" ht="12" customHeight="1" thickBot="1">
      <c r="A55" s="25" t="s">
        <v>125</v>
      </c>
      <c r="B55" s="19" t="s">
        <v>223</v>
      </c>
      <c r="C55" s="139">
        <f>SUM(C56:C58)</f>
        <v>0</v>
      </c>
    </row>
    <row r="56" spans="1:3" s="51" customFormat="1" ht="12" customHeight="1">
      <c r="A56" s="212" t="s">
        <v>65</v>
      </c>
      <c r="B56" s="198" t="s">
        <v>224</v>
      </c>
      <c r="C56" s="142"/>
    </row>
    <row r="57" spans="1:3" s="51" customFormat="1" ht="12" customHeight="1">
      <c r="A57" s="213" t="s">
        <v>66</v>
      </c>
      <c r="B57" s="199" t="s">
        <v>335</v>
      </c>
      <c r="C57" s="141"/>
    </row>
    <row r="58" spans="1:3" s="51" customFormat="1" ht="12" customHeight="1">
      <c r="A58" s="213" t="s">
        <v>227</v>
      </c>
      <c r="B58" s="199" t="s">
        <v>225</v>
      </c>
      <c r="C58" s="141"/>
    </row>
    <row r="59" spans="1:3" s="51" customFormat="1" ht="12" customHeight="1" thickBot="1">
      <c r="A59" s="214" t="s">
        <v>228</v>
      </c>
      <c r="B59" s="242" t="s">
        <v>226</v>
      </c>
      <c r="C59" s="143"/>
    </row>
    <row r="60" spans="1:3" s="51" customFormat="1" ht="12" customHeight="1" thickBot="1">
      <c r="A60" s="25" t="s">
        <v>13</v>
      </c>
      <c r="B60" s="134" t="s">
        <v>229</v>
      </c>
      <c r="C60" s="139">
        <f>SUM(C61:C63)</f>
        <v>0</v>
      </c>
    </row>
    <row r="61" spans="1:3" s="51" customFormat="1" ht="12" customHeight="1">
      <c r="A61" s="212" t="s">
        <v>126</v>
      </c>
      <c r="B61" s="198" t="s">
        <v>231</v>
      </c>
      <c r="C61" s="144"/>
    </row>
    <row r="62" spans="1:3" s="51" customFormat="1" ht="12" customHeight="1">
      <c r="A62" s="213" t="s">
        <v>127</v>
      </c>
      <c r="B62" s="199" t="s">
        <v>336</v>
      </c>
      <c r="C62" s="144"/>
    </row>
    <row r="63" spans="1:3" s="51" customFormat="1" ht="12" customHeight="1">
      <c r="A63" s="213" t="s">
        <v>157</v>
      </c>
      <c r="B63" s="199" t="s">
        <v>232</v>
      </c>
      <c r="C63" s="144"/>
    </row>
    <row r="64" spans="1:3" s="51" customFormat="1" ht="12" customHeight="1" thickBot="1">
      <c r="A64" s="214" t="s">
        <v>230</v>
      </c>
      <c r="B64" s="242" t="s">
        <v>233</v>
      </c>
      <c r="C64" s="144"/>
    </row>
    <row r="65" spans="1:3" s="51" customFormat="1" ht="12" customHeight="1" thickBot="1">
      <c r="A65" s="25" t="s">
        <v>14</v>
      </c>
      <c r="B65" s="19" t="s">
        <v>234</v>
      </c>
      <c r="C65" s="145">
        <f>+C8+C15+C22+C29+C37+C49+C55+C60</f>
        <v>0</v>
      </c>
    </row>
    <row r="66" spans="1:3" s="51" customFormat="1" ht="12" customHeight="1" thickBot="1">
      <c r="A66" s="215" t="s">
        <v>325</v>
      </c>
      <c r="B66" s="134" t="s">
        <v>236</v>
      </c>
      <c r="C66" s="139">
        <f>SUM(C67:C69)</f>
        <v>0</v>
      </c>
    </row>
    <row r="67" spans="1:3" s="51" customFormat="1" ht="12" customHeight="1">
      <c r="A67" s="212" t="s">
        <v>267</v>
      </c>
      <c r="B67" s="198" t="s">
        <v>237</v>
      </c>
      <c r="C67" s="144"/>
    </row>
    <row r="68" spans="1:3" s="51" customFormat="1" ht="12" customHeight="1">
      <c r="A68" s="213" t="s">
        <v>276</v>
      </c>
      <c r="B68" s="199" t="s">
        <v>238</v>
      </c>
      <c r="C68" s="144"/>
    </row>
    <row r="69" spans="1:3" s="51" customFormat="1" ht="12" customHeight="1" thickBot="1">
      <c r="A69" s="214" t="s">
        <v>277</v>
      </c>
      <c r="B69" s="246" t="s">
        <v>239</v>
      </c>
      <c r="C69" s="144"/>
    </row>
    <row r="70" spans="1:3" s="51" customFormat="1" ht="12" customHeight="1" thickBot="1">
      <c r="A70" s="215" t="s">
        <v>240</v>
      </c>
      <c r="B70" s="134" t="s">
        <v>241</v>
      </c>
      <c r="C70" s="139">
        <f>SUM(C71:C74)</f>
        <v>0</v>
      </c>
    </row>
    <row r="71" spans="1:3" s="51" customFormat="1" ht="12" customHeight="1">
      <c r="A71" s="212" t="s">
        <v>105</v>
      </c>
      <c r="B71" s="198" t="s">
        <v>242</v>
      </c>
      <c r="C71" s="144"/>
    </row>
    <row r="72" spans="1:3" s="51" customFormat="1" ht="12" customHeight="1">
      <c r="A72" s="213" t="s">
        <v>106</v>
      </c>
      <c r="B72" s="199" t="s">
        <v>243</v>
      </c>
      <c r="C72" s="144"/>
    </row>
    <row r="73" spans="1:3" s="51" customFormat="1" ht="12" customHeight="1">
      <c r="A73" s="213" t="s">
        <v>268</v>
      </c>
      <c r="B73" s="199" t="s">
        <v>244</v>
      </c>
      <c r="C73" s="144"/>
    </row>
    <row r="74" spans="1:3" s="51" customFormat="1" ht="12" customHeight="1" thickBot="1">
      <c r="A74" s="214" t="s">
        <v>269</v>
      </c>
      <c r="B74" s="200" t="s">
        <v>245</v>
      </c>
      <c r="C74" s="144"/>
    </row>
    <row r="75" spans="1:3" s="51" customFormat="1" ht="12" customHeight="1" thickBot="1">
      <c r="A75" s="215" t="s">
        <v>246</v>
      </c>
      <c r="B75" s="134" t="s">
        <v>247</v>
      </c>
      <c r="C75" s="139">
        <f>SUM(C76:C77)</f>
        <v>0</v>
      </c>
    </row>
    <row r="76" spans="1:3" s="51" customFormat="1" ht="12" customHeight="1">
      <c r="A76" s="212" t="s">
        <v>270</v>
      </c>
      <c r="B76" s="198" t="s">
        <v>248</v>
      </c>
      <c r="C76" s="144"/>
    </row>
    <row r="77" spans="1:3" s="51" customFormat="1" ht="12" customHeight="1" thickBot="1">
      <c r="A77" s="214" t="s">
        <v>271</v>
      </c>
      <c r="B77" s="200" t="s">
        <v>249</v>
      </c>
      <c r="C77" s="144"/>
    </row>
    <row r="78" spans="1:3" s="50" customFormat="1" ht="12" customHeight="1" thickBot="1">
      <c r="A78" s="215" t="s">
        <v>250</v>
      </c>
      <c r="B78" s="134" t="s">
        <v>251</v>
      </c>
      <c r="C78" s="139">
        <f>SUM(C79:C81)</f>
        <v>0</v>
      </c>
    </row>
    <row r="79" spans="1:3" s="51" customFormat="1" ht="12" customHeight="1">
      <c r="A79" s="212" t="s">
        <v>272</v>
      </c>
      <c r="B79" s="198" t="s">
        <v>252</v>
      </c>
      <c r="C79" s="144"/>
    </row>
    <row r="80" spans="1:3" s="51" customFormat="1" ht="12" customHeight="1">
      <c r="A80" s="213" t="s">
        <v>273</v>
      </c>
      <c r="B80" s="199" t="s">
        <v>253</v>
      </c>
      <c r="C80" s="144"/>
    </row>
    <row r="81" spans="1:3" s="51" customFormat="1" ht="12" customHeight="1" thickBot="1">
      <c r="A81" s="214" t="s">
        <v>274</v>
      </c>
      <c r="B81" s="200" t="s">
        <v>254</v>
      </c>
      <c r="C81" s="144"/>
    </row>
    <row r="82" spans="1:3" s="51" customFormat="1" ht="12" customHeight="1" thickBot="1">
      <c r="A82" s="215" t="s">
        <v>255</v>
      </c>
      <c r="B82" s="134" t="s">
        <v>275</v>
      </c>
      <c r="C82" s="139">
        <f>SUM(C83:C86)</f>
        <v>0</v>
      </c>
    </row>
    <row r="83" spans="1:3" s="51" customFormat="1" ht="12" customHeight="1">
      <c r="A83" s="216" t="s">
        <v>256</v>
      </c>
      <c r="B83" s="198" t="s">
        <v>257</v>
      </c>
      <c r="C83" s="144"/>
    </row>
    <row r="84" spans="1:3" s="51" customFormat="1" ht="12" customHeight="1">
      <c r="A84" s="217" t="s">
        <v>258</v>
      </c>
      <c r="B84" s="199" t="s">
        <v>259</v>
      </c>
      <c r="C84" s="144"/>
    </row>
    <row r="85" spans="1:3" s="51" customFormat="1" ht="12" customHeight="1">
      <c r="A85" s="217" t="s">
        <v>260</v>
      </c>
      <c r="B85" s="199" t="s">
        <v>261</v>
      </c>
      <c r="C85" s="144"/>
    </row>
    <row r="86" spans="1:3" s="50" customFormat="1" ht="12" customHeight="1" thickBot="1">
      <c r="A86" s="218" t="s">
        <v>262</v>
      </c>
      <c r="B86" s="200" t="s">
        <v>263</v>
      </c>
      <c r="C86" s="144"/>
    </row>
    <row r="87" spans="1:3" s="50" customFormat="1" ht="12" customHeight="1" thickBot="1">
      <c r="A87" s="215" t="s">
        <v>264</v>
      </c>
      <c r="B87" s="134" t="s">
        <v>384</v>
      </c>
      <c r="C87" s="225"/>
    </row>
    <row r="88" spans="1:3" s="50" customFormat="1" ht="12" customHeight="1" thickBot="1">
      <c r="A88" s="215" t="s">
        <v>406</v>
      </c>
      <c r="B88" s="134" t="s">
        <v>265</v>
      </c>
      <c r="C88" s="225"/>
    </row>
    <row r="89" spans="1:3" s="50" customFormat="1" ht="12" customHeight="1" thickBot="1">
      <c r="A89" s="215" t="s">
        <v>407</v>
      </c>
      <c r="B89" s="205" t="s">
        <v>387</v>
      </c>
      <c r="C89" s="145">
        <f>+C66+C70+C75+C78+C82+C88+C87</f>
        <v>0</v>
      </c>
    </row>
    <row r="90" spans="1:3" s="50" customFormat="1" ht="12" customHeight="1" thickBot="1">
      <c r="A90" s="219" t="s">
        <v>408</v>
      </c>
      <c r="B90" s="206" t="s">
        <v>409</v>
      </c>
      <c r="C90" s="145">
        <f>+C65+C89</f>
        <v>0</v>
      </c>
    </row>
    <row r="91" spans="1:3" s="51" customFormat="1" ht="15" customHeight="1" thickBot="1">
      <c r="A91" s="124"/>
      <c r="B91" s="125"/>
      <c r="C91" s="176"/>
    </row>
    <row r="92" spans="1:3" s="41" customFormat="1" ht="16.5" customHeight="1" thickBot="1">
      <c r="A92" s="126"/>
      <c r="B92" s="127" t="s">
        <v>44</v>
      </c>
      <c r="C92" s="177"/>
    </row>
    <row r="93" spans="1:3" s="52" customFormat="1" ht="12" customHeight="1" thickBot="1">
      <c r="A93" s="191" t="s">
        <v>6</v>
      </c>
      <c r="B93" s="24" t="s">
        <v>413</v>
      </c>
      <c r="C93" s="138">
        <f>+C94+C95+C96+C97+C98+C111</f>
        <v>0</v>
      </c>
    </row>
    <row r="94" spans="1:3" ht="12" customHeight="1">
      <c r="A94" s="220" t="s">
        <v>67</v>
      </c>
      <c r="B94" s="8" t="s">
        <v>36</v>
      </c>
      <c r="C94" s="140"/>
    </row>
    <row r="95" spans="1:3" ht="12" customHeight="1">
      <c r="A95" s="213" t="s">
        <v>68</v>
      </c>
      <c r="B95" s="6" t="s">
        <v>128</v>
      </c>
      <c r="C95" s="141"/>
    </row>
    <row r="96" spans="1:3" ht="12" customHeight="1">
      <c r="A96" s="213" t="s">
        <v>69</v>
      </c>
      <c r="B96" s="6" t="s">
        <v>96</v>
      </c>
      <c r="C96" s="143"/>
    </row>
    <row r="97" spans="1:3" ht="12" customHeight="1">
      <c r="A97" s="213" t="s">
        <v>70</v>
      </c>
      <c r="B97" s="9" t="s">
        <v>129</v>
      </c>
      <c r="C97" s="143"/>
    </row>
    <row r="98" spans="1:3" ht="12" customHeight="1">
      <c r="A98" s="213" t="s">
        <v>78</v>
      </c>
      <c r="B98" s="17" t="s">
        <v>130</v>
      </c>
      <c r="C98" s="143"/>
    </row>
    <row r="99" spans="1:3" ht="12" customHeight="1">
      <c r="A99" s="213" t="s">
        <v>71</v>
      </c>
      <c r="B99" s="6" t="s">
        <v>410</v>
      </c>
      <c r="C99" s="143"/>
    </row>
    <row r="100" spans="1:3" ht="12" customHeight="1">
      <c r="A100" s="213" t="s">
        <v>72</v>
      </c>
      <c r="B100" s="58" t="s">
        <v>350</v>
      </c>
      <c r="C100" s="143"/>
    </row>
    <row r="101" spans="1:3" ht="12" customHeight="1">
      <c r="A101" s="213" t="s">
        <v>79</v>
      </c>
      <c r="B101" s="58" t="s">
        <v>349</v>
      </c>
      <c r="C101" s="143"/>
    </row>
    <row r="102" spans="1:3" ht="12" customHeight="1">
      <c r="A102" s="213" t="s">
        <v>80</v>
      </c>
      <c r="B102" s="58" t="s">
        <v>281</v>
      </c>
      <c r="C102" s="143"/>
    </row>
    <row r="103" spans="1:3" ht="12" customHeight="1">
      <c r="A103" s="213" t="s">
        <v>81</v>
      </c>
      <c r="B103" s="59" t="s">
        <v>282</v>
      </c>
      <c r="C103" s="143"/>
    </row>
    <row r="104" spans="1:3" ht="12" customHeight="1">
      <c r="A104" s="213" t="s">
        <v>82</v>
      </c>
      <c r="B104" s="59" t="s">
        <v>283</v>
      </c>
      <c r="C104" s="143"/>
    </row>
    <row r="105" spans="1:3" ht="12" customHeight="1">
      <c r="A105" s="213" t="s">
        <v>84</v>
      </c>
      <c r="B105" s="58" t="s">
        <v>284</v>
      </c>
      <c r="C105" s="143"/>
    </row>
    <row r="106" spans="1:3" ht="12" customHeight="1">
      <c r="A106" s="213" t="s">
        <v>131</v>
      </c>
      <c r="B106" s="58" t="s">
        <v>285</v>
      </c>
      <c r="C106" s="143"/>
    </row>
    <row r="107" spans="1:3" ht="12" customHeight="1">
      <c r="A107" s="213" t="s">
        <v>279</v>
      </c>
      <c r="B107" s="59" t="s">
        <v>286</v>
      </c>
      <c r="C107" s="143"/>
    </row>
    <row r="108" spans="1:3" ht="12" customHeight="1">
      <c r="A108" s="221" t="s">
        <v>280</v>
      </c>
      <c r="B108" s="60" t="s">
        <v>287</v>
      </c>
      <c r="C108" s="143"/>
    </row>
    <row r="109" spans="1:3" ht="12" customHeight="1">
      <c r="A109" s="213" t="s">
        <v>347</v>
      </c>
      <c r="B109" s="60" t="s">
        <v>288</v>
      </c>
      <c r="C109" s="143"/>
    </row>
    <row r="110" spans="1:3" ht="12" customHeight="1">
      <c r="A110" s="213" t="s">
        <v>348</v>
      </c>
      <c r="B110" s="59" t="s">
        <v>289</v>
      </c>
      <c r="C110" s="141"/>
    </row>
    <row r="111" spans="1:3" ht="12" customHeight="1">
      <c r="A111" s="213" t="s">
        <v>352</v>
      </c>
      <c r="B111" s="9" t="s">
        <v>37</v>
      </c>
      <c r="C111" s="141"/>
    </row>
    <row r="112" spans="1:3" ht="12" customHeight="1">
      <c r="A112" s="214" t="s">
        <v>353</v>
      </c>
      <c r="B112" s="6" t="s">
        <v>411</v>
      </c>
      <c r="C112" s="143"/>
    </row>
    <row r="113" spans="1:3" ht="12" customHeight="1" thickBot="1">
      <c r="A113" s="222" t="s">
        <v>354</v>
      </c>
      <c r="B113" s="61" t="s">
        <v>412</v>
      </c>
      <c r="C113" s="147"/>
    </row>
    <row r="114" spans="1:3" ht="12" customHeight="1" thickBot="1">
      <c r="A114" s="25" t="s">
        <v>7</v>
      </c>
      <c r="B114" s="23" t="s">
        <v>290</v>
      </c>
      <c r="C114" s="139">
        <f>+C115+C117+C119</f>
        <v>0</v>
      </c>
    </row>
    <row r="115" spans="1:3" ht="12" customHeight="1">
      <c r="A115" s="212" t="s">
        <v>73</v>
      </c>
      <c r="B115" s="6" t="s">
        <v>155</v>
      </c>
      <c r="C115" s="142"/>
    </row>
    <row r="116" spans="1:3" ht="12" customHeight="1">
      <c r="A116" s="212" t="s">
        <v>74</v>
      </c>
      <c r="B116" s="10" t="s">
        <v>294</v>
      </c>
      <c r="C116" s="142"/>
    </row>
    <row r="117" spans="1:3" ht="12" customHeight="1">
      <c r="A117" s="212" t="s">
        <v>75</v>
      </c>
      <c r="B117" s="10" t="s">
        <v>132</v>
      </c>
      <c r="C117" s="141"/>
    </row>
    <row r="118" spans="1:3" ht="12" customHeight="1">
      <c r="A118" s="212" t="s">
        <v>76</v>
      </c>
      <c r="B118" s="10" t="s">
        <v>295</v>
      </c>
      <c r="C118" s="132"/>
    </row>
    <row r="119" spans="1:3" ht="12" customHeight="1">
      <c r="A119" s="212" t="s">
        <v>77</v>
      </c>
      <c r="B119" s="136" t="s">
        <v>158</v>
      </c>
      <c r="C119" s="132"/>
    </row>
    <row r="120" spans="1:3" ht="12" customHeight="1">
      <c r="A120" s="212" t="s">
        <v>83</v>
      </c>
      <c r="B120" s="135" t="s">
        <v>337</v>
      </c>
      <c r="C120" s="132"/>
    </row>
    <row r="121" spans="1:3" ht="12" customHeight="1">
      <c r="A121" s="212" t="s">
        <v>85</v>
      </c>
      <c r="B121" s="194" t="s">
        <v>300</v>
      </c>
      <c r="C121" s="132"/>
    </row>
    <row r="122" spans="1:3" ht="12" customHeight="1">
      <c r="A122" s="212" t="s">
        <v>133</v>
      </c>
      <c r="B122" s="59" t="s">
        <v>283</v>
      </c>
      <c r="C122" s="132"/>
    </row>
    <row r="123" spans="1:3" ht="12" customHeight="1">
      <c r="A123" s="212" t="s">
        <v>134</v>
      </c>
      <c r="B123" s="59" t="s">
        <v>299</v>
      </c>
      <c r="C123" s="132"/>
    </row>
    <row r="124" spans="1:3" ht="12" customHeight="1">
      <c r="A124" s="212" t="s">
        <v>135</v>
      </c>
      <c r="B124" s="59" t="s">
        <v>298</v>
      </c>
      <c r="C124" s="132"/>
    </row>
    <row r="125" spans="1:3" ht="12" customHeight="1">
      <c r="A125" s="212" t="s">
        <v>291</v>
      </c>
      <c r="B125" s="59" t="s">
        <v>286</v>
      </c>
      <c r="C125" s="132"/>
    </row>
    <row r="126" spans="1:3" ht="12" customHeight="1">
      <c r="A126" s="212" t="s">
        <v>292</v>
      </c>
      <c r="B126" s="59" t="s">
        <v>297</v>
      </c>
      <c r="C126" s="132"/>
    </row>
    <row r="127" spans="1:3" ht="12" customHeight="1" thickBot="1">
      <c r="A127" s="221" t="s">
        <v>293</v>
      </c>
      <c r="B127" s="59" t="s">
        <v>296</v>
      </c>
      <c r="C127" s="133"/>
    </row>
    <row r="128" spans="1:3" ht="12" customHeight="1" thickBot="1">
      <c r="A128" s="25" t="s">
        <v>8</v>
      </c>
      <c r="B128" s="54" t="s">
        <v>357</v>
      </c>
      <c r="C128" s="139">
        <f>+C93+C114</f>
        <v>0</v>
      </c>
    </row>
    <row r="129" spans="1:3" ht="12" customHeight="1" thickBot="1">
      <c r="A129" s="25" t="s">
        <v>9</v>
      </c>
      <c r="B129" s="54" t="s">
        <v>358</v>
      </c>
      <c r="C129" s="139">
        <f>+C130+C131+C132</f>
        <v>0</v>
      </c>
    </row>
    <row r="130" spans="1:3" s="52" customFormat="1" ht="12" customHeight="1">
      <c r="A130" s="212" t="s">
        <v>196</v>
      </c>
      <c r="B130" s="7" t="s">
        <v>416</v>
      </c>
      <c r="C130" s="132"/>
    </row>
    <row r="131" spans="1:3" ht="12" customHeight="1">
      <c r="A131" s="212" t="s">
        <v>197</v>
      </c>
      <c r="B131" s="7" t="s">
        <v>366</v>
      </c>
      <c r="C131" s="132"/>
    </row>
    <row r="132" spans="1:3" ht="12" customHeight="1" thickBot="1">
      <c r="A132" s="221" t="s">
        <v>198</v>
      </c>
      <c r="B132" s="5" t="s">
        <v>415</v>
      </c>
      <c r="C132" s="132"/>
    </row>
    <row r="133" spans="1:3" ht="12" customHeight="1" thickBot="1">
      <c r="A133" s="25" t="s">
        <v>10</v>
      </c>
      <c r="B133" s="54" t="s">
        <v>359</v>
      </c>
      <c r="C133" s="139">
        <f>+C134+C135+C136+C137+C138+C139</f>
        <v>0</v>
      </c>
    </row>
    <row r="134" spans="1:3" ht="12" customHeight="1">
      <c r="A134" s="212" t="s">
        <v>60</v>
      </c>
      <c r="B134" s="7" t="s">
        <v>368</v>
      </c>
      <c r="C134" s="132"/>
    </row>
    <row r="135" spans="1:3" ht="12" customHeight="1">
      <c r="A135" s="212" t="s">
        <v>61</v>
      </c>
      <c r="B135" s="7" t="s">
        <v>360</v>
      </c>
      <c r="C135" s="132"/>
    </row>
    <row r="136" spans="1:3" ht="12" customHeight="1">
      <c r="A136" s="212" t="s">
        <v>62</v>
      </c>
      <c r="B136" s="7" t="s">
        <v>361</v>
      </c>
      <c r="C136" s="132"/>
    </row>
    <row r="137" spans="1:3" ht="12" customHeight="1">
      <c r="A137" s="212" t="s">
        <v>120</v>
      </c>
      <c r="B137" s="7" t="s">
        <v>414</v>
      </c>
      <c r="C137" s="132"/>
    </row>
    <row r="138" spans="1:3" ht="12" customHeight="1">
      <c r="A138" s="212" t="s">
        <v>121</v>
      </c>
      <c r="B138" s="7" t="s">
        <v>363</v>
      </c>
      <c r="C138" s="132"/>
    </row>
    <row r="139" spans="1:3" s="52" customFormat="1" ht="12" customHeight="1" thickBot="1">
      <c r="A139" s="221" t="s">
        <v>122</v>
      </c>
      <c r="B139" s="5" t="s">
        <v>364</v>
      </c>
      <c r="C139" s="132"/>
    </row>
    <row r="140" spans="1:11" ht="12" customHeight="1" thickBot="1">
      <c r="A140" s="25" t="s">
        <v>11</v>
      </c>
      <c r="B140" s="54" t="s">
        <v>421</v>
      </c>
      <c r="C140" s="145">
        <f>+C141+C142+C144+C145+C143</f>
        <v>0</v>
      </c>
      <c r="K140" s="131"/>
    </row>
    <row r="141" spans="1:3" ht="12.75">
      <c r="A141" s="212" t="s">
        <v>63</v>
      </c>
      <c r="B141" s="7" t="s">
        <v>301</v>
      </c>
      <c r="C141" s="132"/>
    </row>
    <row r="142" spans="1:3" ht="12" customHeight="1">
      <c r="A142" s="212" t="s">
        <v>64</v>
      </c>
      <c r="B142" s="7" t="s">
        <v>302</v>
      </c>
      <c r="C142" s="132"/>
    </row>
    <row r="143" spans="1:3" s="52" customFormat="1" ht="12" customHeight="1">
      <c r="A143" s="212" t="s">
        <v>215</v>
      </c>
      <c r="B143" s="7" t="s">
        <v>420</v>
      </c>
      <c r="C143" s="132"/>
    </row>
    <row r="144" spans="1:3" s="52" customFormat="1" ht="12" customHeight="1">
      <c r="A144" s="212" t="s">
        <v>216</v>
      </c>
      <c r="B144" s="7" t="s">
        <v>373</v>
      </c>
      <c r="C144" s="132"/>
    </row>
    <row r="145" spans="1:3" s="52" customFormat="1" ht="12" customHeight="1" thickBot="1">
      <c r="A145" s="221" t="s">
        <v>217</v>
      </c>
      <c r="B145" s="5" t="s">
        <v>321</v>
      </c>
      <c r="C145" s="132"/>
    </row>
    <row r="146" spans="1:3" s="52" customFormat="1" ht="12" customHeight="1" thickBot="1">
      <c r="A146" s="25" t="s">
        <v>12</v>
      </c>
      <c r="B146" s="54" t="s">
        <v>374</v>
      </c>
      <c r="C146" s="148">
        <f>+C147+C148+C149+C150+C151</f>
        <v>0</v>
      </c>
    </row>
    <row r="147" spans="1:3" s="52" customFormat="1" ht="12" customHeight="1">
      <c r="A147" s="212" t="s">
        <v>65</v>
      </c>
      <c r="B147" s="7" t="s">
        <v>369</v>
      </c>
      <c r="C147" s="132"/>
    </row>
    <row r="148" spans="1:3" s="52" customFormat="1" ht="12" customHeight="1">
      <c r="A148" s="212" t="s">
        <v>66</v>
      </c>
      <c r="B148" s="7" t="s">
        <v>376</v>
      </c>
      <c r="C148" s="132"/>
    </row>
    <row r="149" spans="1:3" s="52" customFormat="1" ht="12" customHeight="1">
      <c r="A149" s="212" t="s">
        <v>227</v>
      </c>
      <c r="B149" s="7" t="s">
        <v>371</v>
      </c>
      <c r="C149" s="132"/>
    </row>
    <row r="150" spans="1:3" ht="12.75" customHeight="1">
      <c r="A150" s="212" t="s">
        <v>228</v>
      </c>
      <c r="B150" s="7" t="s">
        <v>417</v>
      </c>
      <c r="C150" s="132"/>
    </row>
    <row r="151" spans="1:3" ht="12.75" customHeight="1" thickBot="1">
      <c r="A151" s="221" t="s">
        <v>375</v>
      </c>
      <c r="B151" s="5" t="s">
        <v>378</v>
      </c>
      <c r="C151" s="133"/>
    </row>
    <row r="152" spans="1:3" ht="12.75" customHeight="1" thickBot="1">
      <c r="A152" s="241" t="s">
        <v>13</v>
      </c>
      <c r="B152" s="54" t="s">
        <v>379</v>
      </c>
      <c r="C152" s="148"/>
    </row>
    <row r="153" spans="1:3" ht="12" customHeight="1" thickBot="1">
      <c r="A153" s="241" t="s">
        <v>14</v>
      </c>
      <c r="B153" s="54" t="s">
        <v>380</v>
      </c>
      <c r="C153" s="148"/>
    </row>
    <row r="154" spans="1:3" ht="15" customHeight="1" thickBot="1">
      <c r="A154" s="25" t="s">
        <v>15</v>
      </c>
      <c r="B154" s="54" t="s">
        <v>382</v>
      </c>
      <c r="C154" s="208">
        <f>+C129+C133+C140+C146+C152+C153</f>
        <v>0</v>
      </c>
    </row>
    <row r="155" spans="1:3" ht="13.5" thickBot="1">
      <c r="A155" s="223" t="s">
        <v>16</v>
      </c>
      <c r="B155" s="178" t="s">
        <v>381</v>
      </c>
      <c r="C155" s="208">
        <f>+C128+C154</f>
        <v>0</v>
      </c>
    </row>
    <row r="156" spans="1:3" ht="15" customHeight="1" thickBot="1">
      <c r="A156" s="181"/>
      <c r="B156" s="182"/>
      <c r="C156" s="183"/>
    </row>
    <row r="157" spans="1:3" ht="14.25" customHeight="1" thickBot="1">
      <c r="A157" s="128" t="s">
        <v>418</v>
      </c>
      <c r="B157" s="129"/>
      <c r="C157" s="53"/>
    </row>
    <row r="158" spans="1:3" ht="13.5" thickBot="1">
      <c r="A158" s="128" t="s">
        <v>149</v>
      </c>
      <c r="B158" s="129"/>
      <c r="C158" s="5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79">
      <selection activeCell="B114" sqref="B114"/>
    </sheetView>
  </sheetViews>
  <sheetFormatPr defaultColWidth="9.00390625" defaultRowHeight="12.75"/>
  <cols>
    <col min="1" max="1" width="9.50390625" style="179" customWidth="1"/>
    <col min="2" max="2" width="91.625" style="179" customWidth="1"/>
    <col min="3" max="3" width="21.625" style="180" customWidth="1"/>
    <col min="4" max="4" width="9.00390625" style="195" customWidth="1"/>
    <col min="5" max="16384" width="9.375" style="195" customWidth="1"/>
  </cols>
  <sheetData>
    <row r="1" spans="1:3" ht="15.75" customHeight="1">
      <c r="A1" s="249" t="s">
        <v>3</v>
      </c>
      <c r="B1" s="249"/>
      <c r="C1" s="249"/>
    </row>
    <row r="2" spans="1:3" ht="15.75" customHeight="1" thickBot="1">
      <c r="A2" s="250" t="s">
        <v>107</v>
      </c>
      <c r="B2" s="250"/>
      <c r="C2" s="149" t="s">
        <v>156</v>
      </c>
    </row>
    <row r="3" spans="1:3" ht="37.5" customHeight="1" thickBot="1">
      <c r="A3" s="21" t="s">
        <v>55</v>
      </c>
      <c r="B3" s="22" t="s">
        <v>5</v>
      </c>
      <c r="C3" s="28" t="s">
        <v>451</v>
      </c>
    </row>
    <row r="4" spans="1:3" s="196" customFormat="1" ht="12" customHeight="1" thickBot="1">
      <c r="A4" s="191"/>
      <c r="B4" s="192" t="s">
        <v>396</v>
      </c>
      <c r="C4" s="193" t="s">
        <v>397</v>
      </c>
    </row>
    <row r="5" spans="1:3" s="197" customFormat="1" ht="12" customHeight="1" thickBot="1">
      <c r="A5" s="18" t="s">
        <v>6</v>
      </c>
      <c r="B5" s="293" t="s">
        <v>181</v>
      </c>
      <c r="C5" s="294">
        <f>+C6+C7+C8+C9+C10+C11</f>
        <v>3741</v>
      </c>
    </row>
    <row r="6" spans="1:3" s="197" customFormat="1" ht="12" customHeight="1">
      <c r="A6" s="13" t="s">
        <v>67</v>
      </c>
      <c r="B6" s="295" t="s">
        <v>182</v>
      </c>
      <c r="C6" s="296"/>
    </row>
    <row r="7" spans="1:3" s="197" customFormat="1" ht="12" customHeight="1">
      <c r="A7" s="12" t="s">
        <v>68</v>
      </c>
      <c r="B7" s="297" t="s">
        <v>183</v>
      </c>
      <c r="C7" s="298"/>
    </row>
    <row r="8" spans="1:3" s="197" customFormat="1" ht="12" customHeight="1">
      <c r="A8" s="12" t="s">
        <v>69</v>
      </c>
      <c r="B8" s="297" t="s">
        <v>422</v>
      </c>
      <c r="C8" s="298">
        <v>2541</v>
      </c>
    </row>
    <row r="9" spans="1:3" s="197" customFormat="1" ht="12" customHeight="1">
      <c r="A9" s="12" t="s">
        <v>70</v>
      </c>
      <c r="B9" s="297" t="s">
        <v>184</v>
      </c>
      <c r="C9" s="298">
        <v>1200</v>
      </c>
    </row>
    <row r="10" spans="1:3" s="197" customFormat="1" ht="12" customHeight="1">
      <c r="A10" s="12" t="s">
        <v>104</v>
      </c>
      <c r="B10" s="299" t="s">
        <v>341</v>
      </c>
      <c r="C10" s="298"/>
    </row>
    <row r="11" spans="1:3" s="197" customFormat="1" ht="12" customHeight="1" thickBot="1">
      <c r="A11" s="14" t="s">
        <v>71</v>
      </c>
      <c r="B11" s="300" t="s">
        <v>342</v>
      </c>
      <c r="C11" s="298"/>
    </row>
    <row r="12" spans="1:3" s="197" customFormat="1" ht="12" customHeight="1" thickBot="1">
      <c r="A12" s="18" t="s">
        <v>7</v>
      </c>
      <c r="B12" s="301" t="s">
        <v>185</v>
      </c>
      <c r="C12" s="294">
        <f>+C13+C14+C15+C16+C17</f>
        <v>2850</v>
      </c>
    </row>
    <row r="13" spans="1:3" s="197" customFormat="1" ht="12" customHeight="1">
      <c r="A13" s="13" t="s">
        <v>73</v>
      </c>
      <c r="B13" s="295" t="s">
        <v>186</v>
      </c>
      <c r="C13" s="296"/>
    </row>
    <row r="14" spans="1:3" s="197" customFormat="1" ht="12" customHeight="1">
      <c r="A14" s="12" t="s">
        <v>74</v>
      </c>
      <c r="B14" s="297" t="s">
        <v>187</v>
      </c>
      <c r="C14" s="298"/>
    </row>
    <row r="15" spans="1:3" s="197" customFormat="1" ht="12" customHeight="1">
      <c r="A15" s="12" t="s">
        <v>75</v>
      </c>
      <c r="B15" s="297" t="s">
        <v>331</v>
      </c>
      <c r="C15" s="298"/>
    </row>
    <row r="16" spans="1:3" s="197" customFormat="1" ht="12" customHeight="1">
      <c r="A16" s="12" t="s">
        <v>76</v>
      </c>
      <c r="B16" s="297" t="s">
        <v>332</v>
      </c>
      <c r="C16" s="298"/>
    </row>
    <row r="17" spans="1:3" s="197" customFormat="1" ht="12" customHeight="1">
      <c r="A17" s="12" t="s">
        <v>77</v>
      </c>
      <c r="B17" s="297" t="s">
        <v>188</v>
      </c>
      <c r="C17" s="298">
        <v>2850</v>
      </c>
    </row>
    <row r="18" spans="1:3" s="197" customFormat="1" ht="12" customHeight="1" thickBot="1">
      <c r="A18" s="14" t="s">
        <v>83</v>
      </c>
      <c r="B18" s="300" t="s">
        <v>189</v>
      </c>
      <c r="C18" s="302"/>
    </row>
    <row r="19" spans="1:3" s="197" customFormat="1" ht="12" customHeight="1" thickBot="1">
      <c r="A19" s="18" t="s">
        <v>8</v>
      </c>
      <c r="B19" s="293" t="s">
        <v>190</v>
      </c>
      <c r="C19" s="294">
        <f>+C20+C21+C22+C23+C24</f>
        <v>0</v>
      </c>
    </row>
    <row r="20" spans="1:3" s="197" customFormat="1" ht="12" customHeight="1">
      <c r="A20" s="13" t="s">
        <v>56</v>
      </c>
      <c r="B20" s="295" t="s">
        <v>191</v>
      </c>
      <c r="C20" s="296"/>
    </row>
    <row r="21" spans="1:3" s="197" customFormat="1" ht="12" customHeight="1">
      <c r="A21" s="12" t="s">
        <v>57</v>
      </c>
      <c r="B21" s="297" t="s">
        <v>192</v>
      </c>
      <c r="C21" s="298"/>
    </row>
    <row r="22" spans="1:3" s="197" customFormat="1" ht="12" customHeight="1">
      <c r="A22" s="12" t="s">
        <v>58</v>
      </c>
      <c r="B22" s="297" t="s">
        <v>333</v>
      </c>
      <c r="C22" s="298"/>
    </row>
    <row r="23" spans="1:3" s="197" customFormat="1" ht="12" customHeight="1">
      <c r="A23" s="12" t="s">
        <v>59</v>
      </c>
      <c r="B23" s="297" t="s">
        <v>334</v>
      </c>
      <c r="C23" s="298"/>
    </row>
    <row r="24" spans="1:3" s="197" customFormat="1" ht="12" customHeight="1">
      <c r="A24" s="12" t="s">
        <v>116</v>
      </c>
      <c r="B24" s="297" t="s">
        <v>193</v>
      </c>
      <c r="C24" s="298"/>
    </row>
    <row r="25" spans="1:3" s="197" customFormat="1" ht="12" customHeight="1" thickBot="1">
      <c r="A25" s="14" t="s">
        <v>117</v>
      </c>
      <c r="B25" s="303" t="s">
        <v>194</v>
      </c>
      <c r="C25" s="302"/>
    </row>
    <row r="26" spans="1:3" s="197" customFormat="1" ht="12" customHeight="1" thickBot="1">
      <c r="A26" s="18" t="s">
        <v>118</v>
      </c>
      <c r="B26" s="293" t="s">
        <v>432</v>
      </c>
      <c r="C26" s="304">
        <f>SUM(C27:C33)</f>
        <v>74355</v>
      </c>
    </row>
    <row r="27" spans="1:3" s="197" customFormat="1" ht="12" customHeight="1">
      <c r="A27" s="13" t="s">
        <v>196</v>
      </c>
      <c r="B27" s="295" t="s">
        <v>427</v>
      </c>
      <c r="C27" s="296"/>
    </row>
    <row r="28" spans="1:3" s="197" customFormat="1" ht="12" customHeight="1">
      <c r="A28" s="12" t="s">
        <v>197</v>
      </c>
      <c r="B28" s="297" t="s">
        <v>428</v>
      </c>
      <c r="C28" s="298"/>
    </row>
    <row r="29" spans="1:3" s="197" customFormat="1" ht="12" customHeight="1">
      <c r="A29" s="12" t="s">
        <v>198</v>
      </c>
      <c r="B29" s="297" t="s">
        <v>429</v>
      </c>
      <c r="C29" s="298">
        <v>73605</v>
      </c>
    </row>
    <row r="30" spans="1:3" s="197" customFormat="1" ht="12" customHeight="1">
      <c r="A30" s="12" t="s">
        <v>199</v>
      </c>
      <c r="B30" s="297" t="s">
        <v>430</v>
      </c>
      <c r="C30" s="298"/>
    </row>
    <row r="31" spans="1:3" s="197" customFormat="1" ht="12" customHeight="1">
      <c r="A31" s="12" t="s">
        <v>424</v>
      </c>
      <c r="B31" s="297" t="s">
        <v>200</v>
      </c>
      <c r="C31" s="298">
        <v>550</v>
      </c>
    </row>
    <row r="32" spans="1:3" s="197" customFormat="1" ht="12" customHeight="1">
      <c r="A32" s="12" t="s">
        <v>425</v>
      </c>
      <c r="B32" s="297" t="s">
        <v>201</v>
      </c>
      <c r="C32" s="298"/>
    </row>
    <row r="33" spans="1:3" s="197" customFormat="1" ht="12" customHeight="1" thickBot="1">
      <c r="A33" s="14" t="s">
        <v>426</v>
      </c>
      <c r="B33" s="305" t="s">
        <v>202</v>
      </c>
      <c r="C33" s="302">
        <v>200</v>
      </c>
    </row>
    <row r="34" spans="1:3" s="197" customFormat="1" ht="12" customHeight="1" thickBot="1">
      <c r="A34" s="18" t="s">
        <v>10</v>
      </c>
      <c r="B34" s="293" t="s">
        <v>343</v>
      </c>
      <c r="C34" s="294">
        <f>SUM(C35:C45)</f>
        <v>260</v>
      </c>
    </row>
    <row r="35" spans="1:3" s="197" customFormat="1" ht="12" customHeight="1">
      <c r="A35" s="13" t="s">
        <v>60</v>
      </c>
      <c r="B35" s="295" t="s">
        <v>205</v>
      </c>
      <c r="C35" s="296"/>
    </row>
    <row r="36" spans="1:3" s="197" customFormat="1" ht="12" customHeight="1">
      <c r="A36" s="12" t="s">
        <v>61</v>
      </c>
      <c r="B36" s="297" t="s">
        <v>206</v>
      </c>
      <c r="C36" s="298">
        <v>100</v>
      </c>
    </row>
    <row r="37" spans="1:3" s="197" customFormat="1" ht="12" customHeight="1">
      <c r="A37" s="12" t="s">
        <v>62</v>
      </c>
      <c r="B37" s="297" t="s">
        <v>207</v>
      </c>
      <c r="C37" s="298">
        <v>30</v>
      </c>
    </row>
    <row r="38" spans="1:3" s="197" customFormat="1" ht="12" customHeight="1">
      <c r="A38" s="12" t="s">
        <v>120</v>
      </c>
      <c r="B38" s="297" t="s">
        <v>208</v>
      </c>
      <c r="C38" s="298"/>
    </row>
    <row r="39" spans="1:3" s="197" customFormat="1" ht="12" customHeight="1">
      <c r="A39" s="12" t="s">
        <v>121</v>
      </c>
      <c r="B39" s="297" t="s">
        <v>209</v>
      </c>
      <c r="C39" s="298"/>
    </row>
    <row r="40" spans="1:3" s="197" customFormat="1" ht="12" customHeight="1">
      <c r="A40" s="12" t="s">
        <v>122</v>
      </c>
      <c r="B40" s="297" t="s">
        <v>210</v>
      </c>
      <c r="C40" s="298"/>
    </row>
    <row r="41" spans="1:3" s="197" customFormat="1" ht="12" customHeight="1">
      <c r="A41" s="12" t="s">
        <v>123</v>
      </c>
      <c r="B41" s="297" t="s">
        <v>211</v>
      </c>
      <c r="C41" s="298"/>
    </row>
    <row r="42" spans="1:3" s="197" customFormat="1" ht="12" customHeight="1">
      <c r="A42" s="12" t="s">
        <v>124</v>
      </c>
      <c r="B42" s="297" t="s">
        <v>431</v>
      </c>
      <c r="C42" s="298">
        <v>130</v>
      </c>
    </row>
    <row r="43" spans="1:3" s="197" customFormat="1" ht="12" customHeight="1">
      <c r="A43" s="12" t="s">
        <v>203</v>
      </c>
      <c r="B43" s="297" t="s">
        <v>212</v>
      </c>
      <c r="C43" s="306"/>
    </row>
    <row r="44" spans="1:3" s="197" customFormat="1" ht="12" customHeight="1">
      <c r="A44" s="14" t="s">
        <v>204</v>
      </c>
      <c r="B44" s="303" t="s">
        <v>345</v>
      </c>
      <c r="C44" s="307"/>
    </row>
    <row r="45" spans="1:3" s="197" customFormat="1" ht="12" customHeight="1" thickBot="1">
      <c r="A45" s="14" t="s">
        <v>344</v>
      </c>
      <c r="B45" s="300" t="s">
        <v>213</v>
      </c>
      <c r="C45" s="307"/>
    </row>
    <row r="46" spans="1:3" s="197" customFormat="1" ht="12" customHeight="1" thickBot="1">
      <c r="A46" s="18" t="s">
        <v>11</v>
      </c>
      <c r="B46" s="293" t="s">
        <v>214</v>
      </c>
      <c r="C46" s="294">
        <f>SUM(C47:C51)</f>
        <v>0</v>
      </c>
    </row>
    <row r="47" spans="1:3" s="197" customFormat="1" ht="12" customHeight="1">
      <c r="A47" s="13" t="s">
        <v>63</v>
      </c>
      <c r="B47" s="295" t="s">
        <v>218</v>
      </c>
      <c r="C47" s="308"/>
    </row>
    <row r="48" spans="1:3" s="197" customFormat="1" ht="12" customHeight="1">
      <c r="A48" s="12" t="s">
        <v>64</v>
      </c>
      <c r="B48" s="297" t="s">
        <v>219</v>
      </c>
      <c r="C48" s="306"/>
    </row>
    <row r="49" spans="1:3" s="197" customFormat="1" ht="12" customHeight="1">
      <c r="A49" s="12" t="s">
        <v>215</v>
      </c>
      <c r="B49" s="297" t="s">
        <v>220</v>
      </c>
      <c r="C49" s="306"/>
    </row>
    <row r="50" spans="1:3" s="197" customFormat="1" ht="12" customHeight="1">
      <c r="A50" s="12" t="s">
        <v>216</v>
      </c>
      <c r="B50" s="297" t="s">
        <v>221</v>
      </c>
      <c r="C50" s="306"/>
    </row>
    <row r="51" spans="1:3" s="197" customFormat="1" ht="12" customHeight="1" thickBot="1">
      <c r="A51" s="14" t="s">
        <v>217</v>
      </c>
      <c r="B51" s="300" t="s">
        <v>222</v>
      </c>
      <c r="C51" s="307"/>
    </row>
    <row r="52" spans="1:3" s="197" customFormat="1" ht="12" customHeight="1" thickBot="1">
      <c r="A52" s="18" t="s">
        <v>125</v>
      </c>
      <c r="B52" s="293" t="s">
        <v>223</v>
      </c>
      <c r="C52" s="294">
        <f>SUM(C53:C55)</f>
        <v>0</v>
      </c>
    </row>
    <row r="53" spans="1:3" s="197" customFormat="1" ht="12" customHeight="1">
      <c r="A53" s="13" t="s">
        <v>65</v>
      </c>
      <c r="B53" s="295" t="s">
        <v>224</v>
      </c>
      <c r="C53" s="296"/>
    </row>
    <row r="54" spans="1:3" s="197" customFormat="1" ht="12" customHeight="1">
      <c r="A54" s="12" t="s">
        <v>66</v>
      </c>
      <c r="B54" s="297" t="s">
        <v>335</v>
      </c>
      <c r="C54" s="298"/>
    </row>
    <row r="55" spans="1:3" s="197" customFormat="1" ht="12" customHeight="1">
      <c r="A55" s="12" t="s">
        <v>227</v>
      </c>
      <c r="B55" s="297" t="s">
        <v>225</v>
      </c>
      <c r="C55" s="298"/>
    </row>
    <row r="56" spans="1:3" s="197" customFormat="1" ht="12" customHeight="1" thickBot="1">
      <c r="A56" s="14" t="s">
        <v>228</v>
      </c>
      <c r="B56" s="300" t="s">
        <v>226</v>
      </c>
      <c r="C56" s="302"/>
    </row>
    <row r="57" spans="1:3" s="197" customFormat="1" ht="12" customHeight="1" thickBot="1">
      <c r="A57" s="18" t="s">
        <v>13</v>
      </c>
      <c r="B57" s="301" t="s">
        <v>229</v>
      </c>
      <c r="C57" s="294">
        <f>SUM(C58:C60)</f>
        <v>0</v>
      </c>
    </row>
    <row r="58" spans="1:3" s="197" customFormat="1" ht="12" customHeight="1">
      <c r="A58" s="13" t="s">
        <v>126</v>
      </c>
      <c r="B58" s="295" t="s">
        <v>231</v>
      </c>
      <c r="C58" s="306"/>
    </row>
    <row r="59" spans="1:3" s="197" customFormat="1" ht="12" customHeight="1">
      <c r="A59" s="12" t="s">
        <v>127</v>
      </c>
      <c r="B59" s="297" t="s">
        <v>336</v>
      </c>
      <c r="C59" s="306"/>
    </row>
    <row r="60" spans="1:3" s="197" customFormat="1" ht="12" customHeight="1">
      <c r="A60" s="12" t="s">
        <v>157</v>
      </c>
      <c r="B60" s="297" t="s">
        <v>232</v>
      </c>
      <c r="C60" s="306"/>
    </row>
    <row r="61" spans="1:3" s="197" customFormat="1" ht="12" customHeight="1" thickBot="1">
      <c r="A61" s="14" t="s">
        <v>230</v>
      </c>
      <c r="B61" s="300" t="s">
        <v>233</v>
      </c>
      <c r="C61" s="306"/>
    </row>
    <row r="62" spans="1:3" s="197" customFormat="1" ht="12" customHeight="1" thickBot="1">
      <c r="A62" s="239" t="s">
        <v>385</v>
      </c>
      <c r="B62" s="293" t="s">
        <v>234</v>
      </c>
      <c r="C62" s="304">
        <f>+C5+C12+C19+C26+C34+C46+C52+C57</f>
        <v>81206</v>
      </c>
    </row>
    <row r="63" spans="1:3" s="197" customFormat="1" ht="12" customHeight="1" thickBot="1">
      <c r="A63" s="226" t="s">
        <v>235</v>
      </c>
      <c r="B63" s="301" t="s">
        <v>236</v>
      </c>
      <c r="C63" s="294">
        <f>SUM(C64:C66)</f>
        <v>0</v>
      </c>
    </row>
    <row r="64" spans="1:3" s="197" customFormat="1" ht="12" customHeight="1">
      <c r="A64" s="13" t="s">
        <v>267</v>
      </c>
      <c r="B64" s="295" t="s">
        <v>237</v>
      </c>
      <c r="C64" s="306"/>
    </row>
    <row r="65" spans="1:3" s="197" customFormat="1" ht="12" customHeight="1">
      <c r="A65" s="12" t="s">
        <v>276</v>
      </c>
      <c r="B65" s="297" t="s">
        <v>238</v>
      </c>
      <c r="C65" s="306"/>
    </row>
    <row r="66" spans="1:3" s="197" customFormat="1" ht="12" customHeight="1" thickBot="1">
      <c r="A66" s="14" t="s">
        <v>277</v>
      </c>
      <c r="B66" s="309" t="s">
        <v>370</v>
      </c>
      <c r="C66" s="306"/>
    </row>
    <row r="67" spans="1:3" s="197" customFormat="1" ht="12" customHeight="1" thickBot="1">
      <c r="A67" s="226" t="s">
        <v>240</v>
      </c>
      <c r="B67" s="301" t="s">
        <v>241</v>
      </c>
      <c r="C67" s="294">
        <f>SUM(C68:C71)</f>
        <v>120000</v>
      </c>
    </row>
    <row r="68" spans="1:3" s="197" customFormat="1" ht="12" customHeight="1">
      <c r="A68" s="13" t="s">
        <v>105</v>
      </c>
      <c r="B68" s="295" t="s">
        <v>242</v>
      </c>
      <c r="C68" s="306">
        <v>120000</v>
      </c>
    </row>
    <row r="69" spans="1:3" s="197" customFormat="1" ht="12" customHeight="1">
      <c r="A69" s="12" t="s">
        <v>106</v>
      </c>
      <c r="B69" s="297" t="s">
        <v>243</v>
      </c>
      <c r="C69" s="306"/>
    </row>
    <row r="70" spans="1:3" s="197" customFormat="1" ht="12" customHeight="1">
      <c r="A70" s="12" t="s">
        <v>268</v>
      </c>
      <c r="B70" s="297" t="s">
        <v>244</v>
      </c>
      <c r="C70" s="306"/>
    </row>
    <row r="71" spans="1:3" s="197" customFormat="1" ht="12" customHeight="1" thickBot="1">
      <c r="A71" s="14" t="s">
        <v>269</v>
      </c>
      <c r="B71" s="300" t="s">
        <v>245</v>
      </c>
      <c r="C71" s="306"/>
    </row>
    <row r="72" spans="1:3" s="197" customFormat="1" ht="12" customHeight="1" thickBot="1">
      <c r="A72" s="226" t="s">
        <v>246</v>
      </c>
      <c r="B72" s="301" t="s">
        <v>247</v>
      </c>
      <c r="C72" s="294">
        <f>SUM(C73:C74)</f>
        <v>2655</v>
      </c>
    </row>
    <row r="73" spans="1:3" s="197" customFormat="1" ht="12" customHeight="1">
      <c r="A73" s="13" t="s">
        <v>270</v>
      </c>
      <c r="B73" s="295" t="s">
        <v>248</v>
      </c>
      <c r="C73" s="306">
        <v>2655</v>
      </c>
    </row>
    <row r="74" spans="1:3" s="197" customFormat="1" ht="12" customHeight="1" thickBot="1">
      <c r="A74" s="14" t="s">
        <v>271</v>
      </c>
      <c r="B74" s="300" t="s">
        <v>249</v>
      </c>
      <c r="C74" s="306"/>
    </row>
    <row r="75" spans="1:3" s="197" customFormat="1" ht="12" customHeight="1" thickBot="1">
      <c r="A75" s="226" t="s">
        <v>250</v>
      </c>
      <c r="B75" s="301" t="s">
        <v>251</v>
      </c>
      <c r="C75" s="294">
        <f>SUM(C76:C78)</f>
        <v>0</v>
      </c>
    </row>
    <row r="76" spans="1:3" s="197" customFormat="1" ht="12" customHeight="1">
      <c r="A76" s="13" t="s">
        <v>272</v>
      </c>
      <c r="B76" s="295" t="s">
        <v>252</v>
      </c>
      <c r="C76" s="306"/>
    </row>
    <row r="77" spans="1:3" s="197" customFormat="1" ht="12" customHeight="1">
      <c r="A77" s="12" t="s">
        <v>273</v>
      </c>
      <c r="B77" s="297" t="s">
        <v>253</v>
      </c>
      <c r="C77" s="306"/>
    </row>
    <row r="78" spans="1:3" s="197" customFormat="1" ht="12" customHeight="1" thickBot="1">
      <c r="A78" s="14" t="s">
        <v>274</v>
      </c>
      <c r="B78" s="300" t="s">
        <v>254</v>
      </c>
      <c r="C78" s="310"/>
    </row>
    <row r="79" spans="1:3" s="197" customFormat="1" ht="12" customHeight="1" thickBot="1">
      <c r="A79" s="226" t="s">
        <v>255</v>
      </c>
      <c r="B79" s="301" t="s">
        <v>275</v>
      </c>
      <c r="C79" s="294">
        <f>SUM(C80:C83)</f>
        <v>0</v>
      </c>
    </row>
    <row r="80" spans="1:3" s="197" customFormat="1" ht="12" customHeight="1">
      <c r="A80" s="202" t="s">
        <v>256</v>
      </c>
      <c r="B80" s="295" t="s">
        <v>257</v>
      </c>
      <c r="C80" s="310"/>
    </row>
    <row r="81" spans="1:3" s="197" customFormat="1" ht="12" customHeight="1">
      <c r="A81" s="203" t="s">
        <v>258</v>
      </c>
      <c r="B81" s="297" t="s">
        <v>259</v>
      </c>
      <c r="C81" s="310"/>
    </row>
    <row r="82" spans="1:3" s="197" customFormat="1" ht="12" customHeight="1">
      <c r="A82" s="203" t="s">
        <v>260</v>
      </c>
      <c r="B82" s="297" t="s">
        <v>261</v>
      </c>
      <c r="C82" s="310"/>
    </row>
    <row r="83" spans="1:3" s="197" customFormat="1" ht="12" customHeight="1" thickBot="1">
      <c r="A83" s="204" t="s">
        <v>262</v>
      </c>
      <c r="B83" s="300" t="s">
        <v>263</v>
      </c>
      <c r="C83" s="310"/>
    </row>
    <row r="84" spans="1:3" s="197" customFormat="1" ht="12" customHeight="1" thickBot="1">
      <c r="A84" s="226" t="s">
        <v>264</v>
      </c>
      <c r="B84" s="301" t="s">
        <v>384</v>
      </c>
      <c r="C84" s="311"/>
    </row>
    <row r="85" spans="1:3" s="197" customFormat="1" ht="13.5" customHeight="1" thickBot="1">
      <c r="A85" s="226" t="s">
        <v>266</v>
      </c>
      <c r="B85" s="301" t="s">
        <v>265</v>
      </c>
      <c r="C85" s="311"/>
    </row>
    <row r="86" spans="1:3" s="197" customFormat="1" ht="15.75" customHeight="1" thickBot="1">
      <c r="A86" s="226" t="s">
        <v>278</v>
      </c>
      <c r="B86" s="312" t="s">
        <v>387</v>
      </c>
      <c r="C86" s="304">
        <f>+C63+C67+C72+C75+C79+C85+C84</f>
        <v>122655</v>
      </c>
    </row>
    <row r="87" spans="1:3" s="197" customFormat="1" ht="16.5" customHeight="1" thickBot="1">
      <c r="A87" s="227" t="s">
        <v>386</v>
      </c>
      <c r="B87" s="313" t="s">
        <v>388</v>
      </c>
      <c r="C87" s="304">
        <f>+C62+C86</f>
        <v>203861</v>
      </c>
    </row>
    <row r="88" spans="1:3" s="197" customFormat="1" ht="83.25" customHeight="1">
      <c r="A88" s="3"/>
      <c r="B88" s="4"/>
      <c r="C88" s="146"/>
    </row>
    <row r="89" spans="1:3" ht="16.5" customHeight="1">
      <c r="A89" s="249" t="s">
        <v>34</v>
      </c>
      <c r="B89" s="249"/>
      <c r="C89" s="249"/>
    </row>
    <row r="90" spans="1:3" s="207" customFormat="1" ht="16.5" customHeight="1" thickBot="1">
      <c r="A90" s="251" t="s">
        <v>108</v>
      </c>
      <c r="B90" s="251"/>
      <c r="C90" s="57" t="s">
        <v>156</v>
      </c>
    </row>
    <row r="91" spans="1:3" ht="37.5" customHeight="1" thickBot="1">
      <c r="A91" s="21" t="s">
        <v>55</v>
      </c>
      <c r="B91" s="22" t="s">
        <v>35</v>
      </c>
      <c r="C91" s="28" t="s">
        <v>451</v>
      </c>
    </row>
    <row r="92" spans="1:3" s="196" customFormat="1" ht="12" customHeight="1" thickBot="1">
      <c r="A92" s="25"/>
      <c r="B92" s="26" t="s">
        <v>396</v>
      </c>
      <c r="C92" s="27" t="s">
        <v>397</v>
      </c>
    </row>
    <row r="93" spans="1:3" ht="12" customHeight="1" thickBot="1">
      <c r="A93" s="20" t="s">
        <v>6</v>
      </c>
      <c r="B93" s="314" t="s">
        <v>459</v>
      </c>
      <c r="C93" s="315">
        <f>C94+C95+C96+C97+C98+C111</f>
        <v>92995</v>
      </c>
    </row>
    <row r="94" spans="1:3" ht="12" customHeight="1">
      <c r="A94" s="15" t="s">
        <v>67</v>
      </c>
      <c r="B94" s="316" t="s">
        <v>36</v>
      </c>
      <c r="C94" s="317">
        <v>9331</v>
      </c>
    </row>
    <row r="95" spans="1:3" ht="12" customHeight="1">
      <c r="A95" s="12" t="s">
        <v>68</v>
      </c>
      <c r="B95" s="318" t="s">
        <v>128</v>
      </c>
      <c r="C95" s="298">
        <v>2662</v>
      </c>
    </row>
    <row r="96" spans="1:3" ht="12" customHeight="1">
      <c r="A96" s="12" t="s">
        <v>69</v>
      </c>
      <c r="B96" s="318" t="s">
        <v>96</v>
      </c>
      <c r="C96" s="302">
        <v>12855</v>
      </c>
    </row>
    <row r="97" spans="1:3" ht="12" customHeight="1">
      <c r="A97" s="12" t="s">
        <v>70</v>
      </c>
      <c r="B97" s="319" t="s">
        <v>129</v>
      </c>
      <c r="C97" s="302"/>
    </row>
    <row r="98" spans="1:3" ht="12" customHeight="1">
      <c r="A98" s="12" t="s">
        <v>78</v>
      </c>
      <c r="B98" s="320" t="s">
        <v>130</v>
      </c>
      <c r="C98" s="302">
        <v>6838</v>
      </c>
    </row>
    <row r="99" spans="1:3" ht="12" customHeight="1">
      <c r="A99" s="12" t="s">
        <v>71</v>
      </c>
      <c r="B99" s="318" t="s">
        <v>351</v>
      </c>
      <c r="C99" s="302"/>
    </row>
    <row r="100" spans="1:3" ht="12" customHeight="1">
      <c r="A100" s="12" t="s">
        <v>72</v>
      </c>
      <c r="B100" s="321" t="s">
        <v>350</v>
      </c>
      <c r="C100" s="302"/>
    </row>
    <row r="101" spans="1:3" ht="12" customHeight="1">
      <c r="A101" s="12" t="s">
        <v>79</v>
      </c>
      <c r="B101" s="321" t="s">
        <v>349</v>
      </c>
      <c r="C101" s="302"/>
    </row>
    <row r="102" spans="1:3" ht="12" customHeight="1">
      <c r="A102" s="12" t="s">
        <v>80</v>
      </c>
      <c r="B102" s="322" t="s">
        <v>281</v>
      </c>
      <c r="C102" s="302"/>
    </row>
    <row r="103" spans="1:3" ht="12" customHeight="1">
      <c r="A103" s="12" t="s">
        <v>81</v>
      </c>
      <c r="B103" s="323" t="s">
        <v>282</v>
      </c>
      <c r="C103" s="302"/>
    </row>
    <row r="104" spans="1:3" ht="12" customHeight="1">
      <c r="A104" s="12" t="s">
        <v>82</v>
      </c>
      <c r="B104" s="323" t="s">
        <v>283</v>
      </c>
      <c r="C104" s="302"/>
    </row>
    <row r="105" spans="1:3" ht="12" customHeight="1">
      <c r="A105" s="12" t="s">
        <v>84</v>
      </c>
      <c r="B105" s="322" t="s">
        <v>284</v>
      </c>
      <c r="C105" s="302">
        <v>6338</v>
      </c>
    </row>
    <row r="106" spans="1:3" ht="12" customHeight="1">
      <c r="A106" s="12" t="s">
        <v>131</v>
      </c>
      <c r="B106" s="322" t="s">
        <v>285</v>
      </c>
      <c r="C106" s="302"/>
    </row>
    <row r="107" spans="1:3" ht="12" customHeight="1">
      <c r="A107" s="12" t="s">
        <v>279</v>
      </c>
      <c r="B107" s="323" t="s">
        <v>286</v>
      </c>
      <c r="C107" s="302"/>
    </row>
    <row r="108" spans="1:3" ht="12" customHeight="1">
      <c r="A108" s="11" t="s">
        <v>280</v>
      </c>
      <c r="B108" s="321" t="s">
        <v>287</v>
      </c>
      <c r="C108" s="302"/>
    </row>
    <row r="109" spans="1:3" ht="12" customHeight="1">
      <c r="A109" s="12" t="s">
        <v>347</v>
      </c>
      <c r="B109" s="321" t="s">
        <v>288</v>
      </c>
      <c r="C109" s="302"/>
    </row>
    <row r="110" spans="1:3" ht="12" customHeight="1">
      <c r="A110" s="14" t="s">
        <v>348</v>
      </c>
      <c r="B110" s="321" t="s">
        <v>289</v>
      </c>
      <c r="C110" s="302">
        <v>500</v>
      </c>
    </row>
    <row r="111" spans="1:3" ht="12" customHeight="1">
      <c r="A111" s="12" t="s">
        <v>352</v>
      </c>
      <c r="B111" s="319" t="s">
        <v>37</v>
      </c>
      <c r="C111" s="298">
        <v>61309</v>
      </c>
    </row>
    <row r="112" spans="1:3" ht="12" customHeight="1">
      <c r="A112" s="12" t="s">
        <v>353</v>
      </c>
      <c r="B112" s="318" t="s">
        <v>355</v>
      </c>
      <c r="C112" s="298">
        <v>61309</v>
      </c>
    </row>
    <row r="113" spans="1:3" ht="12" customHeight="1" thickBot="1">
      <c r="A113" s="16" t="s">
        <v>354</v>
      </c>
      <c r="B113" s="324" t="s">
        <v>356</v>
      </c>
      <c r="C113" s="325"/>
    </row>
    <row r="114" spans="1:3" ht="12" customHeight="1" thickBot="1">
      <c r="A114" s="234" t="s">
        <v>7</v>
      </c>
      <c r="B114" s="326" t="s">
        <v>460</v>
      </c>
      <c r="C114" s="327">
        <f>+C115+C117+C119</f>
        <v>50866</v>
      </c>
    </row>
    <row r="115" spans="1:3" ht="12" customHeight="1">
      <c r="A115" s="13" t="s">
        <v>73</v>
      </c>
      <c r="B115" s="318" t="s">
        <v>155</v>
      </c>
      <c r="C115" s="296">
        <v>8150</v>
      </c>
    </row>
    <row r="116" spans="1:3" ht="12" customHeight="1">
      <c r="A116" s="13" t="s">
        <v>74</v>
      </c>
      <c r="B116" s="328" t="s">
        <v>294</v>
      </c>
      <c r="C116" s="296"/>
    </row>
    <row r="117" spans="1:3" ht="12" customHeight="1">
      <c r="A117" s="13" t="s">
        <v>75</v>
      </c>
      <c r="B117" s="328" t="s">
        <v>132</v>
      </c>
      <c r="C117" s="298">
        <v>42716</v>
      </c>
    </row>
    <row r="118" spans="1:3" ht="12" customHeight="1">
      <c r="A118" s="13" t="s">
        <v>76</v>
      </c>
      <c r="B118" s="328" t="s">
        <v>295</v>
      </c>
      <c r="C118" s="329"/>
    </row>
    <row r="119" spans="1:3" ht="12" customHeight="1">
      <c r="A119" s="13" t="s">
        <v>77</v>
      </c>
      <c r="B119" s="300" t="s">
        <v>158</v>
      </c>
      <c r="C119" s="329"/>
    </row>
    <row r="120" spans="1:3" ht="12" customHeight="1">
      <c r="A120" s="13" t="s">
        <v>83</v>
      </c>
      <c r="B120" s="299" t="s">
        <v>337</v>
      </c>
      <c r="C120" s="329"/>
    </row>
    <row r="121" spans="1:3" ht="12" customHeight="1">
      <c r="A121" s="13" t="s">
        <v>85</v>
      </c>
      <c r="B121" s="330" t="s">
        <v>300</v>
      </c>
      <c r="C121" s="329"/>
    </row>
    <row r="122" spans="1:3" ht="15.75">
      <c r="A122" s="13" t="s">
        <v>133</v>
      </c>
      <c r="B122" s="323" t="s">
        <v>283</v>
      </c>
      <c r="C122" s="329"/>
    </row>
    <row r="123" spans="1:3" ht="12" customHeight="1">
      <c r="A123" s="13" t="s">
        <v>134</v>
      </c>
      <c r="B123" s="323" t="s">
        <v>299</v>
      </c>
      <c r="C123" s="329"/>
    </row>
    <row r="124" spans="1:3" ht="12" customHeight="1">
      <c r="A124" s="13" t="s">
        <v>135</v>
      </c>
      <c r="B124" s="323" t="s">
        <v>298</v>
      </c>
      <c r="C124" s="329"/>
    </row>
    <row r="125" spans="1:3" ht="12" customHeight="1">
      <c r="A125" s="13" t="s">
        <v>291</v>
      </c>
      <c r="B125" s="323" t="s">
        <v>286</v>
      </c>
      <c r="C125" s="329"/>
    </row>
    <row r="126" spans="1:3" ht="12" customHeight="1">
      <c r="A126" s="13" t="s">
        <v>292</v>
      </c>
      <c r="B126" s="323" t="s">
        <v>297</v>
      </c>
      <c r="C126" s="329"/>
    </row>
    <row r="127" spans="1:3" ht="16.5" thickBot="1">
      <c r="A127" s="11" t="s">
        <v>293</v>
      </c>
      <c r="B127" s="323" t="s">
        <v>296</v>
      </c>
      <c r="C127" s="331"/>
    </row>
    <row r="128" spans="1:3" ht="12" customHeight="1" thickBot="1">
      <c r="A128" s="18" t="s">
        <v>8</v>
      </c>
      <c r="B128" s="332" t="s">
        <v>357</v>
      </c>
      <c r="C128" s="294">
        <f>+C93+C114</f>
        <v>143861</v>
      </c>
    </row>
    <row r="129" spans="1:3" ht="12" customHeight="1" thickBot="1">
      <c r="A129" s="18" t="s">
        <v>9</v>
      </c>
      <c r="B129" s="332" t="s">
        <v>358</v>
      </c>
      <c r="C129" s="294">
        <f>+C130+C131+C132</f>
        <v>0</v>
      </c>
    </row>
    <row r="130" spans="1:3" ht="12" customHeight="1">
      <c r="A130" s="13" t="s">
        <v>196</v>
      </c>
      <c r="B130" s="328" t="s">
        <v>365</v>
      </c>
      <c r="C130" s="329"/>
    </row>
    <row r="131" spans="1:3" ht="12" customHeight="1">
      <c r="A131" s="13" t="s">
        <v>197</v>
      </c>
      <c r="B131" s="328" t="s">
        <v>366</v>
      </c>
      <c r="C131" s="329"/>
    </row>
    <row r="132" spans="1:3" ht="12" customHeight="1" thickBot="1">
      <c r="A132" s="11" t="s">
        <v>198</v>
      </c>
      <c r="B132" s="328" t="s">
        <v>367</v>
      </c>
      <c r="C132" s="329"/>
    </row>
    <row r="133" spans="1:3" ht="12" customHeight="1" thickBot="1">
      <c r="A133" s="18" t="s">
        <v>10</v>
      </c>
      <c r="B133" s="332" t="s">
        <v>359</v>
      </c>
      <c r="C133" s="294">
        <f>SUM(C134:C139)</f>
        <v>60000</v>
      </c>
    </row>
    <row r="134" spans="1:3" ht="12" customHeight="1">
      <c r="A134" s="13" t="s">
        <v>60</v>
      </c>
      <c r="B134" s="333" t="s">
        <v>368</v>
      </c>
      <c r="C134" s="329">
        <v>60000</v>
      </c>
    </row>
    <row r="135" spans="1:3" ht="12" customHeight="1">
      <c r="A135" s="13" t="s">
        <v>61</v>
      </c>
      <c r="B135" s="333" t="s">
        <v>360</v>
      </c>
      <c r="C135" s="329"/>
    </row>
    <row r="136" spans="1:3" ht="12" customHeight="1">
      <c r="A136" s="13" t="s">
        <v>62</v>
      </c>
      <c r="B136" s="333" t="s">
        <v>361</v>
      </c>
      <c r="C136" s="329"/>
    </row>
    <row r="137" spans="1:3" ht="12" customHeight="1">
      <c r="A137" s="13" t="s">
        <v>120</v>
      </c>
      <c r="B137" s="333" t="s">
        <v>362</v>
      </c>
      <c r="C137" s="329"/>
    </row>
    <row r="138" spans="1:3" ht="12" customHeight="1">
      <c r="A138" s="13" t="s">
        <v>121</v>
      </c>
      <c r="B138" s="333" t="s">
        <v>363</v>
      </c>
      <c r="C138" s="329"/>
    </row>
    <row r="139" spans="1:3" ht="12" customHeight="1" thickBot="1">
      <c r="A139" s="11" t="s">
        <v>122</v>
      </c>
      <c r="B139" s="333" t="s">
        <v>364</v>
      </c>
      <c r="C139" s="329"/>
    </row>
    <row r="140" spans="1:3" ht="12" customHeight="1" thickBot="1">
      <c r="A140" s="18" t="s">
        <v>11</v>
      </c>
      <c r="B140" s="332" t="s">
        <v>372</v>
      </c>
      <c r="C140" s="304">
        <f>+C141+C142+C143+C144</f>
        <v>0</v>
      </c>
    </row>
    <row r="141" spans="1:3" ht="12" customHeight="1">
      <c r="A141" s="13" t="s">
        <v>63</v>
      </c>
      <c r="B141" s="333" t="s">
        <v>301</v>
      </c>
      <c r="C141" s="329"/>
    </row>
    <row r="142" spans="1:3" ht="12" customHeight="1">
      <c r="A142" s="13" t="s">
        <v>64</v>
      </c>
      <c r="B142" s="333" t="s">
        <v>302</v>
      </c>
      <c r="C142" s="329"/>
    </row>
    <row r="143" spans="1:3" ht="12" customHeight="1">
      <c r="A143" s="13" t="s">
        <v>215</v>
      </c>
      <c r="B143" s="333" t="s">
        <v>373</v>
      </c>
      <c r="C143" s="329"/>
    </row>
    <row r="144" spans="1:3" ht="12" customHeight="1" thickBot="1">
      <c r="A144" s="11" t="s">
        <v>216</v>
      </c>
      <c r="B144" s="334" t="s">
        <v>321</v>
      </c>
      <c r="C144" s="329"/>
    </row>
    <row r="145" spans="1:3" ht="12" customHeight="1" thickBot="1">
      <c r="A145" s="18" t="s">
        <v>12</v>
      </c>
      <c r="B145" s="332" t="s">
        <v>374</v>
      </c>
      <c r="C145" s="335">
        <f>SUM(C146:C150)</f>
        <v>0</v>
      </c>
    </row>
    <row r="146" spans="1:3" ht="12" customHeight="1">
      <c r="A146" s="13" t="s">
        <v>65</v>
      </c>
      <c r="B146" s="333" t="s">
        <v>369</v>
      </c>
      <c r="C146" s="329"/>
    </row>
    <row r="147" spans="1:3" ht="12" customHeight="1">
      <c r="A147" s="13" t="s">
        <v>66</v>
      </c>
      <c r="B147" s="333" t="s">
        <v>376</v>
      </c>
      <c r="C147" s="329"/>
    </row>
    <row r="148" spans="1:3" ht="12" customHeight="1">
      <c r="A148" s="13" t="s">
        <v>227</v>
      </c>
      <c r="B148" s="333" t="s">
        <v>371</v>
      </c>
      <c r="C148" s="329"/>
    </row>
    <row r="149" spans="1:3" ht="12" customHeight="1">
      <c r="A149" s="13" t="s">
        <v>228</v>
      </c>
      <c r="B149" s="333" t="s">
        <v>377</v>
      </c>
      <c r="C149" s="329"/>
    </row>
    <row r="150" spans="1:3" ht="12" customHeight="1" thickBot="1">
      <c r="A150" s="13" t="s">
        <v>375</v>
      </c>
      <c r="B150" s="333" t="s">
        <v>378</v>
      </c>
      <c r="C150" s="329"/>
    </row>
    <row r="151" spans="1:3" ht="12" customHeight="1" thickBot="1">
      <c r="A151" s="18" t="s">
        <v>13</v>
      </c>
      <c r="B151" s="332" t="s">
        <v>379</v>
      </c>
      <c r="C151" s="336"/>
    </row>
    <row r="152" spans="1:3" ht="12" customHeight="1" thickBot="1">
      <c r="A152" s="18" t="s">
        <v>14</v>
      </c>
      <c r="B152" s="332" t="s">
        <v>380</v>
      </c>
      <c r="C152" s="336"/>
    </row>
    <row r="153" spans="1:9" ht="15" customHeight="1" thickBot="1">
      <c r="A153" s="18" t="s">
        <v>15</v>
      </c>
      <c r="B153" s="332" t="s">
        <v>382</v>
      </c>
      <c r="C153" s="337">
        <f>+C129+C133+C140+C145+C151+C152</f>
        <v>60000</v>
      </c>
      <c r="F153" s="209"/>
      <c r="G153" s="210"/>
      <c r="H153" s="210"/>
      <c r="I153" s="210"/>
    </row>
    <row r="154" spans="1:3" s="197" customFormat="1" ht="12.75" customHeight="1" thickBot="1">
      <c r="A154" s="137" t="s">
        <v>16</v>
      </c>
      <c r="B154" s="338" t="s">
        <v>381</v>
      </c>
      <c r="C154" s="337">
        <f>+C128+C153</f>
        <v>203861</v>
      </c>
    </row>
    <row r="155" ht="7.5" customHeight="1"/>
    <row r="156" spans="1:3" ht="15.75">
      <c r="A156" s="252" t="s">
        <v>303</v>
      </c>
      <c r="B156" s="252"/>
      <c r="C156" s="252"/>
    </row>
    <row r="157" spans="1:3" ht="15" customHeight="1" thickBot="1">
      <c r="A157" s="250" t="s">
        <v>109</v>
      </c>
      <c r="B157" s="250"/>
      <c r="C157" s="149" t="s">
        <v>156</v>
      </c>
    </row>
    <row r="158" spans="1:4" ht="13.5" customHeight="1" thickBot="1">
      <c r="A158" s="18">
        <v>1</v>
      </c>
      <c r="B158" s="339" t="s">
        <v>383</v>
      </c>
      <c r="C158" s="294">
        <f>+C62-C128</f>
        <v>-62655</v>
      </c>
      <c r="D158" s="211"/>
    </row>
    <row r="159" spans="1:3" ht="39.75" customHeight="1" thickBot="1">
      <c r="A159" s="18" t="s">
        <v>7</v>
      </c>
      <c r="B159" s="339" t="s">
        <v>389</v>
      </c>
      <c r="C159" s="294">
        <f>+C86-C153</f>
        <v>62655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2016. ÉVI KÖLTSÉGVETÉS
KÖTELEZŐ FELADATAINAK MÉRLEGE &amp;R&amp;"Times New Roman CE,Félkövér dőlt"&amp;11 1.2. melléklet a 2/2016. (II.15.)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9">
      <selection activeCell="B159" sqref="B159"/>
    </sheetView>
  </sheetViews>
  <sheetFormatPr defaultColWidth="9.00390625" defaultRowHeight="12.75"/>
  <cols>
    <col min="1" max="1" width="9.50390625" style="179" customWidth="1"/>
    <col min="2" max="2" width="91.625" style="179" customWidth="1"/>
    <col min="3" max="3" width="21.625" style="180" customWidth="1"/>
    <col min="4" max="4" width="9.00390625" style="195" customWidth="1"/>
    <col min="5" max="16384" width="9.375" style="195" customWidth="1"/>
  </cols>
  <sheetData>
    <row r="1" spans="1:3" ht="15.75" customHeight="1">
      <c r="A1" s="249" t="s">
        <v>3</v>
      </c>
      <c r="B1" s="249"/>
      <c r="C1" s="249"/>
    </row>
    <row r="2" spans="1:3" ht="15.75" customHeight="1" thickBot="1">
      <c r="A2" s="250" t="s">
        <v>107</v>
      </c>
      <c r="B2" s="250"/>
      <c r="C2" s="149" t="s">
        <v>156</v>
      </c>
    </row>
    <row r="3" spans="1:3" ht="37.5" customHeight="1" thickBot="1">
      <c r="A3" s="21" t="s">
        <v>55</v>
      </c>
      <c r="B3" s="22" t="s">
        <v>5</v>
      </c>
      <c r="C3" s="28" t="s">
        <v>451</v>
      </c>
    </row>
    <row r="4" spans="1:3" s="196" customFormat="1" ht="12" customHeight="1" thickBot="1">
      <c r="A4" s="191"/>
      <c r="B4" s="192" t="s">
        <v>396</v>
      </c>
      <c r="C4" s="193" t="s">
        <v>397</v>
      </c>
    </row>
    <row r="5" spans="1:3" s="197" customFormat="1" ht="12" customHeight="1" thickBot="1">
      <c r="A5" s="18" t="s">
        <v>6</v>
      </c>
      <c r="B5" s="293" t="s">
        <v>181</v>
      </c>
      <c r="C5" s="294">
        <f>+C6+C7+C8+C9+C10+C11</f>
        <v>0</v>
      </c>
    </row>
    <row r="6" spans="1:3" s="197" customFormat="1" ht="12" customHeight="1">
      <c r="A6" s="13" t="s">
        <v>67</v>
      </c>
      <c r="B6" s="295" t="s">
        <v>182</v>
      </c>
      <c r="C6" s="296"/>
    </row>
    <row r="7" spans="1:3" s="197" customFormat="1" ht="12" customHeight="1">
      <c r="A7" s="12" t="s">
        <v>68</v>
      </c>
      <c r="B7" s="297" t="s">
        <v>183</v>
      </c>
      <c r="C7" s="298"/>
    </row>
    <row r="8" spans="1:3" s="197" customFormat="1" ht="12" customHeight="1">
      <c r="A8" s="12" t="s">
        <v>69</v>
      </c>
      <c r="B8" s="297" t="s">
        <v>422</v>
      </c>
      <c r="C8" s="298"/>
    </row>
    <row r="9" spans="1:3" s="197" customFormat="1" ht="12" customHeight="1">
      <c r="A9" s="12" t="s">
        <v>70</v>
      </c>
      <c r="B9" s="297" t="s">
        <v>184</v>
      </c>
      <c r="C9" s="298"/>
    </row>
    <row r="10" spans="1:3" s="197" customFormat="1" ht="12" customHeight="1">
      <c r="A10" s="12" t="s">
        <v>104</v>
      </c>
      <c r="B10" s="299" t="s">
        <v>341</v>
      </c>
      <c r="C10" s="298"/>
    </row>
    <row r="11" spans="1:3" s="197" customFormat="1" ht="12" customHeight="1" thickBot="1">
      <c r="A11" s="14" t="s">
        <v>71</v>
      </c>
      <c r="B11" s="300" t="s">
        <v>342</v>
      </c>
      <c r="C11" s="298"/>
    </row>
    <row r="12" spans="1:3" s="197" customFormat="1" ht="12" customHeight="1" thickBot="1">
      <c r="A12" s="18" t="s">
        <v>7</v>
      </c>
      <c r="B12" s="301" t="s">
        <v>185</v>
      </c>
      <c r="C12" s="294">
        <f>+C13+C14+C15+C16+C17</f>
        <v>0</v>
      </c>
    </row>
    <row r="13" spans="1:3" s="197" customFormat="1" ht="12" customHeight="1">
      <c r="A13" s="13" t="s">
        <v>73</v>
      </c>
      <c r="B13" s="295" t="s">
        <v>186</v>
      </c>
      <c r="C13" s="296"/>
    </row>
    <row r="14" spans="1:3" s="197" customFormat="1" ht="12" customHeight="1">
      <c r="A14" s="12" t="s">
        <v>74</v>
      </c>
      <c r="B14" s="297" t="s">
        <v>187</v>
      </c>
      <c r="C14" s="298"/>
    </row>
    <row r="15" spans="1:3" s="197" customFormat="1" ht="12" customHeight="1">
      <c r="A15" s="12" t="s">
        <v>75</v>
      </c>
      <c r="B15" s="297" t="s">
        <v>331</v>
      </c>
      <c r="C15" s="298"/>
    </row>
    <row r="16" spans="1:3" s="197" customFormat="1" ht="12" customHeight="1">
      <c r="A16" s="12" t="s">
        <v>76</v>
      </c>
      <c r="B16" s="297" t="s">
        <v>332</v>
      </c>
      <c r="C16" s="298"/>
    </row>
    <row r="17" spans="1:3" s="197" customFormat="1" ht="12" customHeight="1">
      <c r="A17" s="12" t="s">
        <v>77</v>
      </c>
      <c r="B17" s="297" t="s">
        <v>188</v>
      </c>
      <c r="C17" s="298"/>
    </row>
    <row r="18" spans="1:3" s="197" customFormat="1" ht="12" customHeight="1" thickBot="1">
      <c r="A18" s="14" t="s">
        <v>83</v>
      </c>
      <c r="B18" s="300" t="s">
        <v>189</v>
      </c>
      <c r="C18" s="302"/>
    </row>
    <row r="19" spans="1:3" s="197" customFormat="1" ht="12" customHeight="1" thickBot="1">
      <c r="A19" s="18" t="s">
        <v>8</v>
      </c>
      <c r="B19" s="293" t="s">
        <v>190</v>
      </c>
      <c r="C19" s="294">
        <f>+C20+C21+C22+C23+C24</f>
        <v>0</v>
      </c>
    </row>
    <row r="20" spans="1:3" s="197" customFormat="1" ht="12" customHeight="1">
      <c r="A20" s="13" t="s">
        <v>56</v>
      </c>
      <c r="B20" s="295" t="s">
        <v>191</v>
      </c>
      <c r="C20" s="296"/>
    </row>
    <row r="21" spans="1:3" s="197" customFormat="1" ht="12" customHeight="1">
      <c r="A21" s="12" t="s">
        <v>57</v>
      </c>
      <c r="B21" s="297" t="s">
        <v>192</v>
      </c>
      <c r="C21" s="298"/>
    </row>
    <row r="22" spans="1:3" s="197" customFormat="1" ht="12" customHeight="1">
      <c r="A22" s="12" t="s">
        <v>58</v>
      </c>
      <c r="B22" s="297" t="s">
        <v>333</v>
      </c>
      <c r="C22" s="298"/>
    </row>
    <row r="23" spans="1:3" s="197" customFormat="1" ht="12" customHeight="1">
      <c r="A23" s="12" t="s">
        <v>59</v>
      </c>
      <c r="B23" s="297" t="s">
        <v>334</v>
      </c>
      <c r="C23" s="298"/>
    </row>
    <row r="24" spans="1:3" s="197" customFormat="1" ht="12" customHeight="1">
      <c r="A24" s="12" t="s">
        <v>116</v>
      </c>
      <c r="B24" s="297" t="s">
        <v>193</v>
      </c>
      <c r="C24" s="298"/>
    </row>
    <row r="25" spans="1:3" s="197" customFormat="1" ht="12" customHeight="1" thickBot="1">
      <c r="A25" s="14" t="s">
        <v>117</v>
      </c>
      <c r="B25" s="303" t="s">
        <v>194</v>
      </c>
      <c r="C25" s="302"/>
    </row>
    <row r="26" spans="1:3" s="197" customFormat="1" ht="12" customHeight="1" thickBot="1">
      <c r="A26" s="18" t="s">
        <v>118</v>
      </c>
      <c r="B26" s="293" t="s">
        <v>423</v>
      </c>
      <c r="C26" s="304">
        <f>SUM(C27:C33)</f>
        <v>6395</v>
      </c>
    </row>
    <row r="27" spans="1:3" s="197" customFormat="1" ht="12" customHeight="1">
      <c r="A27" s="13" t="s">
        <v>196</v>
      </c>
      <c r="B27" s="295" t="s">
        <v>427</v>
      </c>
      <c r="C27" s="296"/>
    </row>
    <row r="28" spans="1:3" s="197" customFormat="1" ht="12" customHeight="1">
      <c r="A28" s="12" t="s">
        <v>197</v>
      </c>
      <c r="B28" s="297" t="s">
        <v>428</v>
      </c>
      <c r="C28" s="298"/>
    </row>
    <row r="29" spans="1:3" s="197" customFormat="1" ht="12" customHeight="1">
      <c r="A29" s="12" t="s">
        <v>198</v>
      </c>
      <c r="B29" s="297" t="s">
        <v>429</v>
      </c>
      <c r="C29" s="298">
        <v>6395</v>
      </c>
    </row>
    <row r="30" spans="1:3" s="197" customFormat="1" ht="12" customHeight="1">
      <c r="A30" s="12" t="s">
        <v>199</v>
      </c>
      <c r="B30" s="297" t="s">
        <v>430</v>
      </c>
      <c r="C30" s="298"/>
    </row>
    <row r="31" spans="1:3" s="197" customFormat="1" ht="12" customHeight="1">
      <c r="A31" s="12" t="s">
        <v>424</v>
      </c>
      <c r="B31" s="297" t="s">
        <v>200</v>
      </c>
      <c r="C31" s="298"/>
    </row>
    <row r="32" spans="1:3" s="197" customFormat="1" ht="12" customHeight="1">
      <c r="A32" s="12" t="s">
        <v>425</v>
      </c>
      <c r="B32" s="297" t="s">
        <v>201</v>
      </c>
      <c r="C32" s="298"/>
    </row>
    <row r="33" spans="1:3" s="197" customFormat="1" ht="12" customHeight="1" thickBot="1">
      <c r="A33" s="14" t="s">
        <v>426</v>
      </c>
      <c r="B33" s="305" t="s">
        <v>202</v>
      </c>
      <c r="C33" s="302"/>
    </row>
    <row r="34" spans="1:3" s="197" customFormat="1" ht="12" customHeight="1" thickBot="1">
      <c r="A34" s="18" t="s">
        <v>10</v>
      </c>
      <c r="B34" s="293" t="s">
        <v>343</v>
      </c>
      <c r="C34" s="294">
        <f>SUM(C35:C45)</f>
        <v>0</v>
      </c>
    </row>
    <row r="35" spans="1:3" s="197" customFormat="1" ht="12" customHeight="1">
      <c r="A35" s="13" t="s">
        <v>60</v>
      </c>
      <c r="B35" s="295" t="s">
        <v>205</v>
      </c>
      <c r="C35" s="296"/>
    </row>
    <row r="36" spans="1:3" s="197" customFormat="1" ht="12" customHeight="1">
      <c r="A36" s="12" t="s">
        <v>61</v>
      </c>
      <c r="B36" s="297" t="s">
        <v>206</v>
      </c>
      <c r="C36" s="298"/>
    </row>
    <row r="37" spans="1:3" s="197" customFormat="1" ht="12" customHeight="1">
      <c r="A37" s="12" t="s">
        <v>62</v>
      </c>
      <c r="B37" s="297" t="s">
        <v>207</v>
      </c>
      <c r="C37" s="298"/>
    </row>
    <row r="38" spans="1:3" s="197" customFormat="1" ht="12" customHeight="1">
      <c r="A38" s="12" t="s">
        <v>120</v>
      </c>
      <c r="B38" s="297" t="s">
        <v>208</v>
      </c>
      <c r="C38" s="298"/>
    </row>
    <row r="39" spans="1:3" s="197" customFormat="1" ht="12" customHeight="1">
      <c r="A39" s="12" t="s">
        <v>121</v>
      </c>
      <c r="B39" s="297" t="s">
        <v>209</v>
      </c>
      <c r="C39" s="298"/>
    </row>
    <row r="40" spans="1:3" s="197" customFormat="1" ht="12" customHeight="1">
      <c r="A40" s="12" t="s">
        <v>122</v>
      </c>
      <c r="B40" s="297" t="s">
        <v>210</v>
      </c>
      <c r="C40" s="298"/>
    </row>
    <row r="41" spans="1:3" s="197" customFormat="1" ht="12" customHeight="1">
      <c r="A41" s="12" t="s">
        <v>123</v>
      </c>
      <c r="B41" s="297" t="s">
        <v>211</v>
      </c>
      <c r="C41" s="298"/>
    </row>
    <row r="42" spans="1:3" s="197" customFormat="1" ht="12" customHeight="1">
      <c r="A42" s="12" t="s">
        <v>124</v>
      </c>
      <c r="B42" s="297" t="s">
        <v>431</v>
      </c>
      <c r="C42" s="298"/>
    </row>
    <row r="43" spans="1:3" s="197" customFormat="1" ht="12" customHeight="1">
      <c r="A43" s="12" t="s">
        <v>203</v>
      </c>
      <c r="B43" s="297" t="s">
        <v>212</v>
      </c>
      <c r="C43" s="306"/>
    </row>
    <row r="44" spans="1:3" s="197" customFormat="1" ht="12" customHeight="1">
      <c r="A44" s="14" t="s">
        <v>204</v>
      </c>
      <c r="B44" s="303" t="s">
        <v>345</v>
      </c>
      <c r="C44" s="307"/>
    </row>
    <row r="45" spans="1:3" s="197" customFormat="1" ht="12" customHeight="1" thickBot="1">
      <c r="A45" s="14" t="s">
        <v>344</v>
      </c>
      <c r="B45" s="300" t="s">
        <v>213</v>
      </c>
      <c r="C45" s="307"/>
    </row>
    <row r="46" spans="1:3" s="197" customFormat="1" ht="12" customHeight="1" thickBot="1">
      <c r="A46" s="18" t="s">
        <v>11</v>
      </c>
      <c r="B46" s="293" t="s">
        <v>214</v>
      </c>
      <c r="C46" s="294">
        <f>SUM(C47:C51)</f>
        <v>0</v>
      </c>
    </row>
    <row r="47" spans="1:3" s="197" customFormat="1" ht="12" customHeight="1">
      <c r="A47" s="13" t="s">
        <v>63</v>
      </c>
      <c r="B47" s="295" t="s">
        <v>218</v>
      </c>
      <c r="C47" s="308"/>
    </row>
    <row r="48" spans="1:3" s="197" customFormat="1" ht="12" customHeight="1">
      <c r="A48" s="12" t="s">
        <v>64</v>
      </c>
      <c r="B48" s="297" t="s">
        <v>219</v>
      </c>
      <c r="C48" s="306"/>
    </row>
    <row r="49" spans="1:3" s="197" customFormat="1" ht="12" customHeight="1">
      <c r="A49" s="12" t="s">
        <v>215</v>
      </c>
      <c r="B49" s="297" t="s">
        <v>220</v>
      </c>
      <c r="C49" s="306"/>
    </row>
    <row r="50" spans="1:3" s="197" customFormat="1" ht="12" customHeight="1">
      <c r="A50" s="12" t="s">
        <v>216</v>
      </c>
      <c r="B50" s="297" t="s">
        <v>221</v>
      </c>
      <c r="C50" s="306"/>
    </row>
    <row r="51" spans="1:3" s="197" customFormat="1" ht="12" customHeight="1" thickBot="1">
      <c r="A51" s="14" t="s">
        <v>217</v>
      </c>
      <c r="B51" s="300" t="s">
        <v>222</v>
      </c>
      <c r="C51" s="307"/>
    </row>
    <row r="52" spans="1:3" s="197" customFormat="1" ht="12" customHeight="1" thickBot="1">
      <c r="A52" s="18" t="s">
        <v>125</v>
      </c>
      <c r="B52" s="293" t="s">
        <v>223</v>
      </c>
      <c r="C52" s="294">
        <f>SUM(C53:C55)</f>
        <v>0</v>
      </c>
    </row>
    <row r="53" spans="1:3" s="197" customFormat="1" ht="12" customHeight="1">
      <c r="A53" s="13" t="s">
        <v>65</v>
      </c>
      <c r="B53" s="295" t="s">
        <v>224</v>
      </c>
      <c r="C53" s="296"/>
    </row>
    <row r="54" spans="1:3" s="197" customFormat="1" ht="12" customHeight="1">
      <c r="A54" s="12" t="s">
        <v>66</v>
      </c>
      <c r="B54" s="297" t="s">
        <v>335</v>
      </c>
      <c r="C54" s="298"/>
    </row>
    <row r="55" spans="1:3" s="197" customFormat="1" ht="12" customHeight="1">
      <c r="A55" s="12" t="s">
        <v>227</v>
      </c>
      <c r="B55" s="297" t="s">
        <v>225</v>
      </c>
      <c r="C55" s="298"/>
    </row>
    <row r="56" spans="1:3" s="197" customFormat="1" ht="12" customHeight="1" thickBot="1">
      <c r="A56" s="14" t="s">
        <v>228</v>
      </c>
      <c r="B56" s="300" t="s">
        <v>226</v>
      </c>
      <c r="C56" s="302"/>
    </row>
    <row r="57" spans="1:3" s="197" customFormat="1" ht="12" customHeight="1" thickBot="1">
      <c r="A57" s="18" t="s">
        <v>13</v>
      </c>
      <c r="B57" s="301" t="s">
        <v>229</v>
      </c>
      <c r="C57" s="294">
        <f>SUM(C58:C60)</f>
        <v>0</v>
      </c>
    </row>
    <row r="58" spans="1:3" s="197" customFormat="1" ht="12" customHeight="1">
      <c r="A58" s="13" t="s">
        <v>126</v>
      </c>
      <c r="B58" s="295" t="s">
        <v>231</v>
      </c>
      <c r="C58" s="306"/>
    </row>
    <row r="59" spans="1:3" s="197" customFormat="1" ht="12" customHeight="1">
      <c r="A59" s="12" t="s">
        <v>127</v>
      </c>
      <c r="B59" s="297" t="s">
        <v>336</v>
      </c>
      <c r="C59" s="306"/>
    </row>
    <row r="60" spans="1:3" s="197" customFormat="1" ht="12" customHeight="1">
      <c r="A60" s="12" t="s">
        <v>157</v>
      </c>
      <c r="B60" s="297" t="s">
        <v>232</v>
      </c>
      <c r="C60" s="306"/>
    </row>
    <row r="61" spans="1:3" s="197" customFormat="1" ht="12" customHeight="1" thickBot="1">
      <c r="A61" s="14" t="s">
        <v>230</v>
      </c>
      <c r="B61" s="300" t="s">
        <v>233</v>
      </c>
      <c r="C61" s="306"/>
    </row>
    <row r="62" spans="1:3" s="197" customFormat="1" ht="12" customHeight="1" thickBot="1">
      <c r="A62" s="239" t="s">
        <v>385</v>
      </c>
      <c r="B62" s="293" t="s">
        <v>234</v>
      </c>
      <c r="C62" s="304">
        <f>+C5+C12+C19+C26+C34+C46+C52+C57</f>
        <v>6395</v>
      </c>
    </row>
    <row r="63" spans="1:3" s="197" customFormat="1" ht="12" customHeight="1" thickBot="1">
      <c r="A63" s="226" t="s">
        <v>235</v>
      </c>
      <c r="B63" s="301" t="s">
        <v>236</v>
      </c>
      <c r="C63" s="294">
        <f>SUM(C64:C66)</f>
        <v>0</v>
      </c>
    </row>
    <row r="64" spans="1:3" s="197" customFormat="1" ht="12" customHeight="1">
      <c r="A64" s="13" t="s">
        <v>267</v>
      </c>
      <c r="B64" s="295" t="s">
        <v>237</v>
      </c>
      <c r="C64" s="306"/>
    </row>
    <row r="65" spans="1:3" s="197" customFormat="1" ht="12" customHeight="1">
      <c r="A65" s="12" t="s">
        <v>276</v>
      </c>
      <c r="B65" s="297" t="s">
        <v>238</v>
      </c>
      <c r="C65" s="306"/>
    </row>
    <row r="66" spans="1:3" s="197" customFormat="1" ht="12" customHeight="1" thickBot="1">
      <c r="A66" s="14" t="s">
        <v>277</v>
      </c>
      <c r="B66" s="309" t="s">
        <v>370</v>
      </c>
      <c r="C66" s="306"/>
    </row>
    <row r="67" spans="1:3" s="197" customFormat="1" ht="12" customHeight="1" thickBot="1">
      <c r="A67" s="226" t="s">
        <v>240</v>
      </c>
      <c r="B67" s="301" t="s">
        <v>241</v>
      </c>
      <c r="C67" s="294">
        <f>SUM(C68:C71)</f>
        <v>0</v>
      </c>
    </row>
    <row r="68" spans="1:3" s="197" customFormat="1" ht="12" customHeight="1">
      <c r="A68" s="13" t="s">
        <v>105</v>
      </c>
      <c r="B68" s="295" t="s">
        <v>242</v>
      </c>
      <c r="C68" s="306"/>
    </row>
    <row r="69" spans="1:3" s="197" customFormat="1" ht="12" customHeight="1">
      <c r="A69" s="12" t="s">
        <v>106</v>
      </c>
      <c r="B69" s="297" t="s">
        <v>243</v>
      </c>
      <c r="C69" s="306"/>
    </row>
    <row r="70" spans="1:3" s="197" customFormat="1" ht="12" customHeight="1">
      <c r="A70" s="12" t="s">
        <v>268</v>
      </c>
      <c r="B70" s="297" t="s">
        <v>244</v>
      </c>
      <c r="C70" s="306"/>
    </row>
    <row r="71" spans="1:3" s="197" customFormat="1" ht="12" customHeight="1" thickBot="1">
      <c r="A71" s="14" t="s">
        <v>269</v>
      </c>
      <c r="B71" s="300" t="s">
        <v>245</v>
      </c>
      <c r="C71" s="306"/>
    </row>
    <row r="72" spans="1:3" s="197" customFormat="1" ht="12" customHeight="1" thickBot="1">
      <c r="A72" s="226" t="s">
        <v>246</v>
      </c>
      <c r="B72" s="301" t="s">
        <v>247</v>
      </c>
      <c r="C72" s="294">
        <f>SUM(C73:C74)</f>
        <v>0</v>
      </c>
    </row>
    <row r="73" spans="1:3" s="197" customFormat="1" ht="12" customHeight="1">
      <c r="A73" s="13" t="s">
        <v>270</v>
      </c>
      <c r="B73" s="295" t="s">
        <v>248</v>
      </c>
      <c r="C73" s="306"/>
    </row>
    <row r="74" spans="1:3" s="197" customFormat="1" ht="12" customHeight="1" thickBot="1">
      <c r="A74" s="14" t="s">
        <v>271</v>
      </c>
      <c r="B74" s="300" t="s">
        <v>249</v>
      </c>
      <c r="C74" s="306"/>
    </row>
    <row r="75" spans="1:3" s="197" customFormat="1" ht="12" customHeight="1" thickBot="1">
      <c r="A75" s="226" t="s">
        <v>250</v>
      </c>
      <c r="B75" s="301" t="s">
        <v>251</v>
      </c>
      <c r="C75" s="294">
        <f>SUM(C76:C78)</f>
        <v>0</v>
      </c>
    </row>
    <row r="76" spans="1:3" s="197" customFormat="1" ht="12" customHeight="1">
      <c r="A76" s="13" t="s">
        <v>272</v>
      </c>
      <c r="B76" s="295" t="s">
        <v>252</v>
      </c>
      <c r="C76" s="306"/>
    </row>
    <row r="77" spans="1:3" s="197" customFormat="1" ht="12" customHeight="1">
      <c r="A77" s="12" t="s">
        <v>273</v>
      </c>
      <c r="B77" s="297" t="s">
        <v>253</v>
      </c>
      <c r="C77" s="306"/>
    </row>
    <row r="78" spans="1:3" s="197" customFormat="1" ht="12" customHeight="1" thickBot="1">
      <c r="A78" s="14" t="s">
        <v>274</v>
      </c>
      <c r="B78" s="300" t="s">
        <v>254</v>
      </c>
      <c r="C78" s="310"/>
    </row>
    <row r="79" spans="1:3" s="197" customFormat="1" ht="12" customHeight="1" thickBot="1">
      <c r="A79" s="226" t="s">
        <v>255</v>
      </c>
      <c r="B79" s="301" t="s">
        <v>275</v>
      </c>
      <c r="C79" s="294">
        <f>SUM(C80:C83)</f>
        <v>0</v>
      </c>
    </row>
    <row r="80" spans="1:3" s="197" customFormat="1" ht="12" customHeight="1">
      <c r="A80" s="202" t="s">
        <v>256</v>
      </c>
      <c r="B80" s="295" t="s">
        <v>257</v>
      </c>
      <c r="C80" s="310"/>
    </row>
    <row r="81" spans="1:3" s="197" customFormat="1" ht="12" customHeight="1">
      <c r="A81" s="203" t="s">
        <v>258</v>
      </c>
      <c r="B81" s="297" t="s">
        <v>259</v>
      </c>
      <c r="C81" s="310"/>
    </row>
    <row r="82" spans="1:3" s="197" customFormat="1" ht="12" customHeight="1">
      <c r="A82" s="203" t="s">
        <v>260</v>
      </c>
      <c r="B82" s="297" t="s">
        <v>261</v>
      </c>
      <c r="C82" s="310"/>
    </row>
    <row r="83" spans="1:3" s="197" customFormat="1" ht="12" customHeight="1" thickBot="1">
      <c r="A83" s="204" t="s">
        <v>262</v>
      </c>
      <c r="B83" s="300" t="s">
        <v>263</v>
      </c>
      <c r="C83" s="310"/>
    </row>
    <row r="84" spans="1:3" s="197" customFormat="1" ht="12" customHeight="1" thickBot="1">
      <c r="A84" s="226" t="s">
        <v>264</v>
      </c>
      <c r="B84" s="301" t="s">
        <v>384</v>
      </c>
      <c r="C84" s="311"/>
    </row>
    <row r="85" spans="1:3" s="197" customFormat="1" ht="13.5" customHeight="1" thickBot="1">
      <c r="A85" s="226" t="s">
        <v>266</v>
      </c>
      <c r="B85" s="301" t="s">
        <v>265</v>
      </c>
      <c r="C85" s="311"/>
    </row>
    <row r="86" spans="1:3" s="197" customFormat="1" ht="15.75" customHeight="1" thickBot="1">
      <c r="A86" s="226" t="s">
        <v>278</v>
      </c>
      <c r="B86" s="312" t="s">
        <v>387</v>
      </c>
      <c r="C86" s="304">
        <f>+C63+C67+C72+C75+C79+C85+C84</f>
        <v>0</v>
      </c>
    </row>
    <row r="87" spans="1:3" s="197" customFormat="1" ht="16.5" customHeight="1" thickBot="1">
      <c r="A87" s="227" t="s">
        <v>386</v>
      </c>
      <c r="B87" s="313" t="s">
        <v>388</v>
      </c>
      <c r="C87" s="304">
        <f>+C62+C86</f>
        <v>6395</v>
      </c>
    </row>
    <row r="88" spans="1:3" s="197" customFormat="1" ht="83.25" customHeight="1">
      <c r="A88" s="3"/>
      <c r="B88" s="4"/>
      <c r="C88" s="146"/>
    </row>
    <row r="89" spans="1:3" ht="16.5" customHeight="1">
      <c r="A89" s="249" t="s">
        <v>34</v>
      </c>
      <c r="B89" s="249"/>
      <c r="C89" s="249"/>
    </row>
    <row r="90" spans="1:3" s="207" customFormat="1" ht="16.5" customHeight="1" thickBot="1">
      <c r="A90" s="251" t="s">
        <v>108</v>
      </c>
      <c r="B90" s="251"/>
      <c r="C90" s="57" t="s">
        <v>156</v>
      </c>
    </row>
    <row r="91" spans="1:3" ht="37.5" customHeight="1" thickBot="1">
      <c r="A91" s="21" t="s">
        <v>55</v>
      </c>
      <c r="B91" s="22" t="s">
        <v>35</v>
      </c>
      <c r="C91" s="28" t="str">
        <f>+C3</f>
        <v>2016. évi előirányzat</v>
      </c>
    </row>
    <row r="92" spans="1:3" s="196" customFormat="1" ht="12" customHeight="1" thickBot="1">
      <c r="A92" s="25"/>
      <c r="B92" s="26" t="s">
        <v>396</v>
      </c>
      <c r="C92" s="27" t="s">
        <v>397</v>
      </c>
    </row>
    <row r="93" spans="1:3" ht="12" customHeight="1" thickBot="1">
      <c r="A93" s="20" t="s">
        <v>6</v>
      </c>
      <c r="B93" s="314" t="s">
        <v>459</v>
      </c>
      <c r="C93" s="315">
        <f>C94+C95+C96+C97+C98+C111</f>
        <v>6395</v>
      </c>
    </row>
    <row r="94" spans="1:3" ht="12" customHeight="1">
      <c r="A94" s="15" t="s">
        <v>67</v>
      </c>
      <c r="B94" s="316" t="s">
        <v>36</v>
      </c>
      <c r="C94" s="317"/>
    </row>
    <row r="95" spans="1:3" ht="12" customHeight="1">
      <c r="A95" s="12" t="s">
        <v>68</v>
      </c>
      <c r="B95" s="318" t="s">
        <v>128</v>
      </c>
      <c r="C95" s="298"/>
    </row>
    <row r="96" spans="1:3" ht="12" customHeight="1">
      <c r="A96" s="12" t="s">
        <v>69</v>
      </c>
      <c r="B96" s="318" t="s">
        <v>96</v>
      </c>
      <c r="C96" s="302"/>
    </row>
    <row r="97" spans="1:3" ht="12" customHeight="1">
      <c r="A97" s="12" t="s">
        <v>70</v>
      </c>
      <c r="B97" s="319" t="s">
        <v>129</v>
      </c>
      <c r="C97" s="302">
        <v>6095</v>
      </c>
    </row>
    <row r="98" spans="1:3" ht="12" customHeight="1">
      <c r="A98" s="12" t="s">
        <v>78</v>
      </c>
      <c r="B98" s="320" t="s">
        <v>130</v>
      </c>
      <c r="C98" s="302">
        <v>300</v>
      </c>
    </row>
    <row r="99" spans="1:3" ht="12" customHeight="1">
      <c r="A99" s="12" t="s">
        <v>71</v>
      </c>
      <c r="B99" s="318" t="s">
        <v>351</v>
      </c>
      <c r="C99" s="302"/>
    </row>
    <row r="100" spans="1:3" ht="12" customHeight="1">
      <c r="A100" s="12" t="s">
        <v>72</v>
      </c>
      <c r="B100" s="321" t="s">
        <v>350</v>
      </c>
      <c r="C100" s="302"/>
    </row>
    <row r="101" spans="1:3" ht="12" customHeight="1">
      <c r="A101" s="12" t="s">
        <v>79</v>
      </c>
      <c r="B101" s="321" t="s">
        <v>349</v>
      </c>
      <c r="C101" s="302"/>
    </row>
    <row r="102" spans="1:3" ht="12" customHeight="1">
      <c r="A102" s="12" t="s">
        <v>80</v>
      </c>
      <c r="B102" s="322" t="s">
        <v>281</v>
      </c>
      <c r="C102" s="302"/>
    </row>
    <row r="103" spans="1:3" ht="12" customHeight="1">
      <c r="A103" s="12" t="s">
        <v>81</v>
      </c>
      <c r="B103" s="323" t="s">
        <v>282</v>
      </c>
      <c r="C103" s="302"/>
    </row>
    <row r="104" spans="1:3" ht="12" customHeight="1">
      <c r="A104" s="12" t="s">
        <v>82</v>
      </c>
      <c r="B104" s="323" t="s">
        <v>283</v>
      </c>
      <c r="C104" s="302"/>
    </row>
    <row r="105" spans="1:3" ht="12" customHeight="1">
      <c r="A105" s="12" t="s">
        <v>84</v>
      </c>
      <c r="B105" s="322" t="s">
        <v>284</v>
      </c>
      <c r="C105" s="302"/>
    </row>
    <row r="106" spans="1:3" ht="12" customHeight="1">
      <c r="A106" s="12" t="s">
        <v>131</v>
      </c>
      <c r="B106" s="322" t="s">
        <v>285</v>
      </c>
      <c r="C106" s="302"/>
    </row>
    <row r="107" spans="1:3" ht="12" customHeight="1">
      <c r="A107" s="12" t="s">
        <v>279</v>
      </c>
      <c r="B107" s="323" t="s">
        <v>286</v>
      </c>
      <c r="C107" s="302"/>
    </row>
    <row r="108" spans="1:3" ht="12" customHeight="1">
      <c r="A108" s="11" t="s">
        <v>280</v>
      </c>
      <c r="B108" s="321" t="s">
        <v>287</v>
      </c>
      <c r="C108" s="302"/>
    </row>
    <row r="109" spans="1:3" ht="12" customHeight="1">
      <c r="A109" s="12" t="s">
        <v>347</v>
      </c>
      <c r="B109" s="321" t="s">
        <v>288</v>
      </c>
      <c r="C109" s="302"/>
    </row>
    <row r="110" spans="1:3" ht="12" customHeight="1">
      <c r="A110" s="14" t="s">
        <v>348</v>
      </c>
      <c r="B110" s="321" t="s">
        <v>289</v>
      </c>
      <c r="C110" s="302">
        <v>300</v>
      </c>
    </row>
    <row r="111" spans="1:3" ht="12" customHeight="1">
      <c r="A111" s="12" t="s">
        <v>352</v>
      </c>
      <c r="B111" s="319" t="s">
        <v>37</v>
      </c>
      <c r="C111" s="298"/>
    </row>
    <row r="112" spans="1:3" ht="12" customHeight="1">
      <c r="A112" s="12" t="s">
        <v>353</v>
      </c>
      <c r="B112" s="318" t="s">
        <v>355</v>
      </c>
      <c r="C112" s="298"/>
    </row>
    <row r="113" spans="1:3" ht="12" customHeight="1" thickBot="1">
      <c r="A113" s="16" t="s">
        <v>354</v>
      </c>
      <c r="B113" s="324" t="s">
        <v>356</v>
      </c>
      <c r="C113" s="325"/>
    </row>
    <row r="114" spans="1:3" ht="12" customHeight="1" thickBot="1">
      <c r="A114" s="234" t="s">
        <v>7</v>
      </c>
      <c r="B114" s="326" t="s">
        <v>460</v>
      </c>
      <c r="C114" s="327">
        <f>+C115+C117+C119</f>
        <v>0</v>
      </c>
    </row>
    <row r="115" spans="1:3" ht="12" customHeight="1">
      <c r="A115" s="13" t="s">
        <v>73</v>
      </c>
      <c r="B115" s="318" t="s">
        <v>155</v>
      </c>
      <c r="C115" s="296"/>
    </row>
    <row r="116" spans="1:3" ht="12" customHeight="1">
      <c r="A116" s="13" t="s">
        <v>74</v>
      </c>
      <c r="B116" s="328" t="s">
        <v>294</v>
      </c>
      <c r="C116" s="296"/>
    </row>
    <row r="117" spans="1:3" ht="12" customHeight="1">
      <c r="A117" s="13" t="s">
        <v>75</v>
      </c>
      <c r="B117" s="328" t="s">
        <v>132</v>
      </c>
      <c r="C117" s="298"/>
    </row>
    <row r="118" spans="1:3" ht="12" customHeight="1">
      <c r="A118" s="13" t="s">
        <v>76</v>
      </c>
      <c r="B118" s="328" t="s">
        <v>295</v>
      </c>
      <c r="C118" s="329"/>
    </row>
    <row r="119" spans="1:3" ht="12" customHeight="1">
      <c r="A119" s="13" t="s">
        <v>77</v>
      </c>
      <c r="B119" s="300" t="s">
        <v>158</v>
      </c>
      <c r="C119" s="329"/>
    </row>
    <row r="120" spans="1:3" ht="12" customHeight="1">
      <c r="A120" s="13" t="s">
        <v>83</v>
      </c>
      <c r="B120" s="299" t="s">
        <v>337</v>
      </c>
      <c r="C120" s="329"/>
    </row>
    <row r="121" spans="1:3" ht="12" customHeight="1">
      <c r="A121" s="13" t="s">
        <v>85</v>
      </c>
      <c r="B121" s="330" t="s">
        <v>300</v>
      </c>
      <c r="C121" s="329"/>
    </row>
    <row r="122" spans="1:3" ht="15.75">
      <c r="A122" s="13" t="s">
        <v>133</v>
      </c>
      <c r="B122" s="323" t="s">
        <v>283</v>
      </c>
      <c r="C122" s="329"/>
    </row>
    <row r="123" spans="1:3" ht="12" customHeight="1">
      <c r="A123" s="13" t="s">
        <v>134</v>
      </c>
      <c r="B123" s="323" t="s">
        <v>299</v>
      </c>
      <c r="C123" s="329"/>
    </row>
    <row r="124" spans="1:3" ht="12" customHeight="1">
      <c r="A124" s="13" t="s">
        <v>135</v>
      </c>
      <c r="B124" s="323" t="s">
        <v>298</v>
      </c>
      <c r="C124" s="329"/>
    </row>
    <row r="125" spans="1:3" ht="12" customHeight="1">
      <c r="A125" s="13" t="s">
        <v>291</v>
      </c>
      <c r="B125" s="323" t="s">
        <v>286</v>
      </c>
      <c r="C125" s="329"/>
    </row>
    <row r="126" spans="1:3" ht="12" customHeight="1">
      <c r="A126" s="13" t="s">
        <v>292</v>
      </c>
      <c r="B126" s="323" t="s">
        <v>297</v>
      </c>
      <c r="C126" s="329"/>
    </row>
    <row r="127" spans="1:3" ht="16.5" thickBot="1">
      <c r="A127" s="11" t="s">
        <v>293</v>
      </c>
      <c r="B127" s="323" t="s">
        <v>296</v>
      </c>
      <c r="C127" s="331"/>
    </row>
    <row r="128" spans="1:3" ht="12" customHeight="1" thickBot="1">
      <c r="A128" s="18" t="s">
        <v>8</v>
      </c>
      <c r="B128" s="332" t="s">
        <v>357</v>
      </c>
      <c r="C128" s="294">
        <f>+C93+C114</f>
        <v>6395</v>
      </c>
    </row>
    <row r="129" spans="1:3" ht="12" customHeight="1" thickBot="1">
      <c r="A129" s="18" t="s">
        <v>9</v>
      </c>
      <c r="B129" s="332" t="s">
        <v>358</v>
      </c>
      <c r="C129" s="294">
        <f>+C130+C131+C132</f>
        <v>0</v>
      </c>
    </row>
    <row r="130" spans="1:3" ht="12" customHeight="1">
      <c r="A130" s="13" t="s">
        <v>196</v>
      </c>
      <c r="B130" s="328" t="s">
        <v>365</v>
      </c>
      <c r="C130" s="329"/>
    </row>
    <row r="131" spans="1:3" ht="12" customHeight="1">
      <c r="A131" s="13" t="s">
        <v>197</v>
      </c>
      <c r="B131" s="328" t="s">
        <v>366</v>
      </c>
      <c r="C131" s="329"/>
    </row>
    <row r="132" spans="1:3" ht="12" customHeight="1" thickBot="1">
      <c r="A132" s="11" t="s">
        <v>198</v>
      </c>
      <c r="B132" s="328" t="s">
        <v>367</v>
      </c>
      <c r="C132" s="329"/>
    </row>
    <row r="133" spans="1:3" ht="12" customHeight="1" thickBot="1">
      <c r="A133" s="18" t="s">
        <v>10</v>
      </c>
      <c r="B133" s="332" t="s">
        <v>359</v>
      </c>
      <c r="C133" s="294">
        <f>SUM(C134:C139)</f>
        <v>0</v>
      </c>
    </row>
    <row r="134" spans="1:3" ht="12" customHeight="1">
      <c r="A134" s="13" t="s">
        <v>60</v>
      </c>
      <c r="B134" s="333" t="s">
        <v>368</v>
      </c>
      <c r="C134" s="329"/>
    </row>
    <row r="135" spans="1:3" ht="12" customHeight="1">
      <c r="A135" s="13" t="s">
        <v>61</v>
      </c>
      <c r="B135" s="333" t="s">
        <v>360</v>
      </c>
      <c r="C135" s="329"/>
    </row>
    <row r="136" spans="1:3" ht="12" customHeight="1">
      <c r="A136" s="13" t="s">
        <v>62</v>
      </c>
      <c r="B136" s="333" t="s">
        <v>361</v>
      </c>
      <c r="C136" s="329"/>
    </row>
    <row r="137" spans="1:3" ht="12" customHeight="1">
      <c r="A137" s="13" t="s">
        <v>120</v>
      </c>
      <c r="B137" s="333" t="s">
        <v>362</v>
      </c>
      <c r="C137" s="329"/>
    </row>
    <row r="138" spans="1:3" ht="12" customHeight="1">
      <c r="A138" s="13" t="s">
        <v>121</v>
      </c>
      <c r="B138" s="333" t="s">
        <v>363</v>
      </c>
      <c r="C138" s="329"/>
    </row>
    <row r="139" spans="1:3" ht="12" customHeight="1" thickBot="1">
      <c r="A139" s="11" t="s">
        <v>122</v>
      </c>
      <c r="B139" s="333" t="s">
        <v>364</v>
      </c>
      <c r="C139" s="329"/>
    </row>
    <row r="140" spans="1:3" ht="12" customHeight="1" thickBot="1">
      <c r="A140" s="18" t="s">
        <v>11</v>
      </c>
      <c r="B140" s="332" t="s">
        <v>372</v>
      </c>
      <c r="C140" s="304">
        <f>+C141+C142+C143+C144</f>
        <v>0</v>
      </c>
    </row>
    <row r="141" spans="1:3" ht="12" customHeight="1">
      <c r="A141" s="13" t="s">
        <v>63</v>
      </c>
      <c r="B141" s="333" t="s">
        <v>301</v>
      </c>
      <c r="C141" s="329"/>
    </row>
    <row r="142" spans="1:3" ht="12" customHeight="1">
      <c r="A142" s="13" t="s">
        <v>64</v>
      </c>
      <c r="B142" s="333" t="s">
        <v>302</v>
      </c>
      <c r="C142" s="329"/>
    </row>
    <row r="143" spans="1:3" ht="12" customHeight="1">
      <c r="A143" s="13" t="s">
        <v>215</v>
      </c>
      <c r="B143" s="333" t="s">
        <v>373</v>
      </c>
      <c r="C143" s="329"/>
    </row>
    <row r="144" spans="1:3" ht="12" customHeight="1" thickBot="1">
      <c r="A144" s="11" t="s">
        <v>216</v>
      </c>
      <c r="B144" s="334" t="s">
        <v>321</v>
      </c>
      <c r="C144" s="329"/>
    </row>
    <row r="145" spans="1:3" ht="12" customHeight="1" thickBot="1">
      <c r="A145" s="18" t="s">
        <v>12</v>
      </c>
      <c r="B145" s="332" t="s">
        <v>374</v>
      </c>
      <c r="C145" s="335">
        <f>SUM(C146:C150)</f>
        <v>0</v>
      </c>
    </row>
    <row r="146" spans="1:3" ht="12" customHeight="1">
      <c r="A146" s="13" t="s">
        <v>65</v>
      </c>
      <c r="B146" s="333" t="s">
        <v>369</v>
      </c>
      <c r="C146" s="329"/>
    </row>
    <row r="147" spans="1:3" ht="12" customHeight="1">
      <c r="A147" s="13" t="s">
        <v>66</v>
      </c>
      <c r="B147" s="333" t="s">
        <v>376</v>
      </c>
      <c r="C147" s="329"/>
    </row>
    <row r="148" spans="1:3" ht="12" customHeight="1">
      <c r="A148" s="13" t="s">
        <v>227</v>
      </c>
      <c r="B148" s="333" t="s">
        <v>371</v>
      </c>
      <c r="C148" s="329"/>
    </row>
    <row r="149" spans="1:3" ht="12" customHeight="1">
      <c r="A149" s="13" t="s">
        <v>228</v>
      </c>
      <c r="B149" s="333" t="s">
        <v>377</v>
      </c>
      <c r="C149" s="329"/>
    </row>
    <row r="150" spans="1:3" ht="12" customHeight="1" thickBot="1">
      <c r="A150" s="13" t="s">
        <v>375</v>
      </c>
      <c r="B150" s="333" t="s">
        <v>378</v>
      </c>
      <c r="C150" s="329"/>
    </row>
    <row r="151" spans="1:3" ht="12" customHeight="1" thickBot="1">
      <c r="A151" s="18" t="s">
        <v>13</v>
      </c>
      <c r="B151" s="332" t="s">
        <v>379</v>
      </c>
      <c r="C151" s="336"/>
    </row>
    <row r="152" spans="1:3" ht="12" customHeight="1" thickBot="1">
      <c r="A152" s="18" t="s">
        <v>14</v>
      </c>
      <c r="B152" s="332" t="s">
        <v>380</v>
      </c>
      <c r="C152" s="336"/>
    </row>
    <row r="153" spans="1:9" ht="15" customHeight="1" thickBot="1">
      <c r="A153" s="18" t="s">
        <v>15</v>
      </c>
      <c r="B153" s="332" t="s">
        <v>382</v>
      </c>
      <c r="C153" s="337">
        <f>+C129+C133+C140+C145+C151+C152</f>
        <v>0</v>
      </c>
      <c r="F153" s="209"/>
      <c r="G153" s="210"/>
      <c r="H153" s="210"/>
      <c r="I153" s="210"/>
    </row>
    <row r="154" spans="1:3" s="197" customFormat="1" ht="12.75" customHeight="1" thickBot="1">
      <c r="A154" s="137" t="s">
        <v>16</v>
      </c>
      <c r="B154" s="338" t="s">
        <v>381</v>
      </c>
      <c r="C154" s="337">
        <f>+C128+C153</f>
        <v>6395</v>
      </c>
    </row>
    <row r="155" ht="7.5" customHeight="1"/>
    <row r="156" spans="1:3" ht="15.75">
      <c r="A156" s="252" t="s">
        <v>303</v>
      </c>
      <c r="B156" s="252"/>
      <c r="C156" s="252"/>
    </row>
    <row r="157" spans="1:3" ht="15" customHeight="1" thickBot="1">
      <c r="A157" s="250" t="s">
        <v>109</v>
      </c>
      <c r="B157" s="250"/>
      <c r="C157" s="149" t="s">
        <v>156</v>
      </c>
    </row>
    <row r="158" spans="1:4" ht="13.5" customHeight="1" thickBot="1">
      <c r="A158" s="18">
        <v>1</v>
      </c>
      <c r="B158" s="339" t="s">
        <v>383</v>
      </c>
      <c r="C158" s="294">
        <f>+C62-C128</f>
        <v>0</v>
      </c>
      <c r="D158" s="211"/>
    </row>
    <row r="159" spans="1:3" ht="43.5" customHeight="1" thickBot="1">
      <c r="A159" s="18" t="s">
        <v>7</v>
      </c>
      <c r="B159" s="339" t="s">
        <v>389</v>
      </c>
      <c r="C159" s="29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 Önkormányzat
2016. ÉVI KÖLTSÉGVETÉS
ÖNKÉNT VÁLLALT FELADATAINAK MÉRLEGE
&amp;R&amp;"Times New Roman CE,Félkövér dőlt"&amp;11 1.3. melléklet a 2/2016. (II.15.)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34">
      <selection activeCell="B154" sqref="A154:C160"/>
    </sheetView>
  </sheetViews>
  <sheetFormatPr defaultColWidth="9.00390625" defaultRowHeight="12.75"/>
  <cols>
    <col min="1" max="1" width="9.50390625" style="179" customWidth="1"/>
    <col min="2" max="2" width="91.625" style="179" customWidth="1"/>
    <col min="3" max="3" width="21.625" style="180" customWidth="1"/>
    <col min="4" max="4" width="9.00390625" style="195" customWidth="1"/>
    <col min="5" max="16384" width="9.375" style="195" customWidth="1"/>
  </cols>
  <sheetData>
    <row r="1" spans="1:3" ht="15.75" customHeight="1">
      <c r="A1" s="249" t="s">
        <v>3</v>
      </c>
      <c r="B1" s="249"/>
      <c r="C1" s="249"/>
    </row>
    <row r="2" spans="1:3" ht="15.75" customHeight="1" thickBot="1">
      <c r="A2" s="250" t="s">
        <v>107</v>
      </c>
      <c r="B2" s="250"/>
      <c r="C2" s="149" t="s">
        <v>156</v>
      </c>
    </row>
    <row r="3" spans="1:3" ht="37.5" customHeight="1" thickBot="1">
      <c r="A3" s="21" t="s">
        <v>55</v>
      </c>
      <c r="B3" s="22" t="s">
        <v>5</v>
      </c>
      <c r="C3" s="28" t="s">
        <v>451</v>
      </c>
    </row>
    <row r="4" spans="1:3" s="196" customFormat="1" ht="12" customHeight="1" thickBot="1">
      <c r="A4" s="191"/>
      <c r="B4" s="192" t="s">
        <v>396</v>
      </c>
      <c r="C4" s="193" t="s">
        <v>397</v>
      </c>
    </row>
    <row r="5" spans="1:3" s="197" customFormat="1" ht="12" customHeight="1" thickBot="1">
      <c r="A5" s="18" t="s">
        <v>6</v>
      </c>
      <c r="B5" s="293" t="s">
        <v>181</v>
      </c>
      <c r="C5" s="294">
        <f>+C6+C7+C8+C9+C10+C11</f>
        <v>0</v>
      </c>
    </row>
    <row r="6" spans="1:3" s="197" customFormat="1" ht="12" customHeight="1">
      <c r="A6" s="13" t="s">
        <v>67</v>
      </c>
      <c r="B6" s="295" t="s">
        <v>182</v>
      </c>
      <c r="C6" s="296"/>
    </row>
    <row r="7" spans="1:3" s="197" customFormat="1" ht="12" customHeight="1">
      <c r="A7" s="12" t="s">
        <v>68</v>
      </c>
      <c r="B7" s="297" t="s">
        <v>183</v>
      </c>
      <c r="C7" s="298"/>
    </row>
    <row r="8" spans="1:3" s="197" customFormat="1" ht="12" customHeight="1">
      <c r="A8" s="12" t="s">
        <v>69</v>
      </c>
      <c r="B8" s="297" t="s">
        <v>422</v>
      </c>
      <c r="C8" s="298"/>
    </row>
    <row r="9" spans="1:3" s="197" customFormat="1" ht="12" customHeight="1">
      <c r="A9" s="12" t="s">
        <v>70</v>
      </c>
      <c r="B9" s="297" t="s">
        <v>184</v>
      </c>
      <c r="C9" s="298"/>
    </row>
    <row r="10" spans="1:3" s="197" customFormat="1" ht="12" customHeight="1">
      <c r="A10" s="12" t="s">
        <v>104</v>
      </c>
      <c r="B10" s="299" t="s">
        <v>341</v>
      </c>
      <c r="C10" s="298"/>
    </row>
    <row r="11" spans="1:3" s="197" customFormat="1" ht="12" customHeight="1" thickBot="1">
      <c r="A11" s="14" t="s">
        <v>71</v>
      </c>
      <c r="B11" s="300" t="s">
        <v>342</v>
      </c>
      <c r="C11" s="298"/>
    </row>
    <row r="12" spans="1:3" s="197" customFormat="1" ht="12" customHeight="1" thickBot="1">
      <c r="A12" s="18" t="s">
        <v>7</v>
      </c>
      <c r="B12" s="301" t="s">
        <v>185</v>
      </c>
      <c r="C12" s="294">
        <f>+C13+C14+C15+C16+C17</f>
        <v>0</v>
      </c>
    </row>
    <row r="13" spans="1:3" s="197" customFormat="1" ht="12" customHeight="1">
      <c r="A13" s="13" t="s">
        <v>73</v>
      </c>
      <c r="B13" s="295" t="s">
        <v>186</v>
      </c>
      <c r="C13" s="296"/>
    </row>
    <row r="14" spans="1:3" s="197" customFormat="1" ht="12" customHeight="1">
      <c r="A14" s="12" t="s">
        <v>74</v>
      </c>
      <c r="B14" s="297" t="s">
        <v>187</v>
      </c>
      <c r="C14" s="298"/>
    </row>
    <row r="15" spans="1:3" s="197" customFormat="1" ht="12" customHeight="1">
      <c r="A15" s="12" t="s">
        <v>75</v>
      </c>
      <c r="B15" s="297" t="s">
        <v>331</v>
      </c>
      <c r="C15" s="298"/>
    </row>
    <row r="16" spans="1:3" s="197" customFormat="1" ht="12" customHeight="1">
      <c r="A16" s="12" t="s">
        <v>76</v>
      </c>
      <c r="B16" s="297" t="s">
        <v>332</v>
      </c>
      <c r="C16" s="298"/>
    </row>
    <row r="17" spans="1:3" s="197" customFormat="1" ht="12" customHeight="1">
      <c r="A17" s="12" t="s">
        <v>77</v>
      </c>
      <c r="B17" s="297" t="s">
        <v>188</v>
      </c>
      <c r="C17" s="298"/>
    </row>
    <row r="18" spans="1:3" s="197" customFormat="1" ht="12" customHeight="1" thickBot="1">
      <c r="A18" s="14" t="s">
        <v>83</v>
      </c>
      <c r="B18" s="300" t="s">
        <v>189</v>
      </c>
      <c r="C18" s="302"/>
    </row>
    <row r="19" spans="1:3" s="197" customFormat="1" ht="12" customHeight="1" thickBot="1">
      <c r="A19" s="18" t="s">
        <v>8</v>
      </c>
      <c r="B19" s="293" t="s">
        <v>190</v>
      </c>
      <c r="C19" s="294">
        <f>+C20+C21+C22+C23+C24</f>
        <v>0</v>
      </c>
    </row>
    <row r="20" spans="1:3" s="197" customFormat="1" ht="12" customHeight="1">
      <c r="A20" s="13" t="s">
        <v>56</v>
      </c>
      <c r="B20" s="295" t="s">
        <v>191</v>
      </c>
      <c r="C20" s="296"/>
    </row>
    <row r="21" spans="1:3" s="197" customFormat="1" ht="12" customHeight="1">
      <c r="A21" s="12" t="s">
        <v>57</v>
      </c>
      <c r="B21" s="297" t="s">
        <v>192</v>
      </c>
      <c r="C21" s="298"/>
    </row>
    <row r="22" spans="1:3" s="197" customFormat="1" ht="12" customHeight="1">
      <c r="A22" s="12" t="s">
        <v>58</v>
      </c>
      <c r="B22" s="297" t="s">
        <v>333</v>
      </c>
      <c r="C22" s="298"/>
    </row>
    <row r="23" spans="1:3" s="197" customFormat="1" ht="12" customHeight="1">
      <c r="A23" s="12" t="s">
        <v>59</v>
      </c>
      <c r="B23" s="297" t="s">
        <v>334</v>
      </c>
      <c r="C23" s="298"/>
    </row>
    <row r="24" spans="1:3" s="197" customFormat="1" ht="12" customHeight="1">
      <c r="A24" s="12" t="s">
        <v>116</v>
      </c>
      <c r="B24" s="297" t="s">
        <v>193</v>
      </c>
      <c r="C24" s="298"/>
    </row>
    <row r="25" spans="1:3" s="197" customFormat="1" ht="12" customHeight="1" thickBot="1">
      <c r="A25" s="14" t="s">
        <v>117</v>
      </c>
      <c r="B25" s="303" t="s">
        <v>194</v>
      </c>
      <c r="C25" s="302"/>
    </row>
    <row r="26" spans="1:3" s="197" customFormat="1" ht="12" customHeight="1" thickBot="1">
      <c r="A26" s="18" t="s">
        <v>118</v>
      </c>
      <c r="B26" s="293" t="s">
        <v>432</v>
      </c>
      <c r="C26" s="304">
        <f>SUM(C27:C33)</f>
        <v>0</v>
      </c>
    </row>
    <row r="27" spans="1:3" s="197" customFormat="1" ht="12" customHeight="1">
      <c r="A27" s="13" t="s">
        <v>196</v>
      </c>
      <c r="B27" s="295" t="s">
        <v>427</v>
      </c>
      <c r="C27" s="296"/>
    </row>
    <row r="28" spans="1:3" s="197" customFormat="1" ht="12" customHeight="1">
      <c r="A28" s="12" t="s">
        <v>197</v>
      </c>
      <c r="B28" s="297" t="s">
        <v>428</v>
      </c>
      <c r="C28" s="298"/>
    </row>
    <row r="29" spans="1:3" s="197" customFormat="1" ht="12" customHeight="1">
      <c r="A29" s="12" t="s">
        <v>198</v>
      </c>
      <c r="B29" s="297" t="s">
        <v>429</v>
      </c>
      <c r="C29" s="298"/>
    </row>
    <row r="30" spans="1:3" s="197" customFormat="1" ht="12" customHeight="1">
      <c r="A30" s="12" t="s">
        <v>199</v>
      </c>
      <c r="B30" s="297" t="s">
        <v>430</v>
      </c>
      <c r="C30" s="298"/>
    </row>
    <row r="31" spans="1:3" s="197" customFormat="1" ht="12" customHeight="1">
      <c r="A31" s="12" t="s">
        <v>424</v>
      </c>
      <c r="B31" s="297" t="s">
        <v>200</v>
      </c>
      <c r="C31" s="298"/>
    </row>
    <row r="32" spans="1:3" s="197" customFormat="1" ht="12" customHeight="1">
      <c r="A32" s="12" t="s">
        <v>425</v>
      </c>
      <c r="B32" s="297" t="s">
        <v>201</v>
      </c>
      <c r="C32" s="298"/>
    </row>
    <row r="33" spans="1:3" s="197" customFormat="1" ht="12" customHeight="1" thickBot="1">
      <c r="A33" s="14" t="s">
        <v>426</v>
      </c>
      <c r="B33" s="305" t="s">
        <v>202</v>
      </c>
      <c r="C33" s="302"/>
    </row>
    <row r="34" spans="1:3" s="197" customFormat="1" ht="12" customHeight="1" thickBot="1">
      <c r="A34" s="18" t="s">
        <v>10</v>
      </c>
      <c r="B34" s="293" t="s">
        <v>343</v>
      </c>
      <c r="C34" s="294">
        <f>SUM(C35:C45)</f>
        <v>0</v>
      </c>
    </row>
    <row r="35" spans="1:3" s="197" customFormat="1" ht="12" customHeight="1">
      <c r="A35" s="13" t="s">
        <v>60</v>
      </c>
      <c r="B35" s="295" t="s">
        <v>205</v>
      </c>
      <c r="C35" s="296"/>
    </row>
    <row r="36" spans="1:3" s="197" customFormat="1" ht="12" customHeight="1">
      <c r="A36" s="12" t="s">
        <v>61</v>
      </c>
      <c r="B36" s="297" t="s">
        <v>206</v>
      </c>
      <c r="C36" s="298"/>
    </row>
    <row r="37" spans="1:3" s="197" customFormat="1" ht="12" customHeight="1">
      <c r="A37" s="12" t="s">
        <v>62</v>
      </c>
      <c r="B37" s="297" t="s">
        <v>207</v>
      </c>
      <c r="C37" s="298"/>
    </row>
    <row r="38" spans="1:3" s="197" customFormat="1" ht="12" customHeight="1">
      <c r="A38" s="12" t="s">
        <v>120</v>
      </c>
      <c r="B38" s="297" t="s">
        <v>208</v>
      </c>
      <c r="C38" s="298"/>
    </row>
    <row r="39" spans="1:3" s="197" customFormat="1" ht="12" customHeight="1">
      <c r="A39" s="12" t="s">
        <v>121</v>
      </c>
      <c r="B39" s="297" t="s">
        <v>209</v>
      </c>
      <c r="C39" s="298"/>
    </row>
    <row r="40" spans="1:3" s="197" customFormat="1" ht="12" customHeight="1">
      <c r="A40" s="12" t="s">
        <v>122</v>
      </c>
      <c r="B40" s="297" t="s">
        <v>210</v>
      </c>
      <c r="C40" s="298"/>
    </row>
    <row r="41" spans="1:3" s="197" customFormat="1" ht="12" customHeight="1">
      <c r="A41" s="12" t="s">
        <v>123</v>
      </c>
      <c r="B41" s="297" t="s">
        <v>211</v>
      </c>
      <c r="C41" s="298"/>
    </row>
    <row r="42" spans="1:3" s="197" customFormat="1" ht="12" customHeight="1">
      <c r="A42" s="12" t="s">
        <v>124</v>
      </c>
      <c r="B42" s="297" t="s">
        <v>431</v>
      </c>
      <c r="C42" s="298"/>
    </row>
    <row r="43" spans="1:3" s="197" customFormat="1" ht="12" customHeight="1">
      <c r="A43" s="12" t="s">
        <v>203</v>
      </c>
      <c r="B43" s="297" t="s">
        <v>212</v>
      </c>
      <c r="C43" s="306"/>
    </row>
    <row r="44" spans="1:3" s="197" customFormat="1" ht="12" customHeight="1">
      <c r="A44" s="14" t="s">
        <v>204</v>
      </c>
      <c r="B44" s="303" t="s">
        <v>345</v>
      </c>
      <c r="C44" s="307"/>
    </row>
    <row r="45" spans="1:3" s="197" customFormat="1" ht="12" customHeight="1" thickBot="1">
      <c r="A45" s="14" t="s">
        <v>344</v>
      </c>
      <c r="B45" s="300" t="s">
        <v>213</v>
      </c>
      <c r="C45" s="307"/>
    </row>
    <row r="46" spans="1:3" s="197" customFormat="1" ht="12" customHeight="1" thickBot="1">
      <c r="A46" s="18" t="s">
        <v>11</v>
      </c>
      <c r="B46" s="293" t="s">
        <v>214</v>
      </c>
      <c r="C46" s="294">
        <f>SUM(C47:C51)</f>
        <v>0</v>
      </c>
    </row>
    <row r="47" spans="1:3" s="197" customFormat="1" ht="12" customHeight="1">
      <c r="A47" s="13" t="s">
        <v>63</v>
      </c>
      <c r="B47" s="295" t="s">
        <v>218</v>
      </c>
      <c r="C47" s="308"/>
    </row>
    <row r="48" spans="1:3" s="197" customFormat="1" ht="12" customHeight="1">
      <c r="A48" s="12" t="s">
        <v>64</v>
      </c>
      <c r="B48" s="297" t="s">
        <v>219</v>
      </c>
      <c r="C48" s="306"/>
    </row>
    <row r="49" spans="1:3" s="197" customFormat="1" ht="12" customHeight="1">
      <c r="A49" s="12" t="s">
        <v>215</v>
      </c>
      <c r="B49" s="297" t="s">
        <v>220</v>
      </c>
      <c r="C49" s="306"/>
    </row>
    <row r="50" spans="1:3" s="197" customFormat="1" ht="12" customHeight="1">
      <c r="A50" s="12" t="s">
        <v>216</v>
      </c>
      <c r="B50" s="297" t="s">
        <v>221</v>
      </c>
      <c r="C50" s="306"/>
    </row>
    <row r="51" spans="1:3" s="197" customFormat="1" ht="12" customHeight="1" thickBot="1">
      <c r="A51" s="14" t="s">
        <v>217</v>
      </c>
      <c r="B51" s="300" t="s">
        <v>222</v>
      </c>
      <c r="C51" s="307"/>
    </row>
    <row r="52" spans="1:3" s="197" customFormat="1" ht="12" customHeight="1" thickBot="1">
      <c r="A52" s="18" t="s">
        <v>125</v>
      </c>
      <c r="B52" s="293" t="s">
        <v>223</v>
      </c>
      <c r="C52" s="294">
        <f>SUM(C53:C55)</f>
        <v>0</v>
      </c>
    </row>
    <row r="53" spans="1:3" s="197" customFormat="1" ht="12" customHeight="1">
      <c r="A53" s="13" t="s">
        <v>65</v>
      </c>
      <c r="B53" s="295" t="s">
        <v>224</v>
      </c>
      <c r="C53" s="296"/>
    </row>
    <row r="54" spans="1:3" s="197" customFormat="1" ht="12" customHeight="1">
      <c r="A54" s="12" t="s">
        <v>66</v>
      </c>
      <c r="B54" s="297" t="s">
        <v>335</v>
      </c>
      <c r="C54" s="298"/>
    </row>
    <row r="55" spans="1:3" s="197" customFormat="1" ht="12" customHeight="1">
      <c r="A55" s="12" t="s">
        <v>227</v>
      </c>
      <c r="B55" s="297" t="s">
        <v>225</v>
      </c>
      <c r="C55" s="298"/>
    </row>
    <row r="56" spans="1:3" s="197" customFormat="1" ht="12" customHeight="1" thickBot="1">
      <c r="A56" s="14" t="s">
        <v>228</v>
      </c>
      <c r="B56" s="300" t="s">
        <v>226</v>
      </c>
      <c r="C56" s="302"/>
    </row>
    <row r="57" spans="1:3" s="197" customFormat="1" ht="12" customHeight="1" thickBot="1">
      <c r="A57" s="18" t="s">
        <v>13</v>
      </c>
      <c r="B57" s="301" t="s">
        <v>229</v>
      </c>
      <c r="C57" s="294">
        <f>SUM(C58:C60)</f>
        <v>0</v>
      </c>
    </row>
    <row r="58" spans="1:3" s="197" customFormat="1" ht="12" customHeight="1">
      <c r="A58" s="13" t="s">
        <v>126</v>
      </c>
      <c r="B58" s="295" t="s">
        <v>231</v>
      </c>
      <c r="C58" s="306"/>
    </row>
    <row r="59" spans="1:3" s="197" customFormat="1" ht="12" customHeight="1">
      <c r="A59" s="12" t="s">
        <v>127</v>
      </c>
      <c r="B59" s="297" t="s">
        <v>336</v>
      </c>
      <c r="C59" s="306"/>
    </row>
    <row r="60" spans="1:3" s="197" customFormat="1" ht="12" customHeight="1">
      <c r="A60" s="12" t="s">
        <v>157</v>
      </c>
      <c r="B60" s="297" t="s">
        <v>232</v>
      </c>
      <c r="C60" s="306"/>
    </row>
    <row r="61" spans="1:3" s="197" customFormat="1" ht="12" customHeight="1" thickBot="1">
      <c r="A61" s="14" t="s">
        <v>230</v>
      </c>
      <c r="B61" s="300" t="s">
        <v>233</v>
      </c>
      <c r="C61" s="306"/>
    </row>
    <row r="62" spans="1:3" s="197" customFormat="1" ht="12" customHeight="1" thickBot="1">
      <c r="A62" s="239" t="s">
        <v>385</v>
      </c>
      <c r="B62" s="293" t="s">
        <v>234</v>
      </c>
      <c r="C62" s="304">
        <f>+C5+C12+C19+C26+C34+C46+C52+C57</f>
        <v>0</v>
      </c>
    </row>
    <row r="63" spans="1:3" s="197" customFormat="1" ht="12" customHeight="1" thickBot="1">
      <c r="A63" s="226" t="s">
        <v>235</v>
      </c>
      <c r="B63" s="301" t="s">
        <v>236</v>
      </c>
      <c r="C63" s="294">
        <f>SUM(C64:C66)</f>
        <v>0</v>
      </c>
    </row>
    <row r="64" spans="1:3" s="197" customFormat="1" ht="12" customHeight="1">
      <c r="A64" s="13" t="s">
        <v>267</v>
      </c>
      <c r="B64" s="295" t="s">
        <v>237</v>
      </c>
      <c r="C64" s="306"/>
    </row>
    <row r="65" spans="1:3" s="197" customFormat="1" ht="12" customHeight="1">
      <c r="A65" s="12" t="s">
        <v>276</v>
      </c>
      <c r="B65" s="297" t="s">
        <v>238</v>
      </c>
      <c r="C65" s="306"/>
    </row>
    <row r="66" spans="1:3" s="197" customFormat="1" ht="12" customHeight="1" thickBot="1">
      <c r="A66" s="14" t="s">
        <v>277</v>
      </c>
      <c r="B66" s="309" t="s">
        <v>370</v>
      </c>
      <c r="C66" s="306"/>
    </row>
    <row r="67" spans="1:3" s="197" customFormat="1" ht="12" customHeight="1" thickBot="1">
      <c r="A67" s="226" t="s">
        <v>240</v>
      </c>
      <c r="B67" s="301" t="s">
        <v>241</v>
      </c>
      <c r="C67" s="294">
        <f>SUM(C68:C71)</f>
        <v>0</v>
      </c>
    </row>
    <row r="68" spans="1:3" s="197" customFormat="1" ht="12" customHeight="1">
      <c r="A68" s="13" t="s">
        <v>105</v>
      </c>
      <c r="B68" s="295" t="s">
        <v>242</v>
      </c>
      <c r="C68" s="306"/>
    </row>
    <row r="69" spans="1:3" s="197" customFormat="1" ht="12" customHeight="1">
      <c r="A69" s="12" t="s">
        <v>106</v>
      </c>
      <c r="B69" s="297" t="s">
        <v>243</v>
      </c>
      <c r="C69" s="306"/>
    </row>
    <row r="70" spans="1:3" s="197" customFormat="1" ht="12" customHeight="1">
      <c r="A70" s="12" t="s">
        <v>268</v>
      </c>
      <c r="B70" s="297" t="s">
        <v>244</v>
      </c>
      <c r="C70" s="306"/>
    </row>
    <row r="71" spans="1:3" s="197" customFormat="1" ht="12" customHeight="1" thickBot="1">
      <c r="A71" s="14" t="s">
        <v>269</v>
      </c>
      <c r="B71" s="300" t="s">
        <v>245</v>
      </c>
      <c r="C71" s="306"/>
    </row>
    <row r="72" spans="1:3" s="197" customFormat="1" ht="12" customHeight="1" thickBot="1">
      <c r="A72" s="226" t="s">
        <v>246</v>
      </c>
      <c r="B72" s="301" t="s">
        <v>247</v>
      </c>
      <c r="C72" s="294">
        <f>SUM(C73:C74)</f>
        <v>0</v>
      </c>
    </row>
    <row r="73" spans="1:3" s="197" customFormat="1" ht="12" customHeight="1">
      <c r="A73" s="13" t="s">
        <v>270</v>
      </c>
      <c r="B73" s="295" t="s">
        <v>248</v>
      </c>
      <c r="C73" s="306"/>
    </row>
    <row r="74" spans="1:3" s="197" customFormat="1" ht="12" customHeight="1" thickBot="1">
      <c r="A74" s="14" t="s">
        <v>271</v>
      </c>
      <c r="B74" s="300" t="s">
        <v>249</v>
      </c>
      <c r="C74" s="306"/>
    </row>
    <row r="75" spans="1:3" s="197" customFormat="1" ht="12" customHeight="1" thickBot="1">
      <c r="A75" s="226" t="s">
        <v>250</v>
      </c>
      <c r="B75" s="301" t="s">
        <v>251</v>
      </c>
      <c r="C75" s="294">
        <f>SUM(C76:C78)</f>
        <v>0</v>
      </c>
    </row>
    <row r="76" spans="1:3" s="197" customFormat="1" ht="12" customHeight="1">
      <c r="A76" s="13" t="s">
        <v>272</v>
      </c>
      <c r="B76" s="295" t="s">
        <v>252</v>
      </c>
      <c r="C76" s="306"/>
    </row>
    <row r="77" spans="1:3" s="197" customFormat="1" ht="12" customHeight="1">
      <c r="A77" s="12" t="s">
        <v>273</v>
      </c>
      <c r="B77" s="297" t="s">
        <v>253</v>
      </c>
      <c r="C77" s="306"/>
    </row>
    <row r="78" spans="1:3" s="197" customFormat="1" ht="12" customHeight="1" thickBot="1">
      <c r="A78" s="14" t="s">
        <v>274</v>
      </c>
      <c r="B78" s="300" t="s">
        <v>254</v>
      </c>
      <c r="C78" s="310"/>
    </row>
    <row r="79" spans="1:3" s="197" customFormat="1" ht="12" customHeight="1" thickBot="1">
      <c r="A79" s="226" t="s">
        <v>255</v>
      </c>
      <c r="B79" s="301" t="s">
        <v>275</v>
      </c>
      <c r="C79" s="294">
        <f>SUM(C80:C83)</f>
        <v>0</v>
      </c>
    </row>
    <row r="80" spans="1:3" s="197" customFormat="1" ht="12" customHeight="1">
      <c r="A80" s="202" t="s">
        <v>256</v>
      </c>
      <c r="B80" s="295" t="s">
        <v>257</v>
      </c>
      <c r="C80" s="310"/>
    </row>
    <row r="81" spans="1:3" s="197" customFormat="1" ht="12" customHeight="1">
      <c r="A81" s="203" t="s">
        <v>258</v>
      </c>
      <c r="B81" s="297" t="s">
        <v>259</v>
      </c>
      <c r="C81" s="310"/>
    </row>
    <row r="82" spans="1:3" s="197" customFormat="1" ht="12" customHeight="1">
      <c r="A82" s="203" t="s">
        <v>260</v>
      </c>
      <c r="B82" s="297" t="s">
        <v>261</v>
      </c>
      <c r="C82" s="310"/>
    </row>
    <row r="83" spans="1:3" s="197" customFormat="1" ht="12" customHeight="1" thickBot="1">
      <c r="A83" s="204" t="s">
        <v>262</v>
      </c>
      <c r="B83" s="300" t="s">
        <v>263</v>
      </c>
      <c r="C83" s="310"/>
    </row>
    <row r="84" spans="1:3" s="197" customFormat="1" ht="12" customHeight="1" thickBot="1">
      <c r="A84" s="226" t="s">
        <v>264</v>
      </c>
      <c r="B84" s="301" t="s">
        <v>384</v>
      </c>
      <c r="C84" s="311"/>
    </row>
    <row r="85" spans="1:3" s="197" customFormat="1" ht="13.5" customHeight="1" thickBot="1">
      <c r="A85" s="226" t="s">
        <v>266</v>
      </c>
      <c r="B85" s="301" t="s">
        <v>265</v>
      </c>
      <c r="C85" s="311"/>
    </row>
    <row r="86" spans="1:3" s="197" customFormat="1" ht="15.75" customHeight="1" thickBot="1">
      <c r="A86" s="226" t="s">
        <v>278</v>
      </c>
      <c r="B86" s="312" t="s">
        <v>387</v>
      </c>
      <c r="C86" s="304">
        <f>+C63+C67+C72+C75+C79+C85+C84</f>
        <v>0</v>
      </c>
    </row>
    <row r="87" spans="1:3" s="197" customFormat="1" ht="16.5" customHeight="1" thickBot="1">
      <c r="A87" s="227" t="s">
        <v>386</v>
      </c>
      <c r="B87" s="313" t="s">
        <v>388</v>
      </c>
      <c r="C87" s="304">
        <f>+C62+C86</f>
        <v>0</v>
      </c>
    </row>
    <row r="88" spans="1:3" s="197" customFormat="1" ht="83.25" customHeight="1">
      <c r="A88" s="3"/>
      <c r="B88" s="4"/>
      <c r="C88" s="146"/>
    </row>
    <row r="89" spans="1:3" ht="16.5" customHeight="1">
      <c r="A89" s="249" t="s">
        <v>34</v>
      </c>
      <c r="B89" s="249"/>
      <c r="C89" s="249"/>
    </row>
    <row r="90" spans="1:3" s="207" customFormat="1" ht="16.5" customHeight="1" thickBot="1">
      <c r="A90" s="251" t="s">
        <v>108</v>
      </c>
      <c r="B90" s="251"/>
      <c r="C90" s="57" t="s">
        <v>156</v>
      </c>
    </row>
    <row r="91" spans="1:3" ht="37.5" customHeight="1" thickBot="1">
      <c r="A91" s="21" t="s">
        <v>55</v>
      </c>
      <c r="B91" s="22" t="s">
        <v>35</v>
      </c>
      <c r="C91" s="28" t="str">
        <f>+C3</f>
        <v>2016. évi előirányzat</v>
      </c>
    </row>
    <row r="92" spans="1:3" s="196" customFormat="1" ht="12" customHeight="1" thickBot="1">
      <c r="A92" s="25"/>
      <c r="B92" s="26" t="s">
        <v>396</v>
      </c>
      <c r="C92" s="27" t="s">
        <v>397</v>
      </c>
    </row>
    <row r="93" spans="1:3" ht="12" customHeight="1" thickBot="1">
      <c r="A93" s="20" t="s">
        <v>6</v>
      </c>
      <c r="B93" s="314" t="s">
        <v>459</v>
      </c>
      <c r="C93" s="315">
        <f>C94+C95+C96+C97+C98+C111</f>
        <v>0</v>
      </c>
    </row>
    <row r="94" spans="1:3" ht="12" customHeight="1">
      <c r="A94" s="15" t="s">
        <v>67</v>
      </c>
      <c r="B94" s="316" t="s">
        <v>36</v>
      </c>
      <c r="C94" s="317"/>
    </row>
    <row r="95" spans="1:3" ht="12" customHeight="1">
      <c r="A95" s="12" t="s">
        <v>68</v>
      </c>
      <c r="B95" s="318" t="s">
        <v>128</v>
      </c>
      <c r="C95" s="298"/>
    </row>
    <row r="96" spans="1:3" ht="12" customHeight="1">
      <c r="A96" s="12" t="s">
        <v>69</v>
      </c>
      <c r="B96" s="318" t="s">
        <v>96</v>
      </c>
      <c r="C96" s="302"/>
    </row>
    <row r="97" spans="1:3" ht="12" customHeight="1">
      <c r="A97" s="12" t="s">
        <v>70</v>
      </c>
      <c r="B97" s="319" t="s">
        <v>129</v>
      </c>
      <c r="C97" s="302"/>
    </row>
    <row r="98" spans="1:3" ht="12" customHeight="1">
      <c r="A98" s="12" t="s">
        <v>78</v>
      </c>
      <c r="B98" s="320" t="s">
        <v>130</v>
      </c>
      <c r="C98" s="302"/>
    </row>
    <row r="99" spans="1:3" ht="12" customHeight="1">
      <c r="A99" s="12" t="s">
        <v>71</v>
      </c>
      <c r="B99" s="318" t="s">
        <v>351</v>
      </c>
      <c r="C99" s="302"/>
    </row>
    <row r="100" spans="1:3" ht="12" customHeight="1">
      <c r="A100" s="12" t="s">
        <v>72</v>
      </c>
      <c r="B100" s="321" t="s">
        <v>350</v>
      </c>
      <c r="C100" s="302"/>
    </row>
    <row r="101" spans="1:3" ht="12" customHeight="1">
      <c r="A101" s="12" t="s">
        <v>79</v>
      </c>
      <c r="B101" s="321" t="s">
        <v>349</v>
      </c>
      <c r="C101" s="302"/>
    </row>
    <row r="102" spans="1:3" ht="12" customHeight="1">
      <c r="A102" s="12" t="s">
        <v>80</v>
      </c>
      <c r="B102" s="322" t="s">
        <v>281</v>
      </c>
      <c r="C102" s="302"/>
    </row>
    <row r="103" spans="1:3" ht="12" customHeight="1">
      <c r="A103" s="12" t="s">
        <v>81</v>
      </c>
      <c r="B103" s="323" t="s">
        <v>282</v>
      </c>
      <c r="C103" s="302"/>
    </row>
    <row r="104" spans="1:3" ht="12" customHeight="1">
      <c r="A104" s="12" t="s">
        <v>82</v>
      </c>
      <c r="B104" s="323" t="s">
        <v>283</v>
      </c>
      <c r="C104" s="302"/>
    </row>
    <row r="105" spans="1:3" ht="12" customHeight="1">
      <c r="A105" s="12" t="s">
        <v>84</v>
      </c>
      <c r="B105" s="322" t="s">
        <v>284</v>
      </c>
      <c r="C105" s="302"/>
    </row>
    <row r="106" spans="1:3" ht="12" customHeight="1">
      <c r="A106" s="12" t="s">
        <v>131</v>
      </c>
      <c r="B106" s="322" t="s">
        <v>285</v>
      </c>
      <c r="C106" s="302"/>
    </row>
    <row r="107" spans="1:3" ht="12" customHeight="1">
      <c r="A107" s="12" t="s">
        <v>279</v>
      </c>
      <c r="B107" s="323" t="s">
        <v>286</v>
      </c>
      <c r="C107" s="302"/>
    </row>
    <row r="108" spans="1:3" ht="12" customHeight="1">
      <c r="A108" s="11" t="s">
        <v>280</v>
      </c>
      <c r="B108" s="321" t="s">
        <v>287</v>
      </c>
      <c r="C108" s="302"/>
    </row>
    <row r="109" spans="1:3" ht="12" customHeight="1">
      <c r="A109" s="12" t="s">
        <v>347</v>
      </c>
      <c r="B109" s="321" t="s">
        <v>288</v>
      </c>
      <c r="C109" s="302"/>
    </row>
    <row r="110" spans="1:3" ht="12" customHeight="1">
      <c r="A110" s="14" t="s">
        <v>348</v>
      </c>
      <c r="B110" s="321" t="s">
        <v>289</v>
      </c>
      <c r="C110" s="302"/>
    </row>
    <row r="111" spans="1:3" ht="12" customHeight="1">
      <c r="A111" s="12" t="s">
        <v>352</v>
      </c>
      <c r="B111" s="319" t="s">
        <v>37</v>
      </c>
      <c r="C111" s="298"/>
    </row>
    <row r="112" spans="1:3" ht="12" customHeight="1">
      <c r="A112" s="12" t="s">
        <v>353</v>
      </c>
      <c r="B112" s="318" t="s">
        <v>355</v>
      </c>
      <c r="C112" s="298"/>
    </row>
    <row r="113" spans="1:3" ht="12" customHeight="1" thickBot="1">
      <c r="A113" s="16" t="s">
        <v>354</v>
      </c>
      <c r="B113" s="324" t="s">
        <v>356</v>
      </c>
      <c r="C113" s="325"/>
    </row>
    <row r="114" spans="1:3" ht="12" customHeight="1" thickBot="1">
      <c r="A114" s="234" t="s">
        <v>7</v>
      </c>
      <c r="B114" s="326" t="s">
        <v>460</v>
      </c>
      <c r="C114" s="327">
        <f>+C115+C117+C119</f>
        <v>0</v>
      </c>
    </row>
    <row r="115" spans="1:3" ht="12" customHeight="1">
      <c r="A115" s="13" t="s">
        <v>73</v>
      </c>
      <c r="B115" s="318" t="s">
        <v>155</v>
      </c>
      <c r="C115" s="296"/>
    </row>
    <row r="116" spans="1:3" ht="12" customHeight="1">
      <c r="A116" s="13" t="s">
        <v>74</v>
      </c>
      <c r="B116" s="328" t="s">
        <v>294</v>
      </c>
      <c r="C116" s="296"/>
    </row>
    <row r="117" spans="1:3" ht="12" customHeight="1">
      <c r="A117" s="13" t="s">
        <v>75</v>
      </c>
      <c r="B117" s="328" t="s">
        <v>132</v>
      </c>
      <c r="C117" s="298"/>
    </row>
    <row r="118" spans="1:3" ht="12" customHeight="1">
      <c r="A118" s="13" t="s">
        <v>76</v>
      </c>
      <c r="B118" s="328" t="s">
        <v>295</v>
      </c>
      <c r="C118" s="329"/>
    </row>
    <row r="119" spans="1:3" ht="12" customHeight="1">
      <c r="A119" s="13" t="s">
        <v>77</v>
      </c>
      <c r="B119" s="300" t="s">
        <v>158</v>
      </c>
      <c r="C119" s="329"/>
    </row>
    <row r="120" spans="1:3" ht="12" customHeight="1">
      <c r="A120" s="13" t="s">
        <v>83</v>
      </c>
      <c r="B120" s="299" t="s">
        <v>337</v>
      </c>
      <c r="C120" s="329"/>
    </row>
    <row r="121" spans="1:3" ht="12" customHeight="1">
      <c r="A121" s="13" t="s">
        <v>85</v>
      </c>
      <c r="B121" s="330" t="s">
        <v>300</v>
      </c>
      <c r="C121" s="329"/>
    </row>
    <row r="122" spans="1:3" ht="15.75">
      <c r="A122" s="13" t="s">
        <v>133</v>
      </c>
      <c r="B122" s="323" t="s">
        <v>283</v>
      </c>
      <c r="C122" s="329"/>
    </row>
    <row r="123" spans="1:3" ht="12" customHeight="1">
      <c r="A123" s="13" t="s">
        <v>134</v>
      </c>
      <c r="B123" s="323" t="s">
        <v>299</v>
      </c>
      <c r="C123" s="329"/>
    </row>
    <row r="124" spans="1:3" ht="12" customHeight="1">
      <c r="A124" s="13" t="s">
        <v>135</v>
      </c>
      <c r="B124" s="323" t="s">
        <v>298</v>
      </c>
      <c r="C124" s="329"/>
    </row>
    <row r="125" spans="1:3" ht="12" customHeight="1">
      <c r="A125" s="13" t="s">
        <v>291</v>
      </c>
      <c r="B125" s="323" t="s">
        <v>286</v>
      </c>
      <c r="C125" s="329"/>
    </row>
    <row r="126" spans="1:3" ht="12" customHeight="1">
      <c r="A126" s="13" t="s">
        <v>292</v>
      </c>
      <c r="B126" s="323" t="s">
        <v>297</v>
      </c>
      <c r="C126" s="329"/>
    </row>
    <row r="127" spans="1:3" ht="16.5" thickBot="1">
      <c r="A127" s="11" t="s">
        <v>293</v>
      </c>
      <c r="B127" s="323" t="s">
        <v>296</v>
      </c>
      <c r="C127" s="331"/>
    </row>
    <row r="128" spans="1:3" ht="12" customHeight="1" thickBot="1">
      <c r="A128" s="18" t="s">
        <v>8</v>
      </c>
      <c r="B128" s="332" t="s">
        <v>357</v>
      </c>
      <c r="C128" s="294">
        <f>+C93+C114</f>
        <v>0</v>
      </c>
    </row>
    <row r="129" spans="1:3" ht="12" customHeight="1" thickBot="1">
      <c r="A129" s="18" t="s">
        <v>9</v>
      </c>
      <c r="B129" s="332" t="s">
        <v>358</v>
      </c>
      <c r="C129" s="294">
        <f>+C130+C131+C132</f>
        <v>0</v>
      </c>
    </row>
    <row r="130" spans="1:3" ht="12" customHeight="1">
      <c r="A130" s="13" t="s">
        <v>196</v>
      </c>
      <c r="B130" s="328" t="s">
        <v>365</v>
      </c>
      <c r="C130" s="329"/>
    </row>
    <row r="131" spans="1:3" ht="12" customHeight="1">
      <c r="A131" s="13" t="s">
        <v>197</v>
      </c>
      <c r="B131" s="328" t="s">
        <v>366</v>
      </c>
      <c r="C131" s="329"/>
    </row>
    <row r="132" spans="1:3" ht="12" customHeight="1" thickBot="1">
      <c r="A132" s="11" t="s">
        <v>198</v>
      </c>
      <c r="B132" s="328" t="s">
        <v>367</v>
      </c>
      <c r="C132" s="329"/>
    </row>
    <row r="133" spans="1:3" ht="12" customHeight="1" thickBot="1">
      <c r="A133" s="18" t="s">
        <v>10</v>
      </c>
      <c r="B133" s="332" t="s">
        <v>359</v>
      </c>
      <c r="C133" s="294">
        <f>SUM(C134:C139)</f>
        <v>0</v>
      </c>
    </row>
    <row r="134" spans="1:3" ht="12" customHeight="1">
      <c r="A134" s="13" t="s">
        <v>60</v>
      </c>
      <c r="B134" s="333" t="s">
        <v>368</v>
      </c>
      <c r="C134" s="329"/>
    </row>
    <row r="135" spans="1:3" ht="12" customHeight="1">
      <c r="A135" s="13" t="s">
        <v>61</v>
      </c>
      <c r="B135" s="333" t="s">
        <v>360</v>
      </c>
      <c r="C135" s="329"/>
    </row>
    <row r="136" spans="1:3" ht="12" customHeight="1">
      <c r="A136" s="13" t="s">
        <v>62</v>
      </c>
      <c r="B136" s="333" t="s">
        <v>361</v>
      </c>
      <c r="C136" s="329"/>
    </row>
    <row r="137" spans="1:3" ht="12" customHeight="1">
      <c r="A137" s="13" t="s">
        <v>120</v>
      </c>
      <c r="B137" s="333" t="s">
        <v>362</v>
      </c>
      <c r="C137" s="329"/>
    </row>
    <row r="138" spans="1:3" ht="12" customHeight="1">
      <c r="A138" s="13" t="s">
        <v>121</v>
      </c>
      <c r="B138" s="333" t="s">
        <v>363</v>
      </c>
      <c r="C138" s="329"/>
    </row>
    <row r="139" spans="1:3" ht="12" customHeight="1" thickBot="1">
      <c r="A139" s="11" t="s">
        <v>122</v>
      </c>
      <c r="B139" s="333" t="s">
        <v>364</v>
      </c>
      <c r="C139" s="329"/>
    </row>
    <row r="140" spans="1:3" ht="12" customHeight="1" thickBot="1">
      <c r="A140" s="18" t="s">
        <v>11</v>
      </c>
      <c r="B140" s="332" t="s">
        <v>372</v>
      </c>
      <c r="C140" s="304">
        <f>+C141+C142+C143+C144</f>
        <v>0</v>
      </c>
    </row>
    <row r="141" spans="1:3" ht="12" customHeight="1">
      <c r="A141" s="13" t="s">
        <v>63</v>
      </c>
      <c r="B141" s="333" t="s">
        <v>301</v>
      </c>
      <c r="C141" s="329"/>
    </row>
    <row r="142" spans="1:3" ht="12" customHeight="1">
      <c r="A142" s="13" t="s">
        <v>64</v>
      </c>
      <c r="B142" s="333" t="s">
        <v>302</v>
      </c>
      <c r="C142" s="329"/>
    </row>
    <row r="143" spans="1:3" ht="12" customHeight="1">
      <c r="A143" s="13" t="s">
        <v>215</v>
      </c>
      <c r="B143" s="333" t="s">
        <v>373</v>
      </c>
      <c r="C143" s="329"/>
    </row>
    <row r="144" spans="1:3" ht="12" customHeight="1" thickBot="1">
      <c r="A144" s="11" t="s">
        <v>216</v>
      </c>
      <c r="B144" s="334" t="s">
        <v>321</v>
      </c>
      <c r="C144" s="329"/>
    </row>
    <row r="145" spans="1:3" ht="12" customHeight="1" thickBot="1">
      <c r="A145" s="18" t="s">
        <v>12</v>
      </c>
      <c r="B145" s="332" t="s">
        <v>374</v>
      </c>
      <c r="C145" s="335">
        <f>SUM(C146:C150)</f>
        <v>0</v>
      </c>
    </row>
    <row r="146" spans="1:3" ht="12" customHeight="1">
      <c r="A146" s="13" t="s">
        <v>65</v>
      </c>
      <c r="B146" s="333" t="s">
        <v>369</v>
      </c>
      <c r="C146" s="329"/>
    </row>
    <row r="147" spans="1:3" ht="12" customHeight="1">
      <c r="A147" s="13" t="s">
        <v>66</v>
      </c>
      <c r="B147" s="333" t="s">
        <v>376</v>
      </c>
      <c r="C147" s="329"/>
    </row>
    <row r="148" spans="1:3" ht="12" customHeight="1">
      <c r="A148" s="13" t="s">
        <v>227</v>
      </c>
      <c r="B148" s="333" t="s">
        <v>371</v>
      </c>
      <c r="C148" s="329"/>
    </row>
    <row r="149" spans="1:3" ht="12" customHeight="1">
      <c r="A149" s="13" t="s">
        <v>228</v>
      </c>
      <c r="B149" s="333" t="s">
        <v>377</v>
      </c>
      <c r="C149" s="329"/>
    </row>
    <row r="150" spans="1:3" ht="12" customHeight="1" thickBot="1">
      <c r="A150" s="13" t="s">
        <v>375</v>
      </c>
      <c r="B150" s="333" t="s">
        <v>378</v>
      </c>
      <c r="C150" s="329"/>
    </row>
    <row r="151" spans="1:3" ht="12" customHeight="1" thickBot="1">
      <c r="A151" s="18" t="s">
        <v>13</v>
      </c>
      <c r="B151" s="332" t="s">
        <v>379</v>
      </c>
      <c r="C151" s="336"/>
    </row>
    <row r="152" spans="1:3" ht="12" customHeight="1" thickBot="1">
      <c r="A152" s="18" t="s">
        <v>14</v>
      </c>
      <c r="B152" s="332" t="s">
        <v>380</v>
      </c>
      <c r="C152" s="336"/>
    </row>
    <row r="153" spans="1:9" ht="15" customHeight="1" thickBot="1">
      <c r="A153" s="18" t="s">
        <v>15</v>
      </c>
      <c r="B153" s="332" t="s">
        <v>382</v>
      </c>
      <c r="C153" s="337">
        <f>+C129+C133+C140+C145+C151+C152</f>
        <v>0</v>
      </c>
      <c r="F153" s="209"/>
      <c r="G153" s="210"/>
      <c r="H153" s="210"/>
      <c r="I153" s="210"/>
    </row>
    <row r="154" spans="1:3" s="197" customFormat="1" ht="12.75" customHeight="1" thickBot="1">
      <c r="A154" s="137" t="s">
        <v>16</v>
      </c>
      <c r="B154" s="338" t="s">
        <v>381</v>
      </c>
      <c r="C154" s="337">
        <f>+C128+C153</f>
        <v>0</v>
      </c>
    </row>
    <row r="155" ht="7.5" customHeight="1"/>
    <row r="156" spans="1:3" ht="15.75">
      <c r="A156" s="252" t="s">
        <v>303</v>
      </c>
      <c r="B156" s="252"/>
      <c r="C156" s="252"/>
    </row>
    <row r="157" spans="1:3" ht="15" customHeight="1" thickBot="1">
      <c r="A157" s="250" t="s">
        <v>109</v>
      </c>
      <c r="B157" s="250"/>
      <c r="C157" s="149" t="s">
        <v>156</v>
      </c>
    </row>
    <row r="158" spans="1:4" ht="13.5" customHeight="1" thickBot="1">
      <c r="A158" s="18">
        <v>1</v>
      </c>
      <c r="B158" s="339" t="s">
        <v>383</v>
      </c>
      <c r="C158" s="294">
        <f>+C62-C128</f>
        <v>0</v>
      </c>
      <c r="D158" s="211"/>
    </row>
    <row r="159" spans="1:3" ht="43.5" customHeight="1" thickBot="1">
      <c r="A159" s="18" t="s">
        <v>7</v>
      </c>
      <c r="B159" s="339" t="s">
        <v>389</v>
      </c>
      <c r="C159" s="294">
        <f>+C86-C153</f>
        <v>0</v>
      </c>
    </row>
    <row r="160" spans="2:3" ht="15.75">
      <c r="B160" s="197"/>
      <c r="C160" s="340"/>
    </row>
    <row r="161" spans="2:3" ht="15.75">
      <c r="B161" s="197"/>
      <c r="C161" s="340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2016. ÉVI KÖLTSÉGVETÉS
ÁLLAMIGAZGATÁSI FELADATAINAK MÉRLEGE
&amp;R&amp;"Times New Roman CE,Félkövér dőlt"&amp;11 1.4. melléklet a 2/2016. (II.15.)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B6" sqref="B6:E28"/>
    </sheetView>
  </sheetViews>
  <sheetFormatPr defaultColWidth="9.00390625" defaultRowHeight="12.75"/>
  <cols>
    <col min="1" max="1" width="6.875" style="39" customWidth="1"/>
    <col min="2" max="2" width="55.125" style="95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9.75" customHeight="1">
      <c r="B1" s="152" t="s">
        <v>112</v>
      </c>
      <c r="C1" s="153"/>
      <c r="D1" s="153"/>
      <c r="E1" s="153"/>
      <c r="F1" s="255" t="str">
        <f>+CONCATENATE("2.1. melléklet a 2/2016. (II.15.) önkormányzati rendelethez")</f>
        <v>2.1. melléklet a 2/2016. (II.15.) önkormányzati rendelethez</v>
      </c>
    </row>
    <row r="2" spans="5:6" ht="14.25" thickBot="1">
      <c r="E2" s="154" t="s">
        <v>47</v>
      </c>
      <c r="F2" s="255"/>
    </row>
    <row r="3" spans="1:6" ht="18" customHeight="1" thickBot="1">
      <c r="A3" s="253" t="s">
        <v>55</v>
      </c>
      <c r="B3" s="155" t="s">
        <v>43</v>
      </c>
      <c r="C3" s="156"/>
      <c r="D3" s="155" t="s">
        <v>44</v>
      </c>
      <c r="E3" s="157"/>
      <c r="F3" s="255"/>
    </row>
    <row r="4" spans="1:6" s="158" customFormat="1" ht="35.25" customHeight="1" thickBot="1">
      <c r="A4" s="254"/>
      <c r="B4" s="96" t="s">
        <v>48</v>
      </c>
      <c r="C4" s="97" t="str">
        <f>+'1.1.sz.mell.'!C3</f>
        <v>2016. évi előirányzat</v>
      </c>
      <c r="D4" s="96" t="s">
        <v>48</v>
      </c>
      <c r="E4" s="36" t="str">
        <f>+C4</f>
        <v>2016. évi előirányzat</v>
      </c>
      <c r="F4" s="255"/>
    </row>
    <row r="5" spans="1:6" s="163" customFormat="1" ht="12" customHeight="1" thickBot="1">
      <c r="A5" s="159"/>
      <c r="B5" s="160" t="s">
        <v>396</v>
      </c>
      <c r="C5" s="161" t="s">
        <v>397</v>
      </c>
      <c r="D5" s="160" t="s">
        <v>398</v>
      </c>
      <c r="E5" s="162" t="s">
        <v>400</v>
      </c>
      <c r="F5" s="255"/>
    </row>
    <row r="6" spans="1:6" ht="12.75" customHeight="1">
      <c r="A6" s="164" t="s">
        <v>6</v>
      </c>
      <c r="B6" s="341" t="s">
        <v>304</v>
      </c>
      <c r="C6" s="342">
        <v>3741</v>
      </c>
      <c r="D6" s="341" t="s">
        <v>49</v>
      </c>
      <c r="E6" s="343">
        <v>9331</v>
      </c>
      <c r="F6" s="255"/>
    </row>
    <row r="7" spans="1:6" ht="12.75" customHeight="1">
      <c r="A7" s="165" t="s">
        <v>7</v>
      </c>
      <c r="B7" s="344" t="s">
        <v>305</v>
      </c>
      <c r="C7" s="345">
        <v>2850</v>
      </c>
      <c r="D7" s="344" t="s">
        <v>128</v>
      </c>
      <c r="E7" s="346">
        <v>2662</v>
      </c>
      <c r="F7" s="255"/>
    </row>
    <row r="8" spans="1:6" ht="12.75" customHeight="1">
      <c r="A8" s="165" t="s">
        <v>8</v>
      </c>
      <c r="B8" s="344" t="s">
        <v>326</v>
      </c>
      <c r="C8" s="345"/>
      <c r="D8" s="344" t="s">
        <v>161</v>
      </c>
      <c r="E8" s="346">
        <v>12855</v>
      </c>
      <c r="F8" s="255"/>
    </row>
    <row r="9" spans="1:6" ht="12.75" customHeight="1">
      <c r="A9" s="165" t="s">
        <v>9</v>
      </c>
      <c r="B9" s="344" t="s">
        <v>119</v>
      </c>
      <c r="C9" s="345">
        <v>80750</v>
      </c>
      <c r="D9" s="344" t="s">
        <v>129</v>
      </c>
      <c r="E9" s="346">
        <v>6095</v>
      </c>
      <c r="F9" s="255"/>
    </row>
    <row r="10" spans="1:6" ht="12.75" customHeight="1">
      <c r="A10" s="165" t="s">
        <v>10</v>
      </c>
      <c r="B10" s="347" t="s">
        <v>330</v>
      </c>
      <c r="C10" s="345">
        <v>260</v>
      </c>
      <c r="D10" s="344" t="s">
        <v>130</v>
      </c>
      <c r="E10" s="346">
        <v>7138</v>
      </c>
      <c r="F10" s="255"/>
    </row>
    <row r="11" spans="1:6" ht="12.75" customHeight="1">
      <c r="A11" s="165" t="s">
        <v>11</v>
      </c>
      <c r="B11" s="344" t="s">
        <v>306</v>
      </c>
      <c r="C11" s="348"/>
      <c r="D11" s="344" t="s">
        <v>37</v>
      </c>
      <c r="E11" s="346">
        <v>61309</v>
      </c>
      <c r="F11" s="255"/>
    </row>
    <row r="12" spans="1:6" ht="12.75" customHeight="1">
      <c r="A12" s="165" t="s">
        <v>12</v>
      </c>
      <c r="B12" s="344" t="s">
        <v>390</v>
      </c>
      <c r="C12" s="345"/>
      <c r="D12" s="349"/>
      <c r="E12" s="346"/>
      <c r="F12" s="255"/>
    </row>
    <row r="13" spans="1:6" ht="12.75" customHeight="1">
      <c r="A13" s="165" t="s">
        <v>13</v>
      </c>
      <c r="B13" s="349"/>
      <c r="C13" s="345"/>
      <c r="D13" s="349"/>
      <c r="E13" s="346"/>
      <c r="F13" s="255"/>
    </row>
    <row r="14" spans="1:6" ht="12.75" customHeight="1">
      <c r="A14" s="165" t="s">
        <v>14</v>
      </c>
      <c r="B14" s="350"/>
      <c r="C14" s="348"/>
      <c r="D14" s="349"/>
      <c r="E14" s="346"/>
      <c r="F14" s="255"/>
    </row>
    <row r="15" spans="1:6" ht="12.75" customHeight="1">
      <c r="A15" s="165" t="s">
        <v>15</v>
      </c>
      <c r="B15" s="349"/>
      <c r="C15" s="345"/>
      <c r="D15" s="349"/>
      <c r="E15" s="346"/>
      <c r="F15" s="255"/>
    </row>
    <row r="16" spans="1:6" ht="12.75" customHeight="1">
      <c r="A16" s="165" t="s">
        <v>16</v>
      </c>
      <c r="B16" s="349"/>
      <c r="C16" s="345"/>
      <c r="D16" s="349"/>
      <c r="E16" s="346"/>
      <c r="F16" s="255"/>
    </row>
    <row r="17" spans="1:6" ht="12.75" customHeight="1" thickBot="1">
      <c r="A17" s="165" t="s">
        <v>17</v>
      </c>
      <c r="B17" s="351"/>
      <c r="C17" s="352"/>
      <c r="D17" s="349"/>
      <c r="E17" s="353"/>
      <c r="F17" s="255"/>
    </row>
    <row r="18" spans="1:6" ht="15.75" customHeight="1" thickBot="1">
      <c r="A18" s="166" t="s">
        <v>18</v>
      </c>
      <c r="B18" s="354" t="s">
        <v>391</v>
      </c>
      <c r="C18" s="355">
        <f>SUM(C6:C17)</f>
        <v>87601</v>
      </c>
      <c r="D18" s="354" t="s">
        <v>312</v>
      </c>
      <c r="E18" s="356">
        <f>SUM(E6:E17)</f>
        <v>99390</v>
      </c>
      <c r="F18" s="255"/>
    </row>
    <row r="19" spans="1:6" ht="12.75" customHeight="1">
      <c r="A19" s="167" t="s">
        <v>19</v>
      </c>
      <c r="B19" s="357" t="s">
        <v>309</v>
      </c>
      <c r="C19" s="358">
        <f>+C20+C21+C22+C23</f>
        <v>2655</v>
      </c>
      <c r="D19" s="344" t="s">
        <v>136</v>
      </c>
      <c r="E19" s="359">
        <v>60000</v>
      </c>
      <c r="F19" s="255"/>
    </row>
    <row r="20" spans="1:6" ht="12.75" customHeight="1">
      <c r="A20" s="168" t="s">
        <v>20</v>
      </c>
      <c r="B20" s="344" t="s">
        <v>153</v>
      </c>
      <c r="C20" s="345">
        <v>2655</v>
      </c>
      <c r="D20" s="344" t="s">
        <v>311</v>
      </c>
      <c r="E20" s="346"/>
      <c r="F20" s="255"/>
    </row>
    <row r="21" spans="1:6" ht="12.75" customHeight="1">
      <c r="A21" s="168" t="s">
        <v>21</v>
      </c>
      <c r="B21" s="344" t="s">
        <v>154</v>
      </c>
      <c r="C21" s="345"/>
      <c r="D21" s="344" t="s">
        <v>110</v>
      </c>
      <c r="E21" s="346"/>
      <c r="F21" s="255"/>
    </row>
    <row r="22" spans="1:6" ht="12.75" customHeight="1">
      <c r="A22" s="168" t="s">
        <v>22</v>
      </c>
      <c r="B22" s="344" t="s">
        <v>159</v>
      </c>
      <c r="C22" s="345"/>
      <c r="D22" s="344" t="s">
        <v>111</v>
      </c>
      <c r="E22" s="346"/>
      <c r="F22" s="255"/>
    </row>
    <row r="23" spans="1:6" ht="12.75" customHeight="1">
      <c r="A23" s="168" t="s">
        <v>23</v>
      </c>
      <c r="B23" s="344" t="s">
        <v>160</v>
      </c>
      <c r="C23" s="345"/>
      <c r="D23" s="357" t="s">
        <v>162</v>
      </c>
      <c r="E23" s="346"/>
      <c r="F23" s="255"/>
    </row>
    <row r="24" spans="1:6" ht="12.75" customHeight="1">
      <c r="A24" s="168" t="s">
        <v>24</v>
      </c>
      <c r="B24" s="344" t="s">
        <v>310</v>
      </c>
      <c r="C24" s="360">
        <f>+C25+C26</f>
        <v>69134</v>
      </c>
      <c r="D24" s="344" t="s">
        <v>137</v>
      </c>
      <c r="E24" s="346"/>
      <c r="F24" s="255"/>
    </row>
    <row r="25" spans="1:6" ht="12.75" customHeight="1">
      <c r="A25" s="167" t="s">
        <v>25</v>
      </c>
      <c r="B25" s="357" t="s">
        <v>307</v>
      </c>
      <c r="C25" s="361"/>
      <c r="D25" s="341" t="s">
        <v>373</v>
      </c>
      <c r="E25" s="359"/>
      <c r="F25" s="255"/>
    </row>
    <row r="26" spans="1:6" ht="12.75" customHeight="1">
      <c r="A26" s="168" t="s">
        <v>26</v>
      </c>
      <c r="B26" s="344" t="s">
        <v>308</v>
      </c>
      <c r="C26" s="345">
        <v>69134</v>
      </c>
      <c r="D26" s="344" t="s">
        <v>379</v>
      </c>
      <c r="E26" s="346"/>
      <c r="F26" s="255"/>
    </row>
    <row r="27" spans="1:6" ht="12.75" customHeight="1">
      <c r="A27" s="165" t="s">
        <v>27</v>
      </c>
      <c r="B27" s="344" t="s">
        <v>384</v>
      </c>
      <c r="C27" s="345"/>
      <c r="D27" s="344" t="s">
        <v>380</v>
      </c>
      <c r="E27" s="346"/>
      <c r="F27" s="255"/>
    </row>
    <row r="28" spans="1:6" ht="12.75" customHeight="1" thickBot="1">
      <c r="A28" s="187" t="s">
        <v>28</v>
      </c>
      <c r="B28" s="357" t="s">
        <v>265</v>
      </c>
      <c r="C28" s="361"/>
      <c r="D28" s="362"/>
      <c r="E28" s="359"/>
      <c r="F28" s="255"/>
    </row>
    <row r="29" spans="1:6" ht="15.75" customHeight="1" thickBot="1">
      <c r="A29" s="166" t="s">
        <v>29</v>
      </c>
      <c r="B29" s="55" t="s">
        <v>392</v>
      </c>
      <c r="C29" s="150">
        <f>+C19+C24+C27+C28</f>
        <v>71789</v>
      </c>
      <c r="D29" s="55" t="s">
        <v>394</v>
      </c>
      <c r="E29" s="151">
        <f>SUM(E19:E28)</f>
        <v>60000</v>
      </c>
      <c r="F29" s="255"/>
    </row>
    <row r="30" spans="1:6" ht="13.5" thickBot="1">
      <c r="A30" s="166" t="s">
        <v>30</v>
      </c>
      <c r="B30" s="169" t="s">
        <v>393</v>
      </c>
      <c r="C30" s="170">
        <f>+C18+C29</f>
        <v>159390</v>
      </c>
      <c r="D30" s="169" t="s">
        <v>395</v>
      </c>
      <c r="E30" s="170">
        <f>+E18+E29</f>
        <v>159390</v>
      </c>
      <c r="F30" s="255"/>
    </row>
    <row r="31" spans="1:6" ht="13.5" thickBot="1">
      <c r="A31" s="166" t="s">
        <v>31</v>
      </c>
      <c r="B31" s="169" t="s">
        <v>114</v>
      </c>
      <c r="C31" s="170">
        <f>IF(C18-E18&lt;0,E18-C18,"-")</f>
        <v>11789</v>
      </c>
      <c r="D31" s="169" t="s">
        <v>115</v>
      </c>
      <c r="E31" s="170" t="str">
        <f>IF(C18-E18&gt;0,C18-E18,"-")</f>
        <v>-</v>
      </c>
      <c r="F31" s="255"/>
    </row>
    <row r="32" spans="1:6" ht="13.5" thickBot="1">
      <c r="A32" s="166" t="s">
        <v>32</v>
      </c>
      <c r="B32" s="169" t="s">
        <v>163</v>
      </c>
      <c r="C32" s="170" t="str">
        <f>IF(C18+C29-E30&lt;0,E30-(C18+C29),"-")</f>
        <v>-</v>
      </c>
      <c r="D32" s="169" t="s">
        <v>164</v>
      </c>
      <c r="E32" s="170" t="str">
        <f>IF(C18+C29-E30&gt;0,C18+C29-E30,"-")</f>
        <v>-</v>
      </c>
      <c r="F32" s="255"/>
    </row>
    <row r="33" spans="2:4" ht="18.75">
      <c r="B33" s="256"/>
      <c r="C33" s="256"/>
      <c r="D33" s="25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6" sqref="B6:E30"/>
    </sheetView>
  </sheetViews>
  <sheetFormatPr defaultColWidth="9.00390625" defaultRowHeight="12.75"/>
  <cols>
    <col min="1" max="1" width="6.875" style="39" customWidth="1"/>
    <col min="2" max="2" width="55.125" style="95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1.5">
      <c r="B1" s="152" t="s">
        <v>113</v>
      </c>
      <c r="C1" s="153"/>
      <c r="D1" s="153"/>
      <c r="E1" s="153"/>
      <c r="F1" s="255" t="str">
        <f>+CONCATENATE("2.2. melléklet a 2/2016. (II.15.) önkormányzati rendelethez")</f>
        <v>2.2. melléklet a 2/2016. (II.15.) önkormányzati rendelethez</v>
      </c>
    </row>
    <row r="2" spans="5:6" ht="14.25" thickBot="1">
      <c r="E2" s="154" t="s">
        <v>47</v>
      </c>
      <c r="F2" s="255"/>
    </row>
    <row r="3" spans="1:6" ht="13.5" thickBot="1">
      <c r="A3" s="257" t="s">
        <v>55</v>
      </c>
      <c r="B3" s="155" t="s">
        <v>43</v>
      </c>
      <c r="C3" s="156"/>
      <c r="D3" s="155" t="s">
        <v>44</v>
      </c>
      <c r="E3" s="157"/>
      <c r="F3" s="255"/>
    </row>
    <row r="4" spans="1:6" s="158" customFormat="1" ht="13.5" thickBot="1">
      <c r="A4" s="258"/>
      <c r="B4" s="96" t="s">
        <v>48</v>
      </c>
      <c r="C4" s="97" t="str">
        <f>+'2.1.sz.mell  '!C4</f>
        <v>2016. évi előirányzat</v>
      </c>
      <c r="D4" s="96" t="s">
        <v>48</v>
      </c>
      <c r="E4" s="97" t="str">
        <f>+'2.1.sz.mell  '!C4</f>
        <v>2016. évi előirányzat</v>
      </c>
      <c r="F4" s="255"/>
    </row>
    <row r="5" spans="1:6" s="158" customFormat="1" ht="13.5" thickBot="1">
      <c r="A5" s="159"/>
      <c r="B5" s="160" t="s">
        <v>396</v>
      </c>
      <c r="C5" s="161" t="s">
        <v>397</v>
      </c>
      <c r="D5" s="160" t="s">
        <v>398</v>
      </c>
      <c r="E5" s="162" t="s">
        <v>400</v>
      </c>
      <c r="F5" s="255"/>
    </row>
    <row r="6" spans="1:6" ht="12.75" customHeight="1">
      <c r="A6" s="164" t="s">
        <v>6</v>
      </c>
      <c r="B6" s="341" t="s">
        <v>313</v>
      </c>
      <c r="C6" s="342"/>
      <c r="D6" s="341" t="s">
        <v>155</v>
      </c>
      <c r="E6" s="343">
        <v>8150</v>
      </c>
      <c r="F6" s="255"/>
    </row>
    <row r="7" spans="1:6" ht="12.75">
      <c r="A7" s="165" t="s">
        <v>7</v>
      </c>
      <c r="B7" s="344" t="s">
        <v>314</v>
      </c>
      <c r="C7" s="345"/>
      <c r="D7" s="344" t="s">
        <v>319</v>
      </c>
      <c r="E7" s="346"/>
      <c r="F7" s="255"/>
    </row>
    <row r="8" spans="1:6" ht="12.75" customHeight="1">
      <c r="A8" s="165" t="s">
        <v>8</v>
      </c>
      <c r="B8" s="344" t="s">
        <v>2</v>
      </c>
      <c r="C8" s="345"/>
      <c r="D8" s="344" t="s">
        <v>132</v>
      </c>
      <c r="E8" s="346">
        <v>42716</v>
      </c>
      <c r="F8" s="255"/>
    </row>
    <row r="9" spans="1:6" ht="12.75" customHeight="1">
      <c r="A9" s="165" t="s">
        <v>9</v>
      </c>
      <c r="B9" s="344" t="s">
        <v>315</v>
      </c>
      <c r="C9" s="345"/>
      <c r="D9" s="344" t="s">
        <v>320</v>
      </c>
      <c r="E9" s="346"/>
      <c r="F9" s="255"/>
    </row>
    <row r="10" spans="1:6" ht="12.75" customHeight="1">
      <c r="A10" s="165" t="s">
        <v>10</v>
      </c>
      <c r="B10" s="344" t="s">
        <v>316</v>
      </c>
      <c r="C10" s="345"/>
      <c r="D10" s="344" t="s">
        <v>158</v>
      </c>
      <c r="E10" s="346"/>
      <c r="F10" s="255"/>
    </row>
    <row r="11" spans="1:6" ht="12.75" customHeight="1">
      <c r="A11" s="165" t="s">
        <v>11</v>
      </c>
      <c r="B11" s="344" t="s">
        <v>317</v>
      </c>
      <c r="C11" s="348"/>
      <c r="D11" s="363"/>
      <c r="E11" s="346"/>
      <c r="F11" s="255"/>
    </row>
    <row r="12" spans="1:6" ht="12.75" customHeight="1">
      <c r="A12" s="165" t="s">
        <v>12</v>
      </c>
      <c r="B12" s="349"/>
      <c r="C12" s="345"/>
      <c r="D12" s="363"/>
      <c r="E12" s="346"/>
      <c r="F12" s="255"/>
    </row>
    <row r="13" spans="1:6" ht="12.75" customHeight="1">
      <c r="A13" s="165" t="s">
        <v>13</v>
      </c>
      <c r="B13" s="349"/>
      <c r="C13" s="345"/>
      <c r="D13" s="363"/>
      <c r="E13" s="346"/>
      <c r="F13" s="255"/>
    </row>
    <row r="14" spans="1:6" ht="12.75" customHeight="1">
      <c r="A14" s="165" t="s">
        <v>14</v>
      </c>
      <c r="B14" s="364"/>
      <c r="C14" s="348"/>
      <c r="D14" s="363"/>
      <c r="E14" s="346"/>
      <c r="F14" s="255"/>
    </row>
    <row r="15" spans="1:6" ht="12.75">
      <c r="A15" s="165" t="s">
        <v>15</v>
      </c>
      <c r="B15" s="349"/>
      <c r="C15" s="348"/>
      <c r="D15" s="363"/>
      <c r="E15" s="346"/>
      <c r="F15" s="255"/>
    </row>
    <row r="16" spans="1:6" ht="12.75" customHeight="1" thickBot="1">
      <c r="A16" s="187" t="s">
        <v>16</v>
      </c>
      <c r="B16" s="362"/>
      <c r="C16" s="365"/>
      <c r="D16" s="357" t="s">
        <v>37</v>
      </c>
      <c r="E16" s="359"/>
      <c r="F16" s="255"/>
    </row>
    <row r="17" spans="1:6" ht="15.75" customHeight="1" thickBot="1">
      <c r="A17" s="166" t="s">
        <v>17</v>
      </c>
      <c r="B17" s="354" t="s">
        <v>327</v>
      </c>
      <c r="C17" s="355">
        <f>+C6+C8+C9+C11+C12+C13+C14+C15+C16</f>
        <v>0</v>
      </c>
      <c r="D17" s="354" t="s">
        <v>328</v>
      </c>
      <c r="E17" s="356">
        <f>+E6+E8+E10+E11+E12+E13+E14+E15+E16</f>
        <v>50866</v>
      </c>
      <c r="F17" s="255"/>
    </row>
    <row r="18" spans="1:6" ht="12.75" customHeight="1">
      <c r="A18" s="164" t="s">
        <v>18</v>
      </c>
      <c r="B18" s="366" t="s">
        <v>176</v>
      </c>
      <c r="C18" s="367">
        <f>+C19+C20+C21+C22+C23</f>
        <v>50866</v>
      </c>
      <c r="D18" s="344" t="s">
        <v>136</v>
      </c>
      <c r="E18" s="343"/>
      <c r="F18" s="255"/>
    </row>
    <row r="19" spans="1:6" ht="12.75" customHeight="1">
      <c r="A19" s="165" t="s">
        <v>19</v>
      </c>
      <c r="B19" s="368" t="s">
        <v>165</v>
      </c>
      <c r="C19" s="345"/>
      <c r="D19" s="344" t="s">
        <v>139</v>
      </c>
      <c r="E19" s="346"/>
      <c r="F19" s="255"/>
    </row>
    <row r="20" spans="1:6" ht="12.75" customHeight="1">
      <c r="A20" s="164" t="s">
        <v>20</v>
      </c>
      <c r="B20" s="368" t="s">
        <v>166</v>
      </c>
      <c r="C20" s="345"/>
      <c r="D20" s="344" t="s">
        <v>110</v>
      </c>
      <c r="E20" s="346"/>
      <c r="F20" s="255"/>
    </row>
    <row r="21" spans="1:6" ht="12.75" customHeight="1">
      <c r="A21" s="165" t="s">
        <v>21</v>
      </c>
      <c r="B21" s="368" t="s">
        <v>167</v>
      </c>
      <c r="C21" s="345"/>
      <c r="D21" s="344" t="s">
        <v>111</v>
      </c>
      <c r="E21" s="346"/>
      <c r="F21" s="255"/>
    </row>
    <row r="22" spans="1:6" ht="12.75" customHeight="1">
      <c r="A22" s="164" t="s">
        <v>22</v>
      </c>
      <c r="B22" s="368" t="s">
        <v>168</v>
      </c>
      <c r="C22" s="345">
        <v>50866</v>
      </c>
      <c r="D22" s="357" t="s">
        <v>162</v>
      </c>
      <c r="E22" s="346"/>
      <c r="F22" s="255"/>
    </row>
    <row r="23" spans="1:6" ht="12.75" customHeight="1">
      <c r="A23" s="165" t="s">
        <v>23</v>
      </c>
      <c r="B23" s="369" t="s">
        <v>169</v>
      </c>
      <c r="C23" s="345"/>
      <c r="D23" s="344" t="s">
        <v>140</v>
      </c>
      <c r="E23" s="346"/>
      <c r="F23" s="255"/>
    </row>
    <row r="24" spans="1:6" ht="12.75" customHeight="1">
      <c r="A24" s="164" t="s">
        <v>24</v>
      </c>
      <c r="B24" s="370" t="s">
        <v>170</v>
      </c>
      <c r="C24" s="360">
        <f>+C25+C26+C27+C28+C29</f>
        <v>0</v>
      </c>
      <c r="D24" s="341" t="s">
        <v>138</v>
      </c>
      <c r="E24" s="346"/>
      <c r="F24" s="255"/>
    </row>
    <row r="25" spans="1:6" ht="12.75" customHeight="1">
      <c r="A25" s="165" t="s">
        <v>25</v>
      </c>
      <c r="B25" s="369" t="s">
        <v>171</v>
      </c>
      <c r="C25" s="345"/>
      <c r="D25" s="341" t="s">
        <v>321</v>
      </c>
      <c r="E25" s="346"/>
      <c r="F25" s="255"/>
    </row>
    <row r="26" spans="1:6" ht="12.75" customHeight="1">
      <c r="A26" s="164" t="s">
        <v>26</v>
      </c>
      <c r="B26" s="369" t="s">
        <v>172</v>
      </c>
      <c r="C26" s="345"/>
      <c r="D26" s="371"/>
      <c r="E26" s="346"/>
      <c r="F26" s="255"/>
    </row>
    <row r="27" spans="1:6" ht="12.75" customHeight="1">
      <c r="A27" s="165" t="s">
        <v>27</v>
      </c>
      <c r="B27" s="368" t="s">
        <v>173</v>
      </c>
      <c r="C27" s="345"/>
      <c r="D27" s="371"/>
      <c r="E27" s="346"/>
      <c r="F27" s="255"/>
    </row>
    <row r="28" spans="1:6" ht="12.75" customHeight="1">
      <c r="A28" s="164" t="s">
        <v>28</v>
      </c>
      <c r="B28" s="372" t="s">
        <v>174</v>
      </c>
      <c r="C28" s="345"/>
      <c r="D28" s="349"/>
      <c r="E28" s="346"/>
      <c r="F28" s="255"/>
    </row>
    <row r="29" spans="1:6" ht="12.75" customHeight="1" thickBot="1">
      <c r="A29" s="165" t="s">
        <v>29</v>
      </c>
      <c r="B29" s="373" t="s">
        <v>175</v>
      </c>
      <c r="C29" s="345"/>
      <c r="D29" s="371"/>
      <c r="E29" s="346"/>
      <c r="F29" s="255"/>
    </row>
    <row r="30" spans="1:6" ht="21.75" customHeight="1" thickBot="1">
      <c r="A30" s="166" t="s">
        <v>30</v>
      </c>
      <c r="B30" s="354" t="s">
        <v>318</v>
      </c>
      <c r="C30" s="355">
        <f>+C18+C24</f>
        <v>50866</v>
      </c>
      <c r="D30" s="354" t="s">
        <v>322</v>
      </c>
      <c r="E30" s="356">
        <f>SUM(E18:E29)</f>
        <v>0</v>
      </c>
      <c r="F30" s="255"/>
    </row>
    <row r="31" spans="1:6" ht="13.5" thickBot="1">
      <c r="A31" s="166" t="s">
        <v>31</v>
      </c>
      <c r="B31" s="169" t="s">
        <v>323</v>
      </c>
      <c r="C31" s="170">
        <f>+C17+C30</f>
        <v>50866</v>
      </c>
      <c r="D31" s="169" t="s">
        <v>324</v>
      </c>
      <c r="E31" s="170">
        <f>+E17+E30</f>
        <v>50866</v>
      </c>
      <c r="F31" s="255"/>
    </row>
    <row r="32" spans="1:6" ht="13.5" thickBot="1">
      <c r="A32" s="166" t="s">
        <v>32</v>
      </c>
      <c r="B32" s="169" t="s">
        <v>114</v>
      </c>
      <c r="C32" s="170">
        <f>IF(C17-E17&lt;0,E17-C17,"-")</f>
        <v>50866</v>
      </c>
      <c r="D32" s="169" t="s">
        <v>115</v>
      </c>
      <c r="E32" s="170" t="str">
        <f>IF(C17-E17&gt;0,C17-E17,"-")</f>
        <v>-</v>
      </c>
      <c r="F32" s="255"/>
    </row>
    <row r="33" spans="1:6" ht="13.5" thickBot="1">
      <c r="A33" s="166" t="s">
        <v>33</v>
      </c>
      <c r="B33" s="169" t="s">
        <v>163</v>
      </c>
      <c r="C33" s="170" t="str">
        <f>IF(C17+C30-E26&lt;0,E26-(C17+C30),"-")</f>
        <v>-</v>
      </c>
      <c r="D33" s="169" t="s">
        <v>164</v>
      </c>
      <c r="E33" s="170">
        <f>IF(C17+C30-E26&gt;0,C17+C30-E26,"-")</f>
        <v>50866</v>
      </c>
      <c r="F33" s="25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62" customWidth="1"/>
    <col min="2" max="2" width="35.625" style="62" customWidth="1"/>
    <col min="3" max="6" width="14.00390625" style="62" customWidth="1"/>
    <col min="7" max="16384" width="9.375" style="62" customWidth="1"/>
  </cols>
  <sheetData>
    <row r="1" spans="1:6" ht="33" customHeight="1">
      <c r="A1" s="259" t="s">
        <v>447</v>
      </c>
      <c r="B1" s="259"/>
      <c r="C1" s="259"/>
      <c r="D1" s="259"/>
      <c r="E1" s="259"/>
      <c r="F1" s="259"/>
    </row>
    <row r="2" spans="1:7" ht="15.75" customHeight="1" thickBot="1">
      <c r="A2" s="63"/>
      <c r="B2" s="63"/>
      <c r="C2" s="260"/>
      <c r="D2" s="260"/>
      <c r="E2" s="267" t="s">
        <v>41</v>
      </c>
      <c r="F2" s="267"/>
      <c r="G2" s="69"/>
    </row>
    <row r="3" spans="1:6" ht="63" customHeight="1">
      <c r="A3" s="263" t="s">
        <v>4</v>
      </c>
      <c r="B3" s="265" t="s">
        <v>142</v>
      </c>
      <c r="C3" s="265" t="s">
        <v>180</v>
      </c>
      <c r="D3" s="265"/>
      <c r="E3" s="265"/>
      <c r="F3" s="261" t="s">
        <v>401</v>
      </c>
    </row>
    <row r="4" spans="1:6" ht="15.75" thickBot="1">
      <c r="A4" s="264"/>
      <c r="B4" s="266"/>
      <c r="C4" s="233" t="s">
        <v>452</v>
      </c>
      <c r="D4" s="233" t="s">
        <v>453</v>
      </c>
      <c r="E4" s="233" t="s">
        <v>454</v>
      </c>
      <c r="F4" s="262"/>
    </row>
    <row r="5" spans="1:6" ht="15.75" thickBot="1">
      <c r="A5" s="66"/>
      <c r="B5" s="67" t="s">
        <v>396</v>
      </c>
      <c r="C5" s="67" t="s">
        <v>397</v>
      </c>
      <c r="D5" s="67" t="s">
        <v>398</v>
      </c>
      <c r="E5" s="67" t="s">
        <v>400</v>
      </c>
      <c r="F5" s="68" t="s">
        <v>399</v>
      </c>
    </row>
    <row r="6" spans="1:6" ht="15">
      <c r="A6" s="65" t="s">
        <v>6</v>
      </c>
      <c r="B6" s="75"/>
      <c r="C6" s="76"/>
      <c r="D6" s="76"/>
      <c r="E6" s="76"/>
      <c r="F6" s="72">
        <f>SUM(C6:E6)</f>
        <v>0</v>
      </c>
    </row>
    <row r="7" spans="1:6" ht="15">
      <c r="A7" s="64" t="s">
        <v>7</v>
      </c>
      <c r="B7" s="77"/>
      <c r="C7" s="78"/>
      <c r="D7" s="78"/>
      <c r="E7" s="78"/>
      <c r="F7" s="73">
        <f>SUM(C7:E7)</f>
        <v>0</v>
      </c>
    </row>
    <row r="8" spans="1:6" ht="15">
      <c r="A8" s="64" t="s">
        <v>8</v>
      </c>
      <c r="B8" s="77"/>
      <c r="C8" s="78"/>
      <c r="D8" s="78"/>
      <c r="E8" s="78"/>
      <c r="F8" s="73">
        <f>SUM(C8:E8)</f>
        <v>0</v>
      </c>
    </row>
    <row r="9" spans="1:6" ht="15">
      <c r="A9" s="64" t="s">
        <v>9</v>
      </c>
      <c r="B9" s="77"/>
      <c r="C9" s="78"/>
      <c r="D9" s="78"/>
      <c r="E9" s="78"/>
      <c r="F9" s="73">
        <f>SUM(C9:E9)</f>
        <v>0</v>
      </c>
    </row>
    <row r="10" spans="1:6" ht="15.75" thickBot="1">
      <c r="A10" s="70" t="s">
        <v>10</v>
      </c>
      <c r="B10" s="79"/>
      <c r="C10" s="80"/>
      <c r="D10" s="80"/>
      <c r="E10" s="80"/>
      <c r="F10" s="73">
        <f>SUM(C10:E10)</f>
        <v>0</v>
      </c>
    </row>
    <row r="11" spans="1:6" s="231" customFormat="1" ht="15" thickBot="1">
      <c r="A11" s="228" t="s">
        <v>11</v>
      </c>
      <c r="B11" s="71" t="s">
        <v>143</v>
      </c>
      <c r="C11" s="229">
        <f>SUM(C6:C10)</f>
        <v>0</v>
      </c>
      <c r="D11" s="229">
        <f>SUM(D6:D10)</f>
        <v>0</v>
      </c>
      <c r="E11" s="229">
        <f>SUM(E6:E10)</f>
        <v>0</v>
      </c>
      <c r="F11" s="23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2/2016.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5" sqref="A5:C11"/>
    </sheetView>
  </sheetViews>
  <sheetFormatPr defaultColWidth="9.00390625" defaultRowHeight="12.75"/>
  <cols>
    <col min="1" max="1" width="5.625" style="62" customWidth="1"/>
    <col min="2" max="2" width="68.625" style="62" customWidth="1"/>
    <col min="3" max="3" width="19.50390625" style="62" customWidth="1"/>
    <col min="4" max="16384" width="9.375" style="62" customWidth="1"/>
  </cols>
  <sheetData>
    <row r="1" spans="1:3" ht="33" customHeight="1">
      <c r="A1" s="259" t="s">
        <v>448</v>
      </c>
      <c r="B1" s="259"/>
      <c r="C1" s="259"/>
    </row>
    <row r="2" spans="1:4" ht="15.75" customHeight="1" thickBot="1">
      <c r="A2" s="63"/>
      <c r="B2" s="63"/>
      <c r="C2" s="74" t="s">
        <v>41</v>
      </c>
      <c r="D2" s="69"/>
    </row>
    <row r="3" spans="1:3" ht="26.25" customHeight="1" thickBot="1">
      <c r="A3" s="81" t="s">
        <v>4</v>
      </c>
      <c r="B3" s="82" t="s">
        <v>141</v>
      </c>
      <c r="C3" s="83" t="str">
        <f>+'1.1.sz.mell.'!C3</f>
        <v>2016. évi előirányzat</v>
      </c>
    </row>
    <row r="4" spans="1:3" ht="15.75" thickBot="1">
      <c r="A4" s="84"/>
      <c r="B4" s="243" t="s">
        <v>396</v>
      </c>
      <c r="C4" s="244" t="s">
        <v>397</v>
      </c>
    </row>
    <row r="5" spans="1:3" ht="15">
      <c r="A5" s="374" t="s">
        <v>6</v>
      </c>
      <c r="B5" s="375" t="s">
        <v>402</v>
      </c>
      <c r="C5" s="376">
        <v>80550</v>
      </c>
    </row>
    <row r="6" spans="1:3" ht="26.25">
      <c r="A6" s="377" t="s">
        <v>7</v>
      </c>
      <c r="B6" s="378" t="s">
        <v>177</v>
      </c>
      <c r="C6" s="379"/>
    </row>
    <row r="7" spans="1:3" ht="15">
      <c r="A7" s="377" t="s">
        <v>8</v>
      </c>
      <c r="B7" s="380" t="s">
        <v>403</v>
      </c>
      <c r="C7" s="379"/>
    </row>
    <row r="8" spans="1:3" ht="26.25">
      <c r="A8" s="377" t="s">
        <v>9</v>
      </c>
      <c r="B8" s="380" t="s">
        <v>179</v>
      </c>
      <c r="C8" s="379"/>
    </row>
    <row r="9" spans="1:3" ht="15">
      <c r="A9" s="381" t="s">
        <v>10</v>
      </c>
      <c r="B9" s="380" t="s">
        <v>178</v>
      </c>
      <c r="C9" s="382">
        <v>200</v>
      </c>
    </row>
    <row r="10" spans="1:3" ht="15.75" thickBot="1">
      <c r="A10" s="377" t="s">
        <v>11</v>
      </c>
      <c r="B10" s="383" t="s">
        <v>404</v>
      </c>
      <c r="C10" s="379"/>
    </row>
    <row r="11" spans="1:3" ht="15.75" thickBot="1">
      <c r="A11" s="384" t="s">
        <v>144</v>
      </c>
      <c r="B11" s="385"/>
      <c r="C11" s="386">
        <f>SUM(C5:C10)</f>
        <v>80750</v>
      </c>
    </row>
    <row r="12" spans="1:3" ht="23.25" customHeight="1">
      <c r="A12" s="268" t="s">
        <v>152</v>
      </c>
      <c r="B12" s="268"/>
      <c r="C12" s="26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2/2016. (II.15.)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5.625" style="62" customWidth="1"/>
    <col min="2" max="2" width="66.875" style="62" customWidth="1"/>
    <col min="3" max="3" width="27.00390625" style="62" customWidth="1"/>
    <col min="4" max="16384" width="9.375" style="62" customWidth="1"/>
  </cols>
  <sheetData>
    <row r="1" spans="1:3" ht="33" customHeight="1">
      <c r="A1" s="259" t="s">
        <v>449</v>
      </c>
      <c r="B1" s="259"/>
      <c r="C1" s="259"/>
    </row>
    <row r="2" spans="1:4" ht="15.75" customHeight="1" thickBot="1">
      <c r="A2" s="63"/>
      <c r="B2" s="63"/>
      <c r="C2" s="74" t="s">
        <v>41</v>
      </c>
      <c r="D2" s="69"/>
    </row>
    <row r="3" spans="1:3" ht="26.25" customHeight="1" thickBot="1">
      <c r="A3" s="81" t="s">
        <v>4</v>
      </c>
      <c r="B3" s="82" t="s">
        <v>145</v>
      </c>
      <c r="C3" s="83" t="s">
        <v>150</v>
      </c>
    </row>
    <row r="4" spans="1:3" ht="15.75" thickBot="1">
      <c r="A4" s="84"/>
      <c r="B4" s="243" t="s">
        <v>396</v>
      </c>
      <c r="C4" s="244" t="s">
        <v>397</v>
      </c>
    </row>
    <row r="5" spans="1:3" ht="15">
      <c r="A5" s="85" t="s">
        <v>6</v>
      </c>
      <c r="B5" s="92"/>
      <c r="C5" s="89"/>
    </row>
    <row r="6" spans="1:3" ht="15">
      <c r="A6" s="86" t="s">
        <v>7</v>
      </c>
      <c r="B6" s="93"/>
      <c r="C6" s="90"/>
    </row>
    <row r="7" spans="1:3" ht="15.75" thickBot="1">
      <c r="A7" s="87" t="s">
        <v>8</v>
      </c>
      <c r="B7" s="94"/>
      <c r="C7" s="91"/>
    </row>
    <row r="8" spans="1:3" s="231" customFormat="1" ht="17.25" customHeight="1" thickBot="1">
      <c r="A8" s="232" t="s">
        <v>9</v>
      </c>
      <c r="B8" s="56" t="s">
        <v>146</v>
      </c>
      <c r="C8" s="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2/2016.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2016-03-01T13:23:40Z</cp:lastPrinted>
  <dcterms:created xsi:type="dcterms:W3CDTF">1999-10-30T10:30:45Z</dcterms:created>
  <dcterms:modified xsi:type="dcterms:W3CDTF">2016-03-01T13:24:04Z</dcterms:modified>
  <cp:category/>
  <cp:version/>
  <cp:contentType/>
  <cp:contentStatus/>
</cp:coreProperties>
</file>