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notebook\Desktop\Magyaralmási KÖH\Söréd\2020.09.22\"/>
    </mc:Choice>
  </mc:AlternateContent>
  <xr:revisionPtr revIDLastSave="0" documentId="13_ncr:1_{8B9FD7E4-AB31-4014-9494-C1884C43AD63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 melléklet" sheetId="1" r:id="rId1"/>
  </sheets>
  <calcPr calcId="191029"/>
</workbook>
</file>

<file path=xl/calcChain.xml><?xml version="1.0" encoding="utf-8"?>
<calcChain xmlns="http://schemas.openxmlformats.org/spreadsheetml/2006/main">
  <c r="C8" i="1" l="1"/>
  <c r="D73" i="1"/>
  <c r="D49" i="1"/>
  <c r="D20" i="1"/>
  <c r="D10" i="1"/>
  <c r="D8" i="1" s="1"/>
  <c r="D7" i="1" s="1"/>
  <c r="D62" i="1" s="1"/>
  <c r="D74" i="1" l="1"/>
  <c r="C21" i="1"/>
  <c r="C20" i="1" s="1"/>
  <c r="C10" i="1" l="1"/>
  <c r="C70" i="1"/>
  <c r="C68" i="1" s="1"/>
  <c r="C29" i="1"/>
  <c r="C60" i="1"/>
  <c r="C63" i="1"/>
  <c r="C54" i="1"/>
  <c r="C49" i="1"/>
  <c r="C57" i="1"/>
  <c r="C28" i="1" l="1"/>
  <c r="C73" i="1"/>
  <c r="C7" i="1"/>
  <c r="C74" i="1" s="1"/>
  <c r="C62" i="1" l="1"/>
</calcChain>
</file>

<file path=xl/sharedStrings.xml><?xml version="1.0" encoding="utf-8"?>
<sst xmlns="http://schemas.openxmlformats.org/spreadsheetml/2006/main" count="138" uniqueCount="123">
  <si>
    <t>Ssz.</t>
  </si>
  <si>
    <t>Bevételi forrás megnevezése</t>
  </si>
  <si>
    <t>I.</t>
  </si>
  <si>
    <t>MŰKÖDÉSI BEVÉTELEK</t>
  </si>
  <si>
    <t>1.</t>
  </si>
  <si>
    <t>Intézményi működési bevételek</t>
  </si>
  <si>
    <t xml:space="preserve">  Hatósági jögkörhöz köthető</t>
  </si>
  <si>
    <t xml:space="preserve">  Egyéb sajátos bevétel</t>
  </si>
  <si>
    <t>ÁFA bevételek- visszatérülések</t>
  </si>
  <si>
    <t>Hozam és kamatbevételek</t>
  </si>
  <si>
    <t>2.</t>
  </si>
  <si>
    <t>Helyi adók</t>
  </si>
  <si>
    <t>II.</t>
  </si>
  <si>
    <t>TÁMOGATÁSOK</t>
  </si>
  <si>
    <t>Önkormányzatok költségvetési támogatása</t>
  </si>
  <si>
    <t>III.</t>
  </si>
  <si>
    <t>FELHALMOZÁSI ÉS TŐKE JELLEGŰ BEVÉTELEK</t>
  </si>
  <si>
    <t>1.1</t>
  </si>
  <si>
    <t>1.2</t>
  </si>
  <si>
    <t>1.3</t>
  </si>
  <si>
    <t>1.4</t>
  </si>
  <si>
    <t>2.1</t>
  </si>
  <si>
    <t>2.1.1</t>
  </si>
  <si>
    <t>2.1.2</t>
  </si>
  <si>
    <t>2.2</t>
  </si>
  <si>
    <t>1.5</t>
  </si>
  <si>
    <t>3.</t>
  </si>
  <si>
    <t>IV.</t>
  </si>
  <si>
    <t>TÁMOGATÁS ÉRTÉKŰ BEVÉTEL</t>
  </si>
  <si>
    <t>VÉGLEGESEN ÁTVETT PÉNZESZKÖZÖK</t>
  </si>
  <si>
    <t>VI.</t>
  </si>
  <si>
    <t>TÁMOGATÁSI KÖLCSÖNÖK VISSZATÉRÜLÉSE</t>
  </si>
  <si>
    <t>VII.</t>
  </si>
  <si>
    <t>PÉNZFORGALOM NÉLKÜLI BEVÉTELEK</t>
  </si>
  <si>
    <t>VIII.</t>
  </si>
  <si>
    <t>ÉRTÉKPAPÍROK ÉRT. BEV.</t>
  </si>
  <si>
    <t>IX.</t>
  </si>
  <si>
    <t>KÖTVÉNY KIBOCSÁTÁS BEVÉTELE</t>
  </si>
  <si>
    <t>X.</t>
  </si>
  <si>
    <t>HITELEK</t>
  </si>
  <si>
    <t>Működési célú hitel felvétele</t>
  </si>
  <si>
    <t>Rövid lejáratú  hitel felvétele</t>
  </si>
  <si>
    <t>Hosszú lejáratú hitel felvétele</t>
  </si>
  <si>
    <t>BEVÉTELEK ÖSSZESEN:</t>
  </si>
  <si>
    <t>1.7</t>
  </si>
  <si>
    <t>1.8</t>
  </si>
  <si>
    <t>1.9</t>
  </si>
  <si>
    <t>1.6</t>
  </si>
  <si>
    <t>1.10</t>
  </si>
  <si>
    <t>1.11</t>
  </si>
  <si>
    <t>1.12</t>
  </si>
  <si>
    <t>1.13</t>
  </si>
  <si>
    <t>1.14</t>
  </si>
  <si>
    <t>4.</t>
  </si>
  <si>
    <t>Pályázati támogatás</t>
  </si>
  <si>
    <t>Egyéb kapcsolódó kiegészítés</t>
  </si>
  <si>
    <t>Közös Önkormányzati Hivatal működése</t>
  </si>
  <si>
    <t>1.15</t>
  </si>
  <si>
    <t>Kölcsön visszatérülés</t>
  </si>
  <si>
    <t>Gépjárműadó</t>
  </si>
  <si>
    <t>Bírság, pótlék egyéb sajátos bev.</t>
  </si>
  <si>
    <t>Talajterhelési díj</t>
  </si>
  <si>
    <t>Önkorm. sajátos működési bevételei</t>
  </si>
  <si>
    <t>Zöldterület gazdálkodás</t>
  </si>
  <si>
    <t>Közvilágítás</t>
  </si>
  <si>
    <t>Köztemető fenntartás</t>
  </si>
  <si>
    <t>Egyéb önkormányzati feladatok</t>
  </si>
  <si>
    <t>Lakott külterülettel kapcsolatos feladatok támogatása</t>
  </si>
  <si>
    <t>Önkormányzatok szociális feladatainak támogatása</t>
  </si>
  <si>
    <t>Család és gyermekjóléti szolgálat</t>
  </si>
  <si>
    <t>Gyermekétkeztetés üzemeltetési támogatás</t>
  </si>
  <si>
    <t>Finanszírozás szempontjából elismert dolgozók bértámogatása - gyermekétkeztetés</t>
  </si>
  <si>
    <t>Közutak fenntartása</t>
  </si>
  <si>
    <t>Nyilvános könyvtári és közművelődési feladatok támogatása</t>
  </si>
  <si>
    <t>1.16</t>
  </si>
  <si>
    <t>Önkormányzatok egyes köznevelési feladatainak támogatása</t>
  </si>
  <si>
    <t>Szociális étkeztetés</t>
  </si>
  <si>
    <t>Házi segítségnyújtás</t>
  </si>
  <si>
    <t>Falugondnoki szolgálat</t>
  </si>
  <si>
    <t>1.17</t>
  </si>
  <si>
    <t>1.18</t>
  </si>
  <si>
    <t>1.19</t>
  </si>
  <si>
    <t>Egyéb működési célú pénzeszköz átvétel áht-n kívülről</t>
  </si>
  <si>
    <t>Felhalmozási célú pénzeszköz átvétel áht-n kívülről</t>
  </si>
  <si>
    <t>FINANSZÍROZÁSI BEVÉTELEK</t>
  </si>
  <si>
    <t>KÖLTSÉGVETÉSI BEVÉTELEK</t>
  </si>
  <si>
    <t>Szolgáltatások ellenérték</t>
  </si>
  <si>
    <t>Bérleti és lízingdíjak</t>
  </si>
  <si>
    <t>Intézményi étkezési térítési díjak</t>
  </si>
  <si>
    <t>1.2.1</t>
  </si>
  <si>
    <t>1.2.2</t>
  </si>
  <si>
    <t>1.2.3</t>
  </si>
  <si>
    <t>1.2.4</t>
  </si>
  <si>
    <t>Kiszáml.term.és szolg. ÁFÁ-ja</t>
  </si>
  <si>
    <t>1.3.1</t>
  </si>
  <si>
    <t>1.4.1</t>
  </si>
  <si>
    <t>Egyéb áht.kívül szárm. kamat.</t>
  </si>
  <si>
    <t>Támogatásért. felh. bevételei</t>
  </si>
  <si>
    <t>Támogatásértékű műk. bevétel</t>
  </si>
  <si>
    <t>Továbbszámlázott szolg. bevételei</t>
  </si>
  <si>
    <t>Önk. sajátos felhalm. és tőke bev.</t>
  </si>
  <si>
    <t>Tárgyi eszk.imm. javak ért.</t>
  </si>
  <si>
    <t>Pénzügyi befekt. bevételei</t>
  </si>
  <si>
    <t>Felhalm. célú hitel felvétele</t>
  </si>
  <si>
    <t>Polgármesteri illetmény támogatása</t>
  </si>
  <si>
    <t>Vagyoni típusú adók(kommunális, IFA, telekadó)</t>
  </si>
  <si>
    <t>Értékesítési és forgalmi adó(helyi IPA)</t>
  </si>
  <si>
    <t>1.20</t>
  </si>
  <si>
    <t>5.</t>
  </si>
  <si>
    <t>H</t>
  </si>
  <si>
    <t>Telpülési adó</t>
  </si>
  <si>
    <t>2.3</t>
  </si>
  <si>
    <t>2.4</t>
  </si>
  <si>
    <t>2.5</t>
  </si>
  <si>
    <t>Település üzemeltetés</t>
  </si>
  <si>
    <t>Eredeti előirányzat</t>
  </si>
  <si>
    <t>Módosított előirányzat</t>
  </si>
  <si>
    <t>Előző évi pénzmaradvány igénybevétele</t>
  </si>
  <si>
    <t>Forgatási célú értékpapírok beváltása, értékesítése</t>
  </si>
  <si>
    <t>1.2.5</t>
  </si>
  <si>
    <t>Egyéb működési bevételek</t>
  </si>
  <si>
    <t>1. melléklet a 3/2020. (II.28.) önkormányzati rendelethez
Söréd Község Önkormányzat
2020. évi tervezett bevételei forrásonként</t>
  </si>
  <si>
    <t>1. melléklet a 13/2020. (IX.23.)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</si>
</sst>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49" fontId="0" fillId="0" borderId="1" xfId="0" applyNumberForma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49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 wrapText="1"/>
    </xf>
    <xf numFmtId="3" fontId="2" fillId="5" borderId="1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49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3" fontId="4" fillId="6" borderId="1" xfId="0" applyNumberFormat="1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horizontal="left" vertical="center" wrapText="1"/>
    </xf>
    <xf numFmtId="0" fontId="3" fillId="0" borderId="0" xfId="0" applyFont="1"/>
    <xf numFmtId="3" fontId="2" fillId="7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3"/>
  <sheetViews>
    <sheetView tabSelected="1" topLeftCell="A88" workbookViewId="0">
      <selection sqref="A1:D1"/>
    </sheetView>
  </sheetViews>
  <sheetFormatPr defaultRowHeight="12.75" x14ac:dyDescent="0.2"/>
  <cols>
    <col min="1" max="1" width="6.42578125" style="11" customWidth="1"/>
    <col min="2" max="2" width="78.140625" customWidth="1"/>
    <col min="3" max="3" width="22.28515625" style="6" customWidth="1"/>
    <col min="4" max="4" width="20.5703125" customWidth="1"/>
    <col min="5" max="5" width="9.7109375" bestFit="1" customWidth="1"/>
    <col min="7" max="7" width="11.140625" bestFit="1" customWidth="1"/>
  </cols>
  <sheetData>
    <row r="1" spans="1:4" x14ac:dyDescent="0.2">
      <c r="A1" s="45" t="s">
        <v>122</v>
      </c>
      <c r="B1" s="46"/>
      <c r="C1" s="46"/>
      <c r="D1" s="46"/>
    </row>
    <row r="3" spans="1:4" ht="12.75" customHeight="1" x14ac:dyDescent="0.2">
      <c r="A3" s="43" t="s">
        <v>121</v>
      </c>
      <c r="B3" s="43"/>
      <c r="C3" s="43"/>
      <c r="D3" s="43"/>
    </row>
    <row r="4" spans="1:4" ht="6.75" customHeight="1" x14ac:dyDescent="0.2">
      <c r="A4" s="43"/>
      <c r="B4" s="43"/>
      <c r="C4" s="43"/>
      <c r="D4" s="43"/>
    </row>
    <row r="5" spans="1:4" ht="33" customHeight="1" x14ac:dyDescent="0.2">
      <c r="A5" s="44"/>
      <c r="B5" s="44"/>
      <c r="C5" s="44"/>
      <c r="D5" s="44"/>
    </row>
    <row r="6" spans="1:4" ht="20.100000000000001" customHeight="1" x14ac:dyDescent="0.2">
      <c r="A6" s="26" t="s">
        <v>0</v>
      </c>
      <c r="B6" s="27" t="s">
        <v>1</v>
      </c>
      <c r="C6" s="27" t="s">
        <v>115</v>
      </c>
      <c r="D6" s="28" t="s">
        <v>116</v>
      </c>
    </row>
    <row r="7" spans="1:4" ht="24" customHeight="1" x14ac:dyDescent="0.2">
      <c r="A7" s="17" t="s">
        <v>2</v>
      </c>
      <c r="B7" s="17" t="s">
        <v>3</v>
      </c>
      <c r="C7" s="18">
        <f>SUM(C8+C20)</f>
        <v>13008780</v>
      </c>
      <c r="D7" s="34">
        <f>SUM(D20,D8)</f>
        <v>19692582</v>
      </c>
    </row>
    <row r="8" spans="1:4" ht="24" customHeight="1" x14ac:dyDescent="0.2">
      <c r="A8" s="13" t="s">
        <v>4</v>
      </c>
      <c r="B8" s="14" t="s">
        <v>5</v>
      </c>
      <c r="C8" s="15">
        <f>SUM(C11+C12+C13+C14+C16+C19+C15)</f>
        <v>3898780</v>
      </c>
      <c r="D8" s="42">
        <f>SUM(D18,D16,D10,D9)</f>
        <v>10582582</v>
      </c>
    </row>
    <row r="9" spans="1:4" ht="24" customHeight="1" x14ac:dyDescent="0.2">
      <c r="A9" s="9" t="s">
        <v>17</v>
      </c>
      <c r="B9" s="1" t="s">
        <v>6</v>
      </c>
      <c r="C9" s="7">
        <v>0</v>
      </c>
      <c r="D9" s="33">
        <v>0</v>
      </c>
    </row>
    <row r="10" spans="1:4" ht="24" customHeight="1" x14ac:dyDescent="0.2">
      <c r="A10" s="9" t="s">
        <v>18</v>
      </c>
      <c r="B10" s="2" t="s">
        <v>7</v>
      </c>
      <c r="C10" s="7">
        <f>SUM(C11:C14)</f>
        <v>2224000</v>
      </c>
      <c r="D10" s="33">
        <f>SUM(D11:D15)</f>
        <v>9907802</v>
      </c>
    </row>
    <row r="11" spans="1:4" ht="24" customHeight="1" x14ac:dyDescent="0.2">
      <c r="A11" s="10" t="s">
        <v>89</v>
      </c>
      <c r="B11" s="12" t="s">
        <v>86</v>
      </c>
      <c r="C11" s="7">
        <v>0</v>
      </c>
      <c r="D11" s="33">
        <v>0</v>
      </c>
    </row>
    <row r="12" spans="1:4" ht="24" customHeight="1" x14ac:dyDescent="0.2">
      <c r="A12" s="10" t="s">
        <v>90</v>
      </c>
      <c r="B12" s="12" t="s">
        <v>99</v>
      </c>
      <c r="C12" s="7">
        <v>0</v>
      </c>
      <c r="D12" s="33">
        <v>0</v>
      </c>
    </row>
    <row r="13" spans="1:4" ht="24" customHeight="1" x14ac:dyDescent="0.2">
      <c r="A13" s="10" t="s">
        <v>91</v>
      </c>
      <c r="B13" s="12" t="s">
        <v>87</v>
      </c>
      <c r="C13" s="7">
        <v>1040000</v>
      </c>
      <c r="D13" s="33">
        <v>1040000</v>
      </c>
    </row>
    <row r="14" spans="1:4" ht="24" customHeight="1" x14ac:dyDescent="0.2">
      <c r="A14" s="10" t="s">
        <v>92</v>
      </c>
      <c r="B14" s="12" t="s">
        <v>88</v>
      </c>
      <c r="C14" s="7">
        <v>1184000</v>
      </c>
      <c r="D14" s="33">
        <v>1184000</v>
      </c>
    </row>
    <row r="15" spans="1:4" ht="24" customHeight="1" x14ac:dyDescent="0.2">
      <c r="A15" s="10" t="s">
        <v>119</v>
      </c>
      <c r="B15" s="12" t="s">
        <v>120</v>
      </c>
      <c r="C15" s="7">
        <v>1000000</v>
      </c>
      <c r="D15" s="33">
        <v>7683802</v>
      </c>
    </row>
    <row r="16" spans="1:4" ht="24" customHeight="1" x14ac:dyDescent="0.2">
      <c r="A16" s="9" t="s">
        <v>19</v>
      </c>
      <c r="B16" s="2" t="s">
        <v>8</v>
      </c>
      <c r="C16" s="7">
        <v>674780</v>
      </c>
      <c r="D16" s="33">
        <v>674780</v>
      </c>
    </row>
    <row r="17" spans="1:4" ht="24" customHeight="1" x14ac:dyDescent="0.2">
      <c r="A17" s="10" t="s">
        <v>94</v>
      </c>
      <c r="B17" s="12" t="s">
        <v>93</v>
      </c>
      <c r="C17" s="7">
        <v>674780</v>
      </c>
      <c r="D17" s="33">
        <v>674780</v>
      </c>
    </row>
    <row r="18" spans="1:4" ht="24" customHeight="1" x14ac:dyDescent="0.2">
      <c r="A18" s="9" t="s">
        <v>20</v>
      </c>
      <c r="B18" s="1" t="s">
        <v>9</v>
      </c>
      <c r="C18" s="7">
        <v>0</v>
      </c>
      <c r="D18" s="33">
        <v>0</v>
      </c>
    </row>
    <row r="19" spans="1:4" ht="24" customHeight="1" x14ac:dyDescent="0.2">
      <c r="A19" s="10" t="s">
        <v>95</v>
      </c>
      <c r="B19" s="12" t="s">
        <v>96</v>
      </c>
      <c r="C19" s="7">
        <v>0</v>
      </c>
      <c r="D19" s="33">
        <v>0</v>
      </c>
    </row>
    <row r="20" spans="1:4" ht="24" customHeight="1" x14ac:dyDescent="0.2">
      <c r="A20" s="13" t="s">
        <v>10</v>
      </c>
      <c r="B20" s="14" t="s">
        <v>62</v>
      </c>
      <c r="C20" s="15">
        <f>SUM(C21+C24+C25+C26+C27)</f>
        <v>9110000</v>
      </c>
      <c r="D20" s="42">
        <f>SUM(D21,D24,D25,D26,D27)</f>
        <v>9110000</v>
      </c>
    </row>
    <row r="21" spans="1:4" ht="24" customHeight="1" x14ac:dyDescent="0.2">
      <c r="A21" s="9" t="s">
        <v>21</v>
      </c>
      <c r="B21" s="1" t="s">
        <v>11</v>
      </c>
      <c r="C21" s="7">
        <f>C22+C23</f>
        <v>6800000</v>
      </c>
      <c r="D21" s="33">
        <v>6800000</v>
      </c>
    </row>
    <row r="22" spans="1:4" ht="24" customHeight="1" x14ac:dyDescent="0.2">
      <c r="A22" s="9" t="s">
        <v>22</v>
      </c>
      <c r="B22" s="12" t="s">
        <v>105</v>
      </c>
      <c r="C22" s="7">
        <v>1800000</v>
      </c>
      <c r="D22" s="33">
        <v>1800000</v>
      </c>
    </row>
    <row r="23" spans="1:4" ht="24" customHeight="1" x14ac:dyDescent="0.2">
      <c r="A23" s="9" t="s">
        <v>23</v>
      </c>
      <c r="B23" s="12" t="s">
        <v>106</v>
      </c>
      <c r="C23" s="7">
        <v>5000000</v>
      </c>
      <c r="D23" s="33">
        <v>5000000</v>
      </c>
    </row>
    <row r="24" spans="1:4" ht="24" customHeight="1" x14ac:dyDescent="0.2">
      <c r="A24" s="9" t="s">
        <v>24</v>
      </c>
      <c r="B24" s="5" t="s">
        <v>110</v>
      </c>
      <c r="C24" s="7">
        <v>500000</v>
      </c>
      <c r="D24" s="33">
        <v>500000</v>
      </c>
    </row>
    <row r="25" spans="1:4" ht="24" customHeight="1" x14ac:dyDescent="0.2">
      <c r="A25" s="10" t="s">
        <v>111</v>
      </c>
      <c r="B25" s="5" t="s">
        <v>59</v>
      </c>
      <c r="C25" s="7">
        <v>1800000</v>
      </c>
      <c r="D25" s="33">
        <v>1800000</v>
      </c>
    </row>
    <row r="26" spans="1:4" ht="24" customHeight="1" x14ac:dyDescent="0.2">
      <c r="A26" s="10" t="s">
        <v>112</v>
      </c>
      <c r="B26" s="5" t="s">
        <v>60</v>
      </c>
      <c r="C26" s="7">
        <v>10000</v>
      </c>
      <c r="D26" s="33">
        <v>10000</v>
      </c>
    </row>
    <row r="27" spans="1:4" ht="24" customHeight="1" x14ac:dyDescent="0.2">
      <c r="A27" s="10" t="s">
        <v>113</v>
      </c>
      <c r="B27" s="5" t="s">
        <v>61</v>
      </c>
      <c r="C27" s="7">
        <v>0</v>
      </c>
      <c r="D27" s="33">
        <v>0</v>
      </c>
    </row>
    <row r="28" spans="1:4" ht="24" customHeight="1" x14ac:dyDescent="0.2">
      <c r="A28" s="17" t="s">
        <v>12</v>
      </c>
      <c r="B28" s="17" t="s">
        <v>13</v>
      </c>
      <c r="C28" s="18">
        <f>SUM(C29)</f>
        <v>27449474</v>
      </c>
      <c r="D28" s="34">
        <v>27449474</v>
      </c>
    </row>
    <row r="29" spans="1:4" s="3" customFormat="1" ht="24" customHeight="1" x14ac:dyDescent="0.2">
      <c r="A29" s="13" t="s">
        <v>4</v>
      </c>
      <c r="B29" s="13" t="s">
        <v>14</v>
      </c>
      <c r="C29" s="16">
        <f>SUM(C30:C48)</f>
        <v>27449474</v>
      </c>
      <c r="D29" s="41">
        <v>27449474</v>
      </c>
    </row>
    <row r="30" spans="1:4" ht="24" customHeight="1" x14ac:dyDescent="0.2">
      <c r="A30" s="9" t="s">
        <v>18</v>
      </c>
      <c r="B30" s="5" t="s">
        <v>56</v>
      </c>
      <c r="C30" s="7">
        <v>0</v>
      </c>
      <c r="D30" s="33">
        <v>0</v>
      </c>
    </row>
    <row r="31" spans="1:4" ht="24" customHeight="1" x14ac:dyDescent="0.2">
      <c r="A31" s="9" t="s">
        <v>19</v>
      </c>
      <c r="B31" s="5" t="s">
        <v>75</v>
      </c>
      <c r="C31" s="7">
        <v>0</v>
      </c>
      <c r="D31" s="33">
        <v>0</v>
      </c>
    </row>
    <row r="32" spans="1:4" ht="24" customHeight="1" x14ac:dyDescent="0.2">
      <c r="A32" s="9" t="s">
        <v>20</v>
      </c>
      <c r="B32" s="5" t="s">
        <v>76</v>
      </c>
      <c r="C32" s="7">
        <v>684194</v>
      </c>
      <c r="D32" s="33">
        <v>684194</v>
      </c>
    </row>
    <row r="33" spans="1:4" ht="24" customHeight="1" x14ac:dyDescent="0.2">
      <c r="A33" s="9" t="s">
        <v>25</v>
      </c>
      <c r="B33" s="5" t="s">
        <v>77</v>
      </c>
      <c r="C33" s="7">
        <v>0</v>
      </c>
      <c r="D33" s="33">
        <v>0</v>
      </c>
    </row>
    <row r="34" spans="1:4" ht="24" customHeight="1" x14ac:dyDescent="0.2">
      <c r="A34" s="9" t="s">
        <v>47</v>
      </c>
      <c r="B34" s="5" t="s">
        <v>78</v>
      </c>
      <c r="C34" s="7">
        <v>4250000</v>
      </c>
      <c r="D34" s="33">
        <v>4250000</v>
      </c>
    </row>
    <row r="35" spans="1:4" ht="24" customHeight="1" x14ac:dyDescent="0.2">
      <c r="A35" s="9" t="s">
        <v>44</v>
      </c>
      <c r="B35" s="5" t="s">
        <v>63</v>
      </c>
      <c r="C35" s="7">
        <v>1572480</v>
      </c>
      <c r="D35" s="33">
        <v>1572480</v>
      </c>
    </row>
    <row r="36" spans="1:4" ht="24" customHeight="1" x14ac:dyDescent="0.2">
      <c r="A36" s="9" t="s">
        <v>45</v>
      </c>
      <c r="B36" s="5" t="s">
        <v>64</v>
      </c>
      <c r="C36" s="7">
        <v>1600000</v>
      </c>
      <c r="D36" s="33">
        <v>1600000</v>
      </c>
    </row>
    <row r="37" spans="1:4" ht="24" customHeight="1" x14ac:dyDescent="0.2">
      <c r="A37" s="9" t="s">
        <v>46</v>
      </c>
      <c r="B37" s="5" t="s">
        <v>65</v>
      </c>
      <c r="C37" s="7">
        <v>100000</v>
      </c>
      <c r="D37" s="33">
        <v>100000</v>
      </c>
    </row>
    <row r="38" spans="1:4" ht="24" customHeight="1" x14ac:dyDescent="0.2">
      <c r="A38" s="9" t="s">
        <v>48</v>
      </c>
      <c r="B38" s="5" t="s">
        <v>72</v>
      </c>
      <c r="C38" s="7">
        <v>955670</v>
      </c>
      <c r="D38" s="33">
        <v>955670</v>
      </c>
    </row>
    <row r="39" spans="1:4" ht="24" customHeight="1" x14ac:dyDescent="0.2">
      <c r="A39" s="9" t="s">
        <v>49</v>
      </c>
      <c r="B39" s="5" t="s">
        <v>66</v>
      </c>
      <c r="C39" s="7">
        <v>5000000</v>
      </c>
      <c r="D39" s="33">
        <v>5000000</v>
      </c>
    </row>
    <row r="40" spans="1:4" ht="24" customHeight="1" x14ac:dyDescent="0.2">
      <c r="A40" s="9" t="s">
        <v>50</v>
      </c>
      <c r="B40" s="5" t="s">
        <v>69</v>
      </c>
      <c r="C40" s="7">
        <v>0</v>
      </c>
      <c r="D40" s="33">
        <v>0</v>
      </c>
    </row>
    <row r="41" spans="1:4" ht="24" customHeight="1" x14ac:dyDescent="0.2">
      <c r="A41" s="9" t="s">
        <v>51</v>
      </c>
      <c r="B41" s="5" t="s">
        <v>70</v>
      </c>
      <c r="C41" s="7">
        <v>2679044</v>
      </c>
      <c r="D41" s="33">
        <v>2679044</v>
      </c>
    </row>
    <row r="42" spans="1:4" ht="24" customHeight="1" x14ac:dyDescent="0.2">
      <c r="A42" s="9" t="s">
        <v>52</v>
      </c>
      <c r="B42" s="5" t="s">
        <v>71</v>
      </c>
      <c r="C42" s="7">
        <v>1848000</v>
      </c>
      <c r="D42" s="33">
        <v>1848000</v>
      </c>
    </row>
    <row r="43" spans="1:4" ht="24" customHeight="1" x14ac:dyDescent="0.2">
      <c r="A43" s="9" t="s">
        <v>57</v>
      </c>
      <c r="B43" s="5" t="s">
        <v>55</v>
      </c>
      <c r="C43" s="7">
        <v>-873614</v>
      </c>
      <c r="D43" s="33">
        <v>-873614</v>
      </c>
    </row>
    <row r="44" spans="1:4" ht="24" customHeight="1" x14ac:dyDescent="0.2">
      <c r="A44" s="9" t="s">
        <v>74</v>
      </c>
      <c r="B44" s="5" t="s">
        <v>68</v>
      </c>
      <c r="C44" s="7">
        <v>2568000</v>
      </c>
      <c r="D44" s="33">
        <v>2568000</v>
      </c>
    </row>
    <row r="45" spans="1:4" ht="24" customHeight="1" x14ac:dyDescent="0.2">
      <c r="A45" s="9" t="s">
        <v>79</v>
      </c>
      <c r="B45" s="5" t="s">
        <v>73</v>
      </c>
      <c r="C45" s="7">
        <v>1800000</v>
      </c>
      <c r="D45" s="33">
        <v>1800000</v>
      </c>
    </row>
    <row r="46" spans="1:4" ht="24" customHeight="1" x14ac:dyDescent="0.2">
      <c r="A46" s="9" t="s">
        <v>80</v>
      </c>
      <c r="B46" s="5" t="s">
        <v>67</v>
      </c>
      <c r="C46" s="7">
        <v>12750</v>
      </c>
      <c r="D46" s="33">
        <v>12750</v>
      </c>
    </row>
    <row r="47" spans="1:4" ht="24" customHeight="1" x14ac:dyDescent="0.2">
      <c r="A47" s="9" t="s">
        <v>81</v>
      </c>
      <c r="B47" s="5" t="s">
        <v>104</v>
      </c>
      <c r="C47" s="7">
        <v>1024800</v>
      </c>
      <c r="D47" s="33">
        <v>1024800</v>
      </c>
    </row>
    <row r="48" spans="1:4" ht="24" customHeight="1" x14ac:dyDescent="0.2">
      <c r="A48" s="9" t="s">
        <v>107</v>
      </c>
      <c r="B48" s="5" t="s">
        <v>114</v>
      </c>
      <c r="C48" s="7">
        <v>4228150</v>
      </c>
      <c r="D48" s="33">
        <v>4228150</v>
      </c>
    </row>
    <row r="49" spans="1:4" ht="24" customHeight="1" x14ac:dyDescent="0.2">
      <c r="A49" s="17" t="s">
        <v>15</v>
      </c>
      <c r="B49" s="17" t="s">
        <v>16</v>
      </c>
      <c r="C49" s="18">
        <f>SUM(C50:C53)</f>
        <v>27732351</v>
      </c>
      <c r="D49" s="34">
        <f>SUM(D50:D53)</f>
        <v>27732351</v>
      </c>
    </row>
    <row r="50" spans="1:4" ht="24" customHeight="1" x14ac:dyDescent="0.2">
      <c r="A50" s="5" t="s">
        <v>10</v>
      </c>
      <c r="B50" s="5" t="s">
        <v>54</v>
      </c>
      <c r="C50" s="21">
        <v>8382351</v>
      </c>
      <c r="D50" s="33">
        <v>8382351</v>
      </c>
    </row>
    <row r="51" spans="1:4" ht="24" customHeight="1" x14ac:dyDescent="0.2">
      <c r="A51" s="5" t="s">
        <v>26</v>
      </c>
      <c r="B51" s="1" t="s">
        <v>101</v>
      </c>
      <c r="C51" s="20">
        <v>19350000</v>
      </c>
      <c r="D51" s="33">
        <v>19350000</v>
      </c>
    </row>
    <row r="52" spans="1:4" ht="24" customHeight="1" x14ac:dyDescent="0.2">
      <c r="A52" s="5" t="s">
        <v>53</v>
      </c>
      <c r="B52" s="1" t="s">
        <v>100</v>
      </c>
      <c r="C52" s="7">
        <v>0</v>
      </c>
      <c r="D52" s="33">
        <v>0</v>
      </c>
    </row>
    <row r="53" spans="1:4" ht="24" customHeight="1" x14ac:dyDescent="0.2">
      <c r="A53" s="5" t="s">
        <v>108</v>
      </c>
      <c r="B53" s="1" t="s">
        <v>102</v>
      </c>
      <c r="C53" s="7">
        <v>0</v>
      </c>
      <c r="D53" s="33">
        <v>0</v>
      </c>
    </row>
    <row r="54" spans="1:4" ht="24" customHeight="1" x14ac:dyDescent="0.2">
      <c r="A54" s="17" t="s">
        <v>27</v>
      </c>
      <c r="B54" s="17" t="s">
        <v>28</v>
      </c>
      <c r="C54" s="18">
        <f>SUM(C55:C56)</f>
        <v>3943009</v>
      </c>
      <c r="D54" s="34">
        <v>3943009</v>
      </c>
    </row>
    <row r="55" spans="1:4" ht="24" customHeight="1" x14ac:dyDescent="0.2">
      <c r="A55" s="9" t="s">
        <v>10</v>
      </c>
      <c r="B55" s="5" t="s">
        <v>98</v>
      </c>
      <c r="C55" s="7">
        <v>3943009</v>
      </c>
      <c r="D55" s="33">
        <v>3943009</v>
      </c>
    </row>
    <row r="56" spans="1:4" ht="24" customHeight="1" x14ac:dyDescent="0.2">
      <c r="A56" s="9" t="s">
        <v>26</v>
      </c>
      <c r="B56" s="5" t="s">
        <v>97</v>
      </c>
      <c r="C56" s="7">
        <v>0</v>
      </c>
      <c r="D56" s="33">
        <v>0</v>
      </c>
    </row>
    <row r="57" spans="1:4" s="3" customFormat="1" ht="24" customHeight="1" x14ac:dyDescent="0.2">
      <c r="A57" s="19" t="s">
        <v>109</v>
      </c>
      <c r="B57" s="17" t="s">
        <v>29</v>
      </c>
      <c r="C57" s="18">
        <f>SUM(C58+C59)</f>
        <v>1681493</v>
      </c>
      <c r="D57" s="34">
        <v>1681493</v>
      </c>
    </row>
    <row r="58" spans="1:4" ht="24" customHeight="1" x14ac:dyDescent="0.2">
      <c r="A58" s="9" t="s">
        <v>10</v>
      </c>
      <c r="B58" s="5" t="s">
        <v>82</v>
      </c>
      <c r="C58" s="25">
        <v>1681493</v>
      </c>
      <c r="D58" s="33">
        <v>1681493</v>
      </c>
    </row>
    <row r="59" spans="1:4" ht="24" customHeight="1" x14ac:dyDescent="0.2">
      <c r="A59" s="9" t="s">
        <v>26</v>
      </c>
      <c r="B59" s="5" t="s">
        <v>83</v>
      </c>
      <c r="C59" s="7">
        <v>0</v>
      </c>
      <c r="D59" s="33">
        <v>0</v>
      </c>
    </row>
    <row r="60" spans="1:4" ht="24" customHeight="1" x14ac:dyDescent="0.2">
      <c r="A60" s="19" t="s">
        <v>30</v>
      </c>
      <c r="B60" s="17" t="s">
        <v>31</v>
      </c>
      <c r="C60" s="18">
        <f>C61</f>
        <v>0</v>
      </c>
      <c r="D60" s="32">
        <v>0</v>
      </c>
    </row>
    <row r="61" spans="1:4" ht="24" customHeight="1" x14ac:dyDescent="0.2">
      <c r="B61" s="5" t="s">
        <v>58</v>
      </c>
      <c r="C61" s="7">
        <v>0</v>
      </c>
      <c r="D61" s="33">
        <v>0</v>
      </c>
    </row>
    <row r="62" spans="1:4" s="4" customFormat="1" ht="24" customHeight="1" x14ac:dyDescent="0.2">
      <c r="A62" s="35"/>
      <c r="B62" s="36" t="s">
        <v>85</v>
      </c>
      <c r="C62" s="37">
        <f>C60+C57+C54+C49+C28+C7</f>
        <v>73815107</v>
      </c>
      <c r="D62" s="38">
        <f>SUM(D60,D57,D54,D49,D28,D7)</f>
        <v>80498909</v>
      </c>
    </row>
    <row r="63" spans="1:4" s="3" customFormat="1" ht="24" customHeight="1" x14ac:dyDescent="0.2">
      <c r="A63" s="19" t="s">
        <v>32</v>
      </c>
      <c r="B63" s="17" t="s">
        <v>33</v>
      </c>
      <c r="C63" s="18">
        <f>C64</f>
        <v>35875272</v>
      </c>
      <c r="D63" s="34">
        <v>29191470</v>
      </c>
    </row>
    <row r="64" spans="1:4" ht="24" customHeight="1" x14ac:dyDescent="0.2">
      <c r="A64" s="10" t="s">
        <v>4</v>
      </c>
      <c r="B64" s="5" t="s">
        <v>117</v>
      </c>
      <c r="C64" s="25">
        <v>35875272</v>
      </c>
      <c r="D64" s="33">
        <v>29191470</v>
      </c>
    </row>
    <row r="65" spans="1:4" ht="24" customHeight="1" x14ac:dyDescent="0.2">
      <c r="A65" s="19" t="s">
        <v>34</v>
      </c>
      <c r="B65" s="17" t="s">
        <v>35</v>
      </c>
      <c r="C65" s="18">
        <v>8000000</v>
      </c>
      <c r="D65" s="34">
        <v>8000000</v>
      </c>
    </row>
    <row r="66" spans="1:4" ht="24" customHeight="1" x14ac:dyDescent="0.2">
      <c r="A66" s="22" t="s">
        <v>4</v>
      </c>
      <c r="B66" s="23" t="s">
        <v>118</v>
      </c>
      <c r="C66" s="24">
        <v>8000000</v>
      </c>
      <c r="D66" s="33">
        <v>8000000</v>
      </c>
    </row>
    <row r="67" spans="1:4" ht="24" customHeight="1" x14ac:dyDescent="0.2">
      <c r="A67" s="19" t="s">
        <v>36</v>
      </c>
      <c r="B67" s="17" t="s">
        <v>37</v>
      </c>
      <c r="C67" s="18">
        <v>0</v>
      </c>
      <c r="D67" s="34">
        <v>0</v>
      </c>
    </row>
    <row r="68" spans="1:4" ht="24" customHeight="1" x14ac:dyDescent="0.2">
      <c r="A68" s="19" t="s">
        <v>38</v>
      </c>
      <c r="B68" s="17" t="s">
        <v>39</v>
      </c>
      <c r="C68" s="18">
        <f>C69+C70</f>
        <v>0</v>
      </c>
      <c r="D68" s="34">
        <v>0</v>
      </c>
    </row>
    <row r="69" spans="1:4" ht="24" customHeight="1" x14ac:dyDescent="0.2">
      <c r="A69" s="9" t="s">
        <v>4</v>
      </c>
      <c r="B69" s="1" t="s">
        <v>40</v>
      </c>
      <c r="C69" s="7">
        <v>0</v>
      </c>
      <c r="D69" s="33">
        <v>0</v>
      </c>
    </row>
    <row r="70" spans="1:4" ht="24" customHeight="1" x14ac:dyDescent="0.2">
      <c r="A70" s="9" t="s">
        <v>10</v>
      </c>
      <c r="B70" s="1" t="s">
        <v>103</v>
      </c>
      <c r="C70" s="7">
        <f>C71+C72</f>
        <v>0</v>
      </c>
      <c r="D70" s="33">
        <v>0</v>
      </c>
    </row>
    <row r="71" spans="1:4" ht="24" customHeight="1" x14ac:dyDescent="0.2">
      <c r="A71" s="9" t="s">
        <v>21</v>
      </c>
      <c r="B71" s="1" t="s">
        <v>41</v>
      </c>
      <c r="C71" s="7">
        <v>0</v>
      </c>
      <c r="D71" s="33">
        <v>0</v>
      </c>
    </row>
    <row r="72" spans="1:4" ht="24" customHeight="1" x14ac:dyDescent="0.2">
      <c r="A72" s="9" t="s">
        <v>24</v>
      </c>
      <c r="B72" s="1" t="s">
        <v>42</v>
      </c>
      <c r="C72" s="7">
        <v>0</v>
      </c>
      <c r="D72" s="33">
        <v>0</v>
      </c>
    </row>
    <row r="73" spans="1:4" s="40" customFormat="1" ht="24" customHeight="1" x14ac:dyDescent="0.2">
      <c r="A73" s="39"/>
      <c r="B73" s="36" t="s">
        <v>84</v>
      </c>
      <c r="C73" s="37">
        <f>C63+C65+C67+C68</f>
        <v>43875272</v>
      </c>
      <c r="D73" s="38">
        <f>SUM(D63,D65,D67,D68)</f>
        <v>37191470</v>
      </c>
    </row>
    <row r="74" spans="1:4" ht="24" customHeight="1" x14ac:dyDescent="0.2">
      <c r="A74" s="29"/>
      <c r="B74" s="26" t="s">
        <v>43</v>
      </c>
      <c r="C74" s="30">
        <f>SUM(C68+C63+C61+C57+C54+C49+C28+C7+C65)</f>
        <v>117690379</v>
      </c>
      <c r="D74" s="31">
        <f>SUM(D62,D73)</f>
        <v>117690379</v>
      </c>
    </row>
    <row r="83" spans="2:2" x14ac:dyDescent="0.2">
      <c r="B83" s="8"/>
    </row>
  </sheetData>
  <mergeCells count="2">
    <mergeCell ref="A3:D5"/>
    <mergeCell ref="A1:D1"/>
  </mergeCells>
  <phoneticPr fontId="1" type="noConversion"/>
  <printOptions horizontalCentered="1"/>
  <pageMargins left="0.25" right="0.25" top="0.75" bottom="0.75" header="0.3" footer="0.3"/>
  <pageSetup paperSize="8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usernotebook</cp:lastModifiedBy>
  <cp:lastPrinted>2019-02-22T07:54:34Z</cp:lastPrinted>
  <dcterms:created xsi:type="dcterms:W3CDTF">2012-03-19T08:38:24Z</dcterms:created>
  <dcterms:modified xsi:type="dcterms:W3CDTF">2020-09-23T13:24:43Z</dcterms:modified>
</cp:coreProperties>
</file>