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0" yWindow="0" windowWidth="20496" windowHeight="7536" tabRatio="727" firstSheet="1" activeTab="13"/>
  </bookViews>
  <sheets>
    <sheet name="1.mell. 1 OLDAL" sheetId="1" r:id="rId1"/>
    <sheet name="1.mell. 2 OLDAL" sheetId="2" r:id="rId2"/>
    <sheet name="2.mell 1 OLDAL  " sheetId="3" r:id="rId3"/>
    <sheet name="2.mell 2 OLDAL  " sheetId="4" r:id="rId4"/>
    <sheet name="3.mell.  " sheetId="5" r:id="rId5"/>
    <sheet name="4.mell." sheetId="6" r:id="rId6"/>
    <sheet name="5.mell." sheetId="7" r:id="rId7"/>
    <sheet name="6.mell." sheetId="8" r:id="rId8"/>
    <sheet name="7.mell." sheetId="9" r:id="rId9"/>
    <sheet name="8. mell. " sheetId="10" r:id="rId10"/>
    <sheet name="9. mell 1 OLDAL" sheetId="11" r:id="rId11"/>
    <sheet name="9. mell 2 OLDAL " sheetId="12" r:id="rId12"/>
    <sheet name="10.mell" sheetId="13" r:id="rId13"/>
    <sheet name="11. mell" sheetId="14" r:id="rId14"/>
  </sheets>
  <definedNames>
    <definedName name="_xlfn.IFERROR" hidden="1">#NAME?</definedName>
    <definedName name="_xlnm.Print_Titles" localSheetId="10">'9. mell 1 OLDAL'!$1:$7</definedName>
    <definedName name="_xlnm.Print_Titles" localSheetId="11">'9. mell 2 OLDAL '!$1:$6</definedName>
    <definedName name="_xlnm.Print_Area" localSheetId="0">'1.mell. 1 OLDAL'!$A$1:$G$154</definedName>
    <definedName name="_xlnm.Print_Area" localSheetId="1">'1.mell. 2 OLDAL'!$A$5:$D$153</definedName>
    <definedName name="_xlnm.Print_Area" localSheetId="3">'2.mell 2 OLDAL  '!$A$1:$G$33</definedName>
    <definedName name="_xlnm.Print_Area" localSheetId="7">'6.mell.'!$A$1:$G$29</definedName>
    <definedName name="_xlnm.Print_Area" localSheetId="8">'7.mell.'!$A$1:$G$29</definedName>
    <definedName name="_xlnm.Print_Area" localSheetId="11">'9. mell 2 OLDAL '!$A$1:$D$146</definedName>
  </definedNames>
  <calcPr fullCalcOnLoad="1"/>
</workbook>
</file>

<file path=xl/sharedStrings.xml><?xml version="1.0" encoding="utf-8"?>
<sst xmlns="http://schemas.openxmlformats.org/spreadsheetml/2006/main" count="1607" uniqueCount="477">
  <si>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</si>
  <si>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</si>
  <si>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</si>
  <si>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</si>
  <si>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</si>
  <si>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</si>
  <si>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</si>
  <si>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</si>
  <si>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</si>
  <si>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</si>
  <si>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</si>
  <si>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</si>
  <si>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</si>
  <si>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</si>
  <si>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</si>
  <si>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</si>
  <si>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</si>
  <si>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</si>
  <si>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</si>
  <si>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</si>
  <si>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</si>
  <si>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</si>
  <si>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</si>
  <si>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</si>
  <si>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</si>
  <si>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</si>
  <si>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</si>
  <si>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</si>
  <si>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</si>
  <si>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</si>
  <si>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</si>
  <si>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</si>
  <si>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</si>
  <si>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</si>
  <si>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</si>
  <si>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</si>
  <si>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</si>
  <si>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</si>
  <si>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</si>
  <si>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</si>
  <si>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</si>
  <si>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</si>
  <si>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</si>
  <si>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</si>
  <si>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</si>
  <si>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</si>
  <si>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</si>
  <si>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</si>
  <si>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</si>
  <si>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</si>
  <si>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</si>
  <si>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</si>
  <si>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</si>
  <si>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</si>
  <si>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</si>
  <si>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</si>
  <si>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</si>
  <si>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</si>
  <si>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</si>
  <si>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</si>
  <si>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</si>
  <si>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</si>
  <si>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</si>
  <si>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</si>
  <si>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</si>
  <si>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</si>
  <si>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</si>
  <si>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</si>
  <si>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</si>
  <si>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</si>
  <si>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</si>
  <si>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</si>
  <si>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</si>
  <si>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</si>
  <si>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</si>
  <si>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</si>
  <si>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</si>
  <si>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</si>
  <si>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</si>
  <si>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</si>
  <si>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</si>
  <si>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</si>
  <si>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</si>
  <si>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</si>
  <si>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</si>
  <si>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</si>
  <si>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</si>
  <si>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</si>
  <si>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</si>
  <si>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</si>
  <si>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</si>
  <si>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</si>
  <si>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</si>
  <si>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</si>
  <si>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</si>
  <si>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</si>
  <si>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</si>
  <si>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</si>
  <si>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</si>
  <si>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</si>
  <si>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</si>
  <si>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</si>
  <si>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</si>
  <si>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</si>
  <si>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</si>
  <si>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</si>
  <si>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</si>
  <si>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</si>
  <si>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</si>
  <si>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</si>
  <si>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</si>
  <si>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</si>
  <si>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</si>
  <si>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</si>
  <si>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</si>
  <si>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</si>
  <si>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</si>
  <si>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</si>
  <si>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</si>
  <si>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</si>
  <si>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</si>
  <si>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</si>
  <si>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</si>
  <si>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</si>
  <si>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</si>
  <si>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</si>
  <si>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</si>
  <si>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</si>
  <si>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</si>
  <si>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</si>
  <si>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</si>
  <si>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</si>
  <si>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</si>
  <si>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</si>
  <si>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</si>
  <si>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</si>
  <si>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</si>
  <si>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</si>
  <si>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</si>
  <si>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</si>
  <si>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</si>
  <si>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</si>
  <si>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</si>
  <si>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</si>
  <si>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</si>
  <si>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</si>
  <si>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</si>
  <si>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</si>
  <si>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</si>
  <si>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</si>
  <si>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</si>
  <si>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</si>
  <si>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</si>
  <si>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</si>
  <si>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</si>
  <si>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</si>
  <si>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</si>
  <si>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</si>
  <si>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</si>
  <si>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</si>
  <si>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</si>
  <si>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</si>
  <si>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</si>
  <si>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</si>
  <si>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</si>
  <si>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</si>
  <si>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</si>
  <si>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</si>
  <si>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</si>
  <si>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</si>
  <si>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</si>
  <si>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</si>
  <si>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</si>
  <si>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</si>
  <si>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</si>
  <si>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</si>
  <si>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</si>
  <si>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</si>
  <si>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</si>
  <si>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</si>
  <si>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</si>
  <si>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</si>
  <si>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</si>
  <si>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</si>
  <si>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</si>
  <si>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</si>
  <si>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</si>
  <si>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</si>
  <si>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</si>
  <si>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</si>
  <si>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</si>
  <si>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</si>
  <si>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</si>
  <si>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</si>
  <si>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</si>
  <si>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</si>
  <si>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</si>
  <si>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</si>
  <si>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</si>
  <si>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</si>
  <si>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</si>
  <si>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</si>
  <si>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</si>
  <si>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</si>
  <si>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</si>
  <si>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</si>
  <si>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</si>
  <si>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</si>
  <si>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</si>
  <si>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</si>
  <si>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</si>
  <si>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</si>
  <si>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</si>
  <si>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</si>
  <si>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</si>
  <si>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</si>
  <si>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</si>
  <si>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</si>
  <si>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</si>
  <si>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</si>
  <si>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</si>
  <si>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</si>
  <si>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</si>
  <si>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</si>
  <si>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</si>
  <si>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</si>
  <si>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</si>
  <si>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</si>
  <si>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</si>
  <si>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</si>
  <si>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</si>
  <si>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</si>
  <si>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</si>
  <si>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</si>
  <si>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</si>
  <si>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</si>
  <si>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</si>
  <si>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</si>
  <si>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</si>
  <si>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</si>
  <si>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</si>
  <si>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</si>
  <si>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</si>
  <si>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</si>
  <si>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</si>
  <si>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</si>
  <si>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</si>
  <si>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</si>
  <si>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</si>
  <si>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</si>
  <si>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</si>
  <si>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</si>
  <si>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</si>
  <si>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</si>
  <si>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</si>
  <si>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</si>
  <si>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</si>
  <si>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</si>
  <si>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</si>
  <si>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</si>
  <si>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</si>
  <si>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</si>
  <si>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</si>
  <si>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</si>
  <si>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</si>
  <si>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</si>
  <si>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</si>
  <si>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</si>
  <si>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</si>
  <si>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</si>
  <si>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</si>
  <si>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</si>
  <si>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</si>
  <si>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</si>
  <si>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</si>
  <si>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</si>
  <si>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</si>
  <si>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</si>
  <si>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</si>
  <si>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</si>
  <si>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</si>
  <si>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</si>
  <si>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</si>
  <si>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</si>
  <si>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</si>
  <si>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</si>
  <si>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</si>
  <si>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</si>
  <si>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</si>
  <si>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</si>
  <si>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</si>
  <si>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</si>
  <si>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</si>
  <si>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</si>
  <si>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</si>
  <si>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</si>
  <si>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</si>
  <si>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</si>
  <si>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</si>
  <si>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</si>
  <si>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</si>
  <si>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</si>
  <si>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</si>
  <si>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</si>
  <si>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</si>
  <si>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</si>
  <si>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</si>
  <si>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</si>
  <si>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</si>
  <si>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</si>
  <si>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</si>
  <si>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</si>
  <si>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</si>
  <si>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</si>
  <si>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</si>
  <si>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</si>
  <si>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</si>
  <si>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</si>
  <si>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</si>
  <si>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</si>
  <si>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</si>
  <si>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</si>
  <si>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</si>
  <si>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</si>
  <si>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</si>
  <si>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</si>
  <si>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</si>
  <si>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</si>
  <si>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</si>
  <si>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</si>
  <si>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</si>
  <si>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</si>
  <si>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</si>
  <si>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</si>
  <si>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</si>
  <si>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</si>
  <si>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</si>
  <si>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</si>
  <si>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</si>
  <si>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</si>
  <si>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</si>
  <si>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</si>
  <si>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</si>
  <si>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</si>
  <si>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</si>
  <si>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</si>
  <si>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</si>
  <si>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</si>
  <si>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</si>
  <si>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</si>
  <si>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</si>
  <si>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</si>
  <si>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</si>
  <si>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</si>
  <si>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</si>
  <si>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</si>
  <si>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</si>
  <si>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</si>
  <si>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</si>
  <si>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</si>
  <si>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</si>
  <si>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</si>
  <si>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</si>
  <si>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</si>
  <si>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</si>
  <si>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</si>
  <si>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</si>
  <si>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</si>
  <si>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</si>
  <si>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</si>
  <si>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</si>
  <si>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</si>
  <si>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</si>
  <si>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</si>
  <si>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</si>
  <si>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</si>
  <si>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</si>
  <si>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</si>
  <si>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</si>
  <si>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</si>
  <si>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</si>
  <si>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</si>
  <si>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</si>
  <si>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</si>
  <si>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</si>
  <si>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</si>
  <si>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</si>
  <si>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</si>
  <si>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</si>
  <si>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</si>
  <si>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</si>
  <si>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</si>
  <si>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</si>
  <si>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</si>
  <si>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</si>
  <si>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</si>
  <si>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</si>
  <si>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</si>
  <si>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</si>
  <si>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</si>
  <si>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</si>
  <si>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</si>
  <si>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</si>
  <si>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</si>
  <si>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</si>
  <si>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</si>
  <si>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</si>
  <si>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</si>
  <si>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</si>
  <si>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</si>
  <si>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</si>
  <si>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</si>
  <si>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</si>
  <si>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</si>
  <si>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</si>
  <si>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</si>
  <si>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</si>
  <si>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</si>
  <si>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</si>
  <si>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</si>
  <si>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</si>
  <si>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</si>
  <si>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</si>
  <si>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</si>
  <si>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F=(B-D-E)</t>
  </si>
  <si>
    <t>2016. évi előirányzat</t>
  </si>
  <si>
    <t>Tartalék</t>
  </si>
  <si>
    <t>2018.</t>
  </si>
  <si>
    <t>2016. után</t>
  </si>
  <si>
    <t>Önkormányzaton kívüli EU-s projektekhez történő hozzájárulás 2016. évi előirányzat</t>
  </si>
  <si>
    <t>Éves eredeti kiadási előirányzat: 0 ezer Ft</t>
  </si>
  <si>
    <t>30 napon túli elismert tartozásállomány összesen: 0  Ft</t>
  </si>
  <si>
    <t>G</t>
  </si>
  <si>
    <t>H</t>
  </si>
  <si>
    <t>I</t>
  </si>
  <si>
    <t>J</t>
  </si>
  <si>
    <t>K</t>
  </si>
  <si>
    <t>L</t>
  </si>
  <si>
    <t>M</t>
  </si>
  <si>
    <t>N</t>
  </si>
  <si>
    <t xml:space="preserve">
</t>
  </si>
  <si>
    <t xml:space="preserve">           B E V É T E L E K</t>
  </si>
  <si>
    <t>CSIKVÁND Önkormányzat adósságot keletkeztető ügyletekből és kezességvállalásokból fennálló kötelezettségei</t>
  </si>
  <si>
    <t>CSIKVÁND Önkormányzat saját bevételeinek részletezése az adósságot keletkeztető ügyletből származó tárgyévi fizetési kötelezettség megállapításához</t>
  </si>
  <si>
    <t>Egyedi szennyvíztisztító berendezések telepítése</t>
  </si>
  <si>
    <t>Halmozott egyenleg</t>
  </si>
  <si>
    <t>CSIKVÁND Önkormányzat
2017. ÉVI KÖLTSÉGVETÉSÉNEK ÖSSZEVONT MÉRLEGE</t>
  </si>
  <si>
    <t>2017. évi előirányzat</t>
  </si>
  <si>
    <t xml:space="preserve">CSIKVÁND Önkormányzat
2017. ÉVI KÖLTSÉGVETÉS KÖTELEZŐ FELADATAINAK MÉRLEGE                 </t>
  </si>
  <si>
    <t>CSIKVÁND Önkormányzat 2017. évi adósságot keletkeztető fejlesztési céljai</t>
  </si>
  <si>
    <t>Felhasználás
2017. XII.31-ig</t>
  </si>
  <si>
    <t xml:space="preserve">
2017. év utáni szükséglet
</t>
  </si>
  <si>
    <t>2017</t>
  </si>
  <si>
    <t>2017. év utáni szükséglet
(F=B - D - E)</t>
  </si>
  <si>
    <t>Óvoda épület felújítása</t>
  </si>
  <si>
    <t>I. világháborús hadisír /Csikvánd Család sírboltja/ felújítása</t>
  </si>
  <si>
    <t>Előirányzat-felhasználási terv
2017. évre</t>
  </si>
  <si>
    <t>11.130</t>
  </si>
  <si>
    <t>13.238</t>
  </si>
  <si>
    <t>5.568</t>
  </si>
  <si>
    <t>10.558</t>
  </si>
  <si>
    <t>15.837</t>
  </si>
  <si>
    <t>2.129</t>
  </si>
  <si>
    <t>12.991</t>
  </si>
  <si>
    <t>9.295</t>
  </si>
  <si>
    <t>20.609</t>
  </si>
  <si>
    <t>18.650</t>
  </si>
  <si>
    <t>17.928</t>
  </si>
  <si>
    <t>2017. évi előirányzat         eredeti</t>
  </si>
  <si>
    <t>2017. évi előirányzat            módosított</t>
  </si>
  <si>
    <t>2017. évi előirányzat módosított</t>
  </si>
  <si>
    <t xml:space="preserve">                                                        11. melléklet a 2/2017.(IV.11.) önkormányzati rendelethez</t>
  </si>
  <si>
    <t xml:space="preserve"> 1. melléklet a 2/2017.(IV.11.) önkormányzati rendelethez</t>
  </si>
  <si>
    <t>2. melléklet a 2/2017.(IV.11.) önkormányzati rendelethez</t>
  </si>
  <si>
    <t xml:space="preserve">              6. melléklet a 2/2017.(IV.11.) önkormányzati rendelethez</t>
  </si>
  <si>
    <t>7. melléklet a 2/2017.(IV.11.) önkormányzati rendelethez</t>
  </si>
  <si>
    <t>9. melléklet a 2/2017.(IV.11.)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</si>
</sst>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72" fontId="16" fillId="0" borderId="10" xfId="59" applyNumberFormat="1" applyFont="1" applyFill="1" applyBorder="1" applyAlignment="1" applyProtection="1">
      <alignment vertical="center"/>
      <protection locked="0"/>
    </xf>
    <xf numFmtId="172" fontId="16" fillId="0" borderId="34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72" fontId="16" fillId="0" borderId="11" xfId="59" applyNumberFormat="1" applyFont="1" applyFill="1" applyBorder="1" applyAlignment="1" applyProtection="1">
      <alignment vertical="center"/>
      <protection locked="0"/>
    </xf>
    <xf numFmtId="172" fontId="16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72" fontId="16" fillId="0" borderId="12" xfId="59" applyNumberFormat="1" applyFont="1" applyFill="1" applyBorder="1" applyAlignment="1" applyProtection="1">
      <alignment vertical="center"/>
      <protection locked="0"/>
    </xf>
    <xf numFmtId="172" fontId="16" fillId="0" borderId="35" xfId="59" applyNumberFormat="1" applyFont="1" applyFill="1" applyBorder="1" applyAlignment="1" applyProtection="1">
      <alignment vertical="center"/>
      <protection/>
    </xf>
    <xf numFmtId="172" fontId="14" fillId="0" borderId="23" xfId="59" applyNumberFormat="1" applyFont="1" applyFill="1" applyBorder="1" applyAlignment="1" applyProtection="1">
      <alignment vertical="center"/>
      <protection/>
    </xf>
    <xf numFmtId="172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72" fontId="14" fillId="0" borderId="23" xfId="59" applyNumberFormat="1" applyFont="1" applyFill="1" applyBorder="1" applyProtection="1">
      <alignment/>
      <protection/>
    </xf>
    <xf numFmtId="172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4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6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5" xfId="40" applyNumberFormat="1" applyFont="1" applyFill="1" applyBorder="1" applyAlignment="1">
      <alignment/>
    </xf>
    <xf numFmtId="174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6" fillId="0" borderId="12" xfId="0" applyNumberFormat="1" applyFont="1" applyFill="1" applyBorder="1" applyAlignment="1" applyProtection="1">
      <alignment vertical="center"/>
      <protection locked="0"/>
    </xf>
    <xf numFmtId="172" fontId="16" fillId="0" borderId="11" xfId="0" applyNumberFormat="1" applyFont="1" applyFill="1" applyBorder="1" applyAlignment="1" applyProtection="1">
      <alignment vertical="center"/>
      <protection locked="0"/>
    </xf>
    <xf numFmtId="172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74" fontId="14" fillId="0" borderId="26" xfId="40" applyNumberFormat="1" applyFont="1" applyFill="1" applyBorder="1" applyAlignment="1" applyProtection="1">
      <alignment/>
      <protection/>
    </xf>
    <xf numFmtId="174" fontId="16" fillId="0" borderId="37" xfId="40" applyNumberFormat="1" applyFont="1" applyFill="1" applyBorder="1" applyAlignment="1" applyProtection="1">
      <alignment/>
      <protection locked="0"/>
    </xf>
    <xf numFmtId="174" fontId="16" fillId="0" borderId="30" xfId="40" applyNumberFormat="1" applyFont="1" applyFill="1" applyBorder="1" applyAlignment="1" applyProtection="1">
      <alignment/>
      <protection locked="0"/>
    </xf>
    <xf numFmtId="174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7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72" fontId="14" fillId="0" borderId="35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72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72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/>
      <protection/>
    </xf>
    <xf numFmtId="172" fontId="14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72" fontId="14" fillId="0" borderId="33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46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7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8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4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51" xfId="40" applyNumberFormat="1" applyFont="1" applyFill="1" applyBorder="1" applyAlignment="1" applyProtection="1">
      <alignment/>
      <protection locked="0"/>
    </xf>
    <xf numFmtId="174" fontId="16" fillId="0" borderId="42" xfId="40" applyNumberFormat="1" applyFont="1" applyFill="1" applyBorder="1" applyAlignment="1" applyProtection="1">
      <alignment/>
      <protection locked="0"/>
    </xf>
    <xf numFmtId="174" fontId="16" fillId="0" borderId="43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0" fontId="7" fillId="0" borderId="52" xfId="0" applyFont="1" applyFill="1" applyBorder="1" applyAlignment="1" applyProtection="1">
      <alignment horizontal="right" vertical="center" indent="1"/>
      <protection/>
    </xf>
    <xf numFmtId="172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53" xfId="0" applyNumberForma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3" xfId="58" applyFont="1" applyFill="1" applyBorder="1" applyAlignment="1" applyProtection="1">
      <alignment horizontal="center" vertical="center" wrapText="1"/>
      <protection/>
    </xf>
    <xf numFmtId="172" fontId="16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72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7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72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5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6" xfId="59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>
      <alignment horizontal="center"/>
    </xf>
    <xf numFmtId="0" fontId="3" fillId="0" borderId="46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72" fontId="6" fillId="0" borderId="44" xfId="58" applyNumberFormat="1" applyFont="1" applyFill="1" applyBorder="1" applyAlignment="1" applyProtection="1">
      <alignment horizontal="center" vertical="center"/>
      <protection/>
    </xf>
    <xf numFmtId="172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vertical="center"/>
      <protection/>
    </xf>
    <xf numFmtId="0" fontId="17" fillId="0" borderId="46" xfId="59" applyFont="1" applyFill="1" applyBorder="1" applyAlignment="1" applyProtection="1">
      <alignment horizontal="right"/>
      <protection locked="0"/>
    </xf>
    <xf numFmtId="0" fontId="15" fillId="0" borderId="23" xfId="59" applyFont="1" applyFill="1" applyBorder="1" applyAlignment="1" applyProtection="1">
      <alignment horizontal="left" indent="1"/>
      <protection/>
    </xf>
    <xf numFmtId="0" fontId="24" fillId="0" borderId="46" xfId="59" applyFont="1" applyFill="1" applyBorder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58" applyFont="1" applyFill="1" applyAlignment="1" applyProtection="1">
      <alignment horizontal="center"/>
      <protection/>
    </xf>
    <xf numFmtId="0" fontId="0" fillId="0" borderId="0" xfId="0" applyAlignment="1">
      <alignment horizontal="center" wrapText="1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Border="1" applyAlignment="1" applyProtection="1">
      <alignment horizontal="center" vertical="center" wrapText="1"/>
      <protection/>
    </xf>
    <xf numFmtId="172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172" fontId="21" fillId="0" borderId="0" xfId="0" applyNumberFormat="1" applyFont="1" applyBorder="1" applyAlignment="1" applyProtection="1">
      <alignment horizontal="right" vertical="center" wrapText="1" indent="1"/>
      <protection/>
    </xf>
    <xf numFmtId="172" fontId="19" fillId="0" borderId="0" xfId="0" applyNumberFormat="1" applyFont="1" applyBorder="1" applyAlignment="1" applyProtection="1" quotePrefix="1">
      <alignment horizontal="right" vertical="center" wrapText="1" indent="1"/>
      <protection/>
    </xf>
    <xf numFmtId="172" fontId="7" fillId="0" borderId="59" xfId="0" applyNumberFormat="1" applyFont="1" applyFill="1" applyBorder="1" applyAlignment="1" applyProtection="1">
      <alignment horizontal="centerContinuous" vertical="center" wrapText="1"/>
      <protection/>
    </xf>
    <xf numFmtId="172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 wrapText="1"/>
    </xf>
    <xf numFmtId="0" fontId="6" fillId="0" borderId="0" xfId="58" applyFont="1" applyFill="1" applyAlignment="1" applyProtection="1">
      <alignment horizontal="center"/>
      <protection/>
    </xf>
    <xf numFmtId="172" fontId="15" fillId="0" borderId="44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" fillId="0" borderId="0" xfId="58" applyFont="1" applyFill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5" fillId="0" borderId="44" xfId="58" applyNumberFormat="1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0" fontId="0" fillId="0" borderId="44" xfId="0" applyBorder="1" applyAlignment="1">
      <alignment horizontal="right" vertical="center"/>
    </xf>
    <xf numFmtId="0" fontId="5" fillId="0" borderId="44" xfId="0" applyFont="1" applyFill="1" applyBorder="1" applyAlignment="1" applyProtection="1">
      <alignment horizontal="right"/>
      <protection/>
    </xf>
    <xf numFmtId="0" fontId="0" fillId="0" borderId="44" xfId="0" applyBorder="1" applyAlignment="1">
      <alignment horizontal="right"/>
    </xf>
    <xf numFmtId="0" fontId="6" fillId="0" borderId="0" xfId="58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6" fillId="0" borderId="41" xfId="58" applyFont="1" applyFill="1" applyBorder="1" applyAlignment="1" applyProtection="1">
      <alignment horizontal="center"/>
      <protection/>
    </xf>
    <xf numFmtId="172" fontId="6" fillId="0" borderId="0" xfId="58" applyNumberFormat="1" applyFont="1" applyFill="1" applyBorder="1" applyAlignment="1" applyProtection="1">
      <alignment horizontal="center" vertical="center" wrapText="1"/>
      <protection/>
    </xf>
    <xf numFmtId="172" fontId="15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172" fontId="15" fillId="0" borderId="60" xfId="58" applyNumberFormat="1" applyFont="1" applyFill="1" applyBorder="1" applyAlignment="1" applyProtection="1">
      <alignment horizontal="left"/>
      <protection/>
    </xf>
    <xf numFmtId="172" fontId="7" fillId="0" borderId="61" xfId="0" applyNumberFormat="1" applyFont="1" applyFill="1" applyBorder="1" applyAlignment="1" applyProtection="1">
      <alignment horizontal="center" vertical="center" wrapText="1"/>
      <protection/>
    </xf>
    <xf numFmtId="172" fontId="7" fillId="0" borderId="62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" textRotation="180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25" fillId="0" borderId="63" xfId="0" applyNumberFormat="1" applyFont="1" applyFill="1" applyBorder="1" applyAlignment="1" applyProtection="1">
      <alignment horizontal="center" vertical="center" wrapText="1"/>
      <protection/>
    </xf>
    <xf numFmtId="172" fontId="7" fillId="0" borderId="64" xfId="0" applyNumberFormat="1" applyFont="1" applyFill="1" applyBorder="1" applyAlignment="1" applyProtection="1">
      <alignment horizontal="center" vertical="center" wrapText="1"/>
      <protection/>
    </xf>
    <xf numFmtId="172" fontId="7" fillId="0" borderId="65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7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3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Border="1" applyAlignment="1" applyProtection="1">
      <alignment horizontal="right" textRotation="180" wrapText="1"/>
      <protection/>
    </xf>
    <xf numFmtId="0" fontId="2" fillId="0" borderId="0" xfId="0" applyFont="1" applyBorder="1" applyAlignment="1">
      <alignment horizontal="right" textRotation="180" wrapText="1"/>
    </xf>
    <xf numFmtId="0" fontId="0" fillId="0" borderId="0" xfId="0" applyAlignment="1">
      <alignment wrapText="1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59" xfId="0" applyFont="1" applyFill="1" applyBorder="1" applyAlignment="1" applyProtection="1">
      <alignment horizontal="left" indent="1"/>
      <protection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172" fontId="2" fillId="0" borderId="44" xfId="0" applyNumberFormat="1" applyFont="1" applyFill="1" applyBorder="1" applyAlignment="1" applyProtection="1">
      <alignment horizontal="right" vertical="center" wrapText="1"/>
      <protection/>
    </xf>
    <xf numFmtId="0" fontId="0" fillId="0" borderId="44" xfId="0" applyBorder="1" applyAlignment="1">
      <alignment horizontal="right" wrapText="1"/>
    </xf>
    <xf numFmtId="172" fontId="2" fillId="0" borderId="0" xfId="0" applyNumberFormat="1" applyFont="1" applyFill="1" applyAlignment="1" applyProtection="1">
      <alignment horizontal="right" vertical="center" wrapText="1"/>
      <protection/>
    </xf>
    <xf numFmtId="172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wrapText="1"/>
    </xf>
    <xf numFmtId="0" fontId="6" fillId="0" borderId="0" xfId="59" applyFont="1" applyFill="1" applyAlignment="1" applyProtection="1">
      <alignment horizontal="right" vertical="center" textRotation="180"/>
      <protection/>
    </xf>
    <xf numFmtId="0" fontId="0" fillId="0" borderId="0" xfId="0" applyAlignment="1">
      <alignment horizontal="right" vertical="center" textRotation="180"/>
    </xf>
    <xf numFmtId="0" fontId="15" fillId="0" borderId="69" xfId="59" applyFont="1" applyFill="1" applyBorder="1" applyAlignment="1" applyProtection="1">
      <alignment horizontal="left" vertical="center" indent="1"/>
      <protection/>
    </xf>
    <xf numFmtId="0" fontId="15" fillId="0" borderId="41" xfId="59" applyFont="1" applyFill="1" applyBorder="1" applyAlignment="1" applyProtection="1">
      <alignment horizontal="left" vertical="center" indent="1"/>
      <protection/>
    </xf>
    <xf numFmtId="0" fontId="15" fillId="0" borderId="50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7" fillId="0" borderId="0" xfId="59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4"/>
  <sheetViews>
    <sheetView view="pageBreakPreview" zoomScaleNormal="120" zoomScaleSheetLayoutView="100" workbookViewId="0" topLeftCell="A1">
      <selection activeCell="A1" sqref="A1:G1"/>
    </sheetView>
  </sheetViews>
  <sheetFormatPr defaultColWidth="9.375" defaultRowHeight="12.75"/>
  <cols>
    <col min="1" max="1" width="9.50390625" style="288" customWidth="1"/>
    <col min="2" max="2" width="48.375" style="288" customWidth="1"/>
    <col min="3" max="4" width="21.625" style="289" customWidth="1"/>
    <col min="5" max="5" width="0.12890625" style="289" customWidth="1"/>
    <col min="6" max="6" width="0.12890625" style="307" customWidth="1"/>
    <col min="7" max="7" width="9.375" style="307" hidden="1" customWidth="1"/>
    <col min="8" max="16384" width="9.375" style="307" customWidth="1"/>
  </cols>
  <sheetData>
    <row r="1" spans="1:7" ht="15">
      <c r="A1" s="402" t="s">
        <v>472</v>
      </c>
      <c r="B1" s="403"/>
      <c r="C1" s="403"/>
      <c r="D1" s="403"/>
      <c r="E1" s="403"/>
      <c r="F1" s="403"/>
      <c r="G1" s="403"/>
    </row>
    <row r="2" spans="1:5" ht="15">
      <c r="A2" s="400" t="s">
        <v>446</v>
      </c>
      <c r="B2" s="401"/>
      <c r="C2" s="401"/>
      <c r="D2" s="380"/>
      <c r="E2" s="380"/>
    </row>
    <row r="3" spans="1:5" ht="15">
      <c r="A3" s="401"/>
      <c r="B3" s="401"/>
      <c r="C3" s="401"/>
      <c r="D3" s="380"/>
      <c r="E3" s="380"/>
    </row>
    <row r="4" spans="1:5" ht="15">
      <c r="A4" s="401"/>
      <c r="B4" s="401"/>
      <c r="C4" s="401"/>
      <c r="D4" s="380"/>
      <c r="E4" s="380"/>
    </row>
    <row r="5" spans="1:5" ht="15.75" customHeight="1">
      <c r="A5" s="404" t="s">
        <v>7</v>
      </c>
      <c r="B5" s="404"/>
      <c r="C5" s="404"/>
      <c r="D5" s="381"/>
      <c r="E5" s="381"/>
    </row>
    <row r="6" spans="1:5" ht="15.75" customHeight="1" thickBot="1">
      <c r="A6" s="399"/>
      <c r="B6" s="399"/>
      <c r="C6" s="233"/>
      <c r="D6" s="383" t="s">
        <v>183</v>
      </c>
      <c r="E6" s="383"/>
    </row>
    <row r="7" spans="1:5" ht="37.5" customHeight="1" thickBot="1">
      <c r="A7" s="22" t="s">
        <v>59</v>
      </c>
      <c r="B7" s="23" t="s">
        <v>9</v>
      </c>
      <c r="C7" s="32" t="s">
        <v>468</v>
      </c>
      <c r="D7" s="32" t="s">
        <v>469</v>
      </c>
      <c r="E7" s="384"/>
    </row>
    <row r="8" spans="1:5" s="308" customFormat="1" ht="12" customHeight="1" thickBot="1">
      <c r="A8" s="302" t="s">
        <v>418</v>
      </c>
      <c r="B8" s="303" t="s">
        <v>419</v>
      </c>
      <c r="C8" s="304" t="s">
        <v>420</v>
      </c>
      <c r="D8" s="385" t="s">
        <v>421</v>
      </c>
      <c r="E8" s="385"/>
    </row>
    <row r="9" spans="1:5" s="309" customFormat="1" ht="12" customHeight="1" thickBot="1">
      <c r="A9" s="19" t="s">
        <v>10</v>
      </c>
      <c r="B9" s="20" t="s">
        <v>210</v>
      </c>
      <c r="C9" s="223">
        <f>+C10+C11+C12+C13+C14+C15</f>
        <v>7812</v>
      </c>
      <c r="D9" s="223">
        <f>+D10+D11+D12+D13+D14+D15</f>
        <v>7812</v>
      </c>
      <c r="E9" s="386"/>
    </row>
    <row r="10" spans="1:5" s="309" customFormat="1" ht="12" customHeight="1">
      <c r="A10" s="14" t="s">
        <v>83</v>
      </c>
      <c r="B10" s="310" t="s">
        <v>211</v>
      </c>
      <c r="C10" s="226">
        <v>4112</v>
      </c>
      <c r="D10" s="226">
        <v>4112</v>
      </c>
      <c r="E10" s="387"/>
    </row>
    <row r="11" spans="1:5" s="309" customFormat="1" ht="12" customHeight="1">
      <c r="A11" s="13" t="s">
        <v>84</v>
      </c>
      <c r="B11" s="311" t="s">
        <v>212</v>
      </c>
      <c r="C11" s="225"/>
      <c r="D11" s="225"/>
      <c r="E11" s="387"/>
    </row>
    <row r="12" spans="1:5" s="309" customFormat="1" ht="12" customHeight="1">
      <c r="A12" s="13" t="s">
        <v>85</v>
      </c>
      <c r="B12" s="311" t="s">
        <v>213</v>
      </c>
      <c r="C12" s="225">
        <v>2500</v>
      </c>
      <c r="D12" s="225">
        <v>2500</v>
      </c>
      <c r="E12" s="387"/>
    </row>
    <row r="13" spans="1:5" s="309" customFormat="1" ht="12" customHeight="1">
      <c r="A13" s="13" t="s">
        <v>86</v>
      </c>
      <c r="B13" s="311" t="s">
        <v>214</v>
      </c>
      <c r="C13" s="225">
        <v>1200</v>
      </c>
      <c r="D13" s="225">
        <v>1200</v>
      </c>
      <c r="E13" s="387"/>
    </row>
    <row r="14" spans="1:5" s="309" customFormat="1" ht="12" customHeight="1">
      <c r="A14" s="13" t="s">
        <v>123</v>
      </c>
      <c r="B14" s="311" t="s">
        <v>215</v>
      </c>
      <c r="C14" s="225"/>
      <c r="D14" s="225"/>
      <c r="E14" s="387"/>
    </row>
    <row r="15" spans="1:5" s="309" customFormat="1" ht="12" customHeight="1" thickBot="1">
      <c r="A15" s="15" t="s">
        <v>87</v>
      </c>
      <c r="B15" s="312" t="s">
        <v>216</v>
      </c>
      <c r="C15" s="225"/>
      <c r="D15" s="225"/>
      <c r="E15" s="387"/>
    </row>
    <row r="16" spans="1:5" s="309" customFormat="1" ht="12" customHeight="1" thickBot="1">
      <c r="A16" s="19" t="s">
        <v>11</v>
      </c>
      <c r="B16" s="218" t="s">
        <v>217</v>
      </c>
      <c r="C16" s="223">
        <f>+C17+C18+C19+C20+C21</f>
        <v>8878</v>
      </c>
      <c r="D16" s="223">
        <f>+D17+D18+D19+D20+D21</f>
        <v>8878</v>
      </c>
      <c r="E16" s="386"/>
    </row>
    <row r="17" spans="1:5" s="309" customFormat="1" ht="12" customHeight="1">
      <c r="A17" s="14" t="s">
        <v>89</v>
      </c>
      <c r="B17" s="310" t="s">
        <v>218</v>
      </c>
      <c r="C17" s="226"/>
      <c r="D17" s="226"/>
      <c r="E17" s="387"/>
    </row>
    <row r="18" spans="1:5" s="309" customFormat="1" ht="12" customHeight="1">
      <c r="A18" s="13" t="s">
        <v>90</v>
      </c>
      <c r="B18" s="311" t="s">
        <v>219</v>
      </c>
      <c r="C18" s="225"/>
      <c r="D18" s="225"/>
      <c r="E18" s="387"/>
    </row>
    <row r="19" spans="1:5" s="309" customFormat="1" ht="12" customHeight="1">
      <c r="A19" s="13" t="s">
        <v>91</v>
      </c>
      <c r="B19" s="311" t="s">
        <v>409</v>
      </c>
      <c r="C19" s="225"/>
      <c r="D19" s="225"/>
      <c r="E19" s="387"/>
    </row>
    <row r="20" spans="1:5" s="309" customFormat="1" ht="12" customHeight="1">
      <c r="A20" s="13" t="s">
        <v>92</v>
      </c>
      <c r="B20" s="311" t="s">
        <v>410</v>
      </c>
      <c r="C20" s="225"/>
      <c r="D20" s="225"/>
      <c r="E20" s="387"/>
    </row>
    <row r="21" spans="1:5" s="309" customFormat="1" ht="12" customHeight="1">
      <c r="A21" s="13" t="s">
        <v>93</v>
      </c>
      <c r="B21" s="311" t="s">
        <v>220</v>
      </c>
      <c r="C21" s="225">
        <v>8878</v>
      </c>
      <c r="D21" s="225">
        <v>8878</v>
      </c>
      <c r="E21" s="387"/>
    </row>
    <row r="22" spans="1:5" s="309" customFormat="1" ht="12" customHeight="1" thickBot="1">
      <c r="A22" s="15" t="s">
        <v>102</v>
      </c>
      <c r="B22" s="312" t="s">
        <v>221</v>
      </c>
      <c r="C22" s="227"/>
      <c r="D22" s="227"/>
      <c r="E22" s="387"/>
    </row>
    <row r="23" spans="1:5" s="309" customFormat="1" ht="12" customHeight="1" thickBot="1">
      <c r="A23" s="19" t="s">
        <v>12</v>
      </c>
      <c r="B23" s="20" t="s">
        <v>222</v>
      </c>
      <c r="C23" s="223">
        <f>+C24+C25+C26+C27+C28</f>
        <v>0</v>
      </c>
      <c r="D23" s="223">
        <f>+D24+D25+D26+D27+D28</f>
        <v>0</v>
      </c>
      <c r="E23" s="386"/>
    </row>
    <row r="24" spans="1:5" s="309" customFormat="1" ht="12" customHeight="1">
      <c r="A24" s="14" t="s">
        <v>72</v>
      </c>
      <c r="B24" s="310" t="s">
        <v>223</v>
      </c>
      <c r="C24" s="226"/>
      <c r="D24" s="226"/>
      <c r="E24" s="387"/>
    </row>
    <row r="25" spans="1:5" s="309" customFormat="1" ht="12" customHeight="1">
      <c r="A25" s="13" t="s">
        <v>73</v>
      </c>
      <c r="B25" s="311" t="s">
        <v>224</v>
      </c>
      <c r="C25" s="225"/>
      <c r="D25" s="225"/>
      <c r="E25" s="387"/>
    </row>
    <row r="26" spans="1:5" s="309" customFormat="1" ht="12" customHeight="1">
      <c r="A26" s="13" t="s">
        <v>74</v>
      </c>
      <c r="B26" s="311" t="s">
        <v>411</v>
      </c>
      <c r="C26" s="225"/>
      <c r="D26" s="225"/>
      <c r="E26" s="387"/>
    </row>
    <row r="27" spans="1:5" s="309" customFormat="1" ht="12" customHeight="1">
      <c r="A27" s="13" t="s">
        <v>75</v>
      </c>
      <c r="B27" s="311" t="s">
        <v>412</v>
      </c>
      <c r="C27" s="225"/>
      <c r="D27" s="225"/>
      <c r="E27" s="387"/>
    </row>
    <row r="28" spans="1:5" s="309" customFormat="1" ht="12" customHeight="1">
      <c r="A28" s="13" t="s">
        <v>132</v>
      </c>
      <c r="B28" s="311" t="s">
        <v>225</v>
      </c>
      <c r="C28" s="225"/>
      <c r="D28" s="225"/>
      <c r="E28" s="387"/>
    </row>
    <row r="29" spans="1:5" s="309" customFormat="1" ht="12" customHeight="1" thickBot="1">
      <c r="A29" s="15" t="s">
        <v>133</v>
      </c>
      <c r="B29" s="312" t="s">
        <v>226</v>
      </c>
      <c r="C29" s="227"/>
      <c r="D29" s="227"/>
      <c r="E29" s="387"/>
    </row>
    <row r="30" spans="1:5" s="309" customFormat="1" ht="12" customHeight="1" thickBot="1">
      <c r="A30" s="19" t="s">
        <v>134</v>
      </c>
      <c r="B30" s="20" t="s">
        <v>227</v>
      </c>
      <c r="C30" s="229">
        <f>+C31+C34+C35+C36</f>
        <v>20000</v>
      </c>
      <c r="D30" s="229">
        <f>+D31+D34+D35+D36</f>
        <v>20000</v>
      </c>
      <c r="E30" s="388"/>
    </row>
    <row r="31" spans="1:5" s="309" customFormat="1" ht="12" customHeight="1">
      <c r="A31" s="14" t="s">
        <v>228</v>
      </c>
      <c r="B31" s="310" t="s">
        <v>234</v>
      </c>
      <c r="C31" s="305">
        <f>+C32+C33</f>
        <v>17400</v>
      </c>
      <c r="D31" s="305">
        <f>+D32+D33</f>
        <v>17400</v>
      </c>
      <c r="E31" s="389"/>
    </row>
    <row r="32" spans="1:5" s="309" customFormat="1" ht="12" customHeight="1">
      <c r="A32" s="13" t="s">
        <v>229</v>
      </c>
      <c r="B32" s="311" t="s">
        <v>235</v>
      </c>
      <c r="C32" s="225">
        <v>400</v>
      </c>
      <c r="D32" s="225">
        <v>400</v>
      </c>
      <c r="E32" s="387"/>
    </row>
    <row r="33" spans="1:5" s="309" customFormat="1" ht="12" customHeight="1">
      <c r="A33" s="13" t="s">
        <v>230</v>
      </c>
      <c r="B33" s="311" t="s">
        <v>236</v>
      </c>
      <c r="C33" s="225">
        <v>17000</v>
      </c>
      <c r="D33" s="225">
        <v>17000</v>
      </c>
      <c r="E33" s="387"/>
    </row>
    <row r="34" spans="1:5" s="309" customFormat="1" ht="12" customHeight="1">
      <c r="A34" s="13" t="s">
        <v>231</v>
      </c>
      <c r="B34" s="311" t="s">
        <v>237</v>
      </c>
      <c r="C34" s="225">
        <v>1300</v>
      </c>
      <c r="D34" s="225">
        <v>1300</v>
      </c>
      <c r="E34" s="387"/>
    </row>
    <row r="35" spans="1:5" s="309" customFormat="1" ht="12" customHeight="1">
      <c r="A35" s="13" t="s">
        <v>232</v>
      </c>
      <c r="B35" s="311" t="s">
        <v>238</v>
      </c>
      <c r="C35" s="225"/>
      <c r="D35" s="225"/>
      <c r="E35" s="387"/>
    </row>
    <row r="36" spans="1:5" s="309" customFormat="1" ht="12" customHeight="1" thickBot="1">
      <c r="A36" s="15" t="s">
        <v>233</v>
      </c>
      <c r="B36" s="312" t="s">
        <v>239</v>
      </c>
      <c r="C36" s="227">
        <v>1300</v>
      </c>
      <c r="D36" s="227">
        <v>1300</v>
      </c>
      <c r="E36" s="387"/>
    </row>
    <row r="37" spans="1:5" s="309" customFormat="1" ht="12" customHeight="1" thickBot="1">
      <c r="A37" s="19" t="s">
        <v>14</v>
      </c>
      <c r="B37" s="20" t="s">
        <v>240</v>
      </c>
      <c r="C37" s="223">
        <f>SUM(C38:C47)</f>
        <v>9372</v>
      </c>
      <c r="D37" s="223">
        <f>SUM(D38:D47)</f>
        <v>9372</v>
      </c>
      <c r="E37" s="386"/>
    </row>
    <row r="38" spans="1:5" s="309" customFormat="1" ht="12" customHeight="1">
      <c r="A38" s="14" t="s">
        <v>76</v>
      </c>
      <c r="B38" s="310" t="s">
        <v>243</v>
      </c>
      <c r="C38" s="226">
        <v>1850</v>
      </c>
      <c r="D38" s="226">
        <v>1850</v>
      </c>
      <c r="E38" s="387"/>
    </row>
    <row r="39" spans="1:5" s="309" customFormat="1" ht="12" customHeight="1">
      <c r="A39" s="13" t="s">
        <v>77</v>
      </c>
      <c r="B39" s="311" t="s">
        <v>244</v>
      </c>
      <c r="C39" s="225"/>
      <c r="D39" s="225"/>
      <c r="E39" s="387"/>
    </row>
    <row r="40" spans="1:5" s="309" customFormat="1" ht="12" customHeight="1">
      <c r="A40" s="13" t="s">
        <v>78</v>
      </c>
      <c r="B40" s="311" t="s">
        <v>245</v>
      </c>
      <c r="C40" s="225"/>
      <c r="D40" s="225"/>
      <c r="E40" s="387"/>
    </row>
    <row r="41" spans="1:5" s="309" customFormat="1" ht="12" customHeight="1">
      <c r="A41" s="13" t="s">
        <v>136</v>
      </c>
      <c r="B41" s="311" t="s">
        <v>246</v>
      </c>
      <c r="C41" s="225">
        <v>20</v>
      </c>
      <c r="D41" s="225">
        <v>20</v>
      </c>
      <c r="E41" s="387"/>
    </row>
    <row r="42" spans="1:5" s="309" customFormat="1" ht="12" customHeight="1">
      <c r="A42" s="13" t="s">
        <v>137</v>
      </c>
      <c r="B42" s="311" t="s">
        <v>247</v>
      </c>
      <c r="C42" s="225"/>
      <c r="D42" s="225"/>
      <c r="E42" s="387"/>
    </row>
    <row r="43" spans="1:5" s="309" customFormat="1" ht="12" customHeight="1">
      <c r="A43" s="13" t="s">
        <v>138</v>
      </c>
      <c r="B43" s="311" t="s">
        <v>248</v>
      </c>
      <c r="C43" s="225"/>
      <c r="D43" s="225"/>
      <c r="E43" s="387"/>
    </row>
    <row r="44" spans="1:5" s="309" customFormat="1" ht="12" customHeight="1">
      <c r="A44" s="13" t="s">
        <v>139</v>
      </c>
      <c r="B44" s="311" t="s">
        <v>249</v>
      </c>
      <c r="C44" s="225"/>
      <c r="D44" s="225"/>
      <c r="E44" s="387"/>
    </row>
    <row r="45" spans="1:5" s="309" customFormat="1" ht="12" customHeight="1">
      <c r="A45" s="13" t="s">
        <v>140</v>
      </c>
      <c r="B45" s="311" t="s">
        <v>250</v>
      </c>
      <c r="C45" s="225">
        <v>2</v>
      </c>
      <c r="D45" s="225">
        <v>2</v>
      </c>
      <c r="E45" s="387"/>
    </row>
    <row r="46" spans="1:5" s="309" customFormat="1" ht="12" customHeight="1">
      <c r="A46" s="13" t="s">
        <v>241</v>
      </c>
      <c r="B46" s="311" t="s">
        <v>251</v>
      </c>
      <c r="C46" s="228"/>
      <c r="D46" s="228"/>
      <c r="E46" s="390"/>
    </row>
    <row r="47" spans="1:5" s="309" customFormat="1" ht="12" customHeight="1" thickBot="1">
      <c r="A47" s="15" t="s">
        <v>242</v>
      </c>
      <c r="B47" s="312" t="s">
        <v>252</v>
      </c>
      <c r="C47" s="299">
        <v>7500</v>
      </c>
      <c r="D47" s="299">
        <v>7500</v>
      </c>
      <c r="E47" s="390"/>
    </row>
    <row r="48" spans="1:5" s="309" customFormat="1" ht="12" customHeight="1" thickBot="1">
      <c r="A48" s="19" t="s">
        <v>15</v>
      </c>
      <c r="B48" s="20" t="s">
        <v>253</v>
      </c>
      <c r="C48" s="223">
        <f>SUM(C49:C53)</f>
        <v>4700</v>
      </c>
      <c r="D48" s="223">
        <f>SUM(D49:D53)</f>
        <v>4700</v>
      </c>
      <c r="E48" s="386"/>
    </row>
    <row r="49" spans="1:5" s="309" customFormat="1" ht="12" customHeight="1">
      <c r="A49" s="14" t="s">
        <v>79</v>
      </c>
      <c r="B49" s="310" t="s">
        <v>257</v>
      </c>
      <c r="C49" s="340"/>
      <c r="D49" s="340"/>
      <c r="E49" s="390"/>
    </row>
    <row r="50" spans="1:5" s="309" customFormat="1" ht="12" customHeight="1">
      <c r="A50" s="13" t="s">
        <v>80</v>
      </c>
      <c r="B50" s="311" t="s">
        <v>258</v>
      </c>
      <c r="C50" s="228">
        <v>4000</v>
      </c>
      <c r="D50" s="228">
        <v>4000</v>
      </c>
      <c r="E50" s="390"/>
    </row>
    <row r="51" spans="1:5" s="309" customFormat="1" ht="12" customHeight="1">
      <c r="A51" s="13" t="s">
        <v>254</v>
      </c>
      <c r="B51" s="311" t="s">
        <v>259</v>
      </c>
      <c r="C51" s="228">
        <v>700</v>
      </c>
      <c r="D51" s="228">
        <v>700</v>
      </c>
      <c r="E51" s="390"/>
    </row>
    <row r="52" spans="1:5" s="309" customFormat="1" ht="12" customHeight="1">
      <c r="A52" s="13" t="s">
        <v>255</v>
      </c>
      <c r="B52" s="311" t="s">
        <v>260</v>
      </c>
      <c r="C52" s="228"/>
      <c r="D52" s="228"/>
      <c r="E52" s="390"/>
    </row>
    <row r="53" spans="1:5" s="309" customFormat="1" ht="12" customHeight="1" thickBot="1">
      <c r="A53" s="15" t="s">
        <v>256</v>
      </c>
      <c r="B53" s="312" t="s">
        <v>261</v>
      </c>
      <c r="C53" s="299"/>
      <c r="D53" s="299"/>
      <c r="E53" s="390"/>
    </row>
    <row r="54" spans="1:5" s="309" customFormat="1" ht="12" customHeight="1" thickBot="1">
      <c r="A54" s="19" t="s">
        <v>141</v>
      </c>
      <c r="B54" s="20" t="s">
        <v>262</v>
      </c>
      <c r="C54" s="223">
        <f>SUM(C55:C57)</f>
        <v>0</v>
      </c>
      <c r="D54" s="223">
        <f>SUM(D55:D57)</f>
        <v>0</v>
      </c>
      <c r="E54" s="386"/>
    </row>
    <row r="55" spans="1:5" s="309" customFormat="1" ht="12" customHeight="1">
      <c r="A55" s="14" t="s">
        <v>81</v>
      </c>
      <c r="B55" s="310" t="s">
        <v>263</v>
      </c>
      <c r="C55" s="226"/>
      <c r="D55" s="226"/>
      <c r="E55" s="387"/>
    </row>
    <row r="56" spans="1:5" s="309" customFormat="1" ht="12" customHeight="1">
      <c r="A56" s="13" t="s">
        <v>82</v>
      </c>
      <c r="B56" s="311" t="s">
        <v>413</v>
      </c>
      <c r="C56" s="225"/>
      <c r="D56" s="225"/>
      <c r="E56" s="387"/>
    </row>
    <row r="57" spans="1:5" s="309" customFormat="1" ht="12" customHeight="1">
      <c r="A57" s="13" t="s">
        <v>267</v>
      </c>
      <c r="B57" s="311" t="s">
        <v>265</v>
      </c>
      <c r="C57" s="225"/>
      <c r="D57" s="225"/>
      <c r="E57" s="387"/>
    </row>
    <row r="58" spans="1:5" s="309" customFormat="1" ht="12" customHeight="1" thickBot="1">
      <c r="A58" s="15" t="s">
        <v>268</v>
      </c>
      <c r="B58" s="312" t="s">
        <v>266</v>
      </c>
      <c r="C58" s="227"/>
      <c r="D58" s="227"/>
      <c r="E58" s="387"/>
    </row>
    <row r="59" spans="1:5" s="309" customFormat="1" ht="12" customHeight="1" thickBot="1">
      <c r="A59" s="19" t="s">
        <v>17</v>
      </c>
      <c r="B59" s="218" t="s">
        <v>269</v>
      </c>
      <c r="C59" s="223">
        <f>SUM(C60:C62)</f>
        <v>0</v>
      </c>
      <c r="D59" s="223">
        <f>SUM(D60:D62)</f>
        <v>5443</v>
      </c>
      <c r="E59" s="386"/>
    </row>
    <row r="60" spans="1:5" s="309" customFormat="1" ht="12" customHeight="1">
      <c r="A60" s="14" t="s">
        <v>142</v>
      </c>
      <c r="B60" s="310" t="s">
        <v>271</v>
      </c>
      <c r="C60" s="228"/>
      <c r="D60" s="228"/>
      <c r="E60" s="390"/>
    </row>
    <row r="61" spans="1:5" s="309" customFormat="1" ht="12" customHeight="1">
      <c r="A61" s="13" t="s">
        <v>143</v>
      </c>
      <c r="B61" s="311" t="s">
        <v>414</v>
      </c>
      <c r="C61" s="228"/>
      <c r="D61" s="228"/>
      <c r="E61" s="390"/>
    </row>
    <row r="62" spans="1:5" s="309" customFormat="1" ht="12" customHeight="1">
      <c r="A62" s="13" t="s">
        <v>184</v>
      </c>
      <c r="B62" s="311" t="s">
        <v>272</v>
      </c>
      <c r="C62" s="228"/>
      <c r="D62" s="228">
        <v>5443</v>
      </c>
      <c r="E62" s="390"/>
    </row>
    <row r="63" spans="1:5" s="309" customFormat="1" ht="12" customHeight="1" thickBot="1">
      <c r="A63" s="15" t="s">
        <v>270</v>
      </c>
      <c r="B63" s="312" t="s">
        <v>273</v>
      </c>
      <c r="C63" s="228"/>
      <c r="D63" s="228"/>
      <c r="E63" s="390"/>
    </row>
    <row r="64" spans="1:5" s="309" customFormat="1" ht="12" customHeight="1" thickBot="1">
      <c r="A64" s="19" t="s">
        <v>18</v>
      </c>
      <c r="B64" s="20" t="s">
        <v>274</v>
      </c>
      <c r="C64" s="229">
        <f>+C9+C16+C23+C30+C37+C48+C54+C59</f>
        <v>50762</v>
      </c>
      <c r="D64" s="229">
        <f>+D9+D16+D23+D30+D37+D48+D54+D59</f>
        <v>56205</v>
      </c>
      <c r="E64" s="388"/>
    </row>
    <row r="65" spans="1:5" s="309" customFormat="1" ht="12" customHeight="1" thickBot="1">
      <c r="A65" s="313" t="s">
        <v>275</v>
      </c>
      <c r="B65" s="218" t="s">
        <v>276</v>
      </c>
      <c r="C65" s="223">
        <f>SUM(C66:C68)</f>
        <v>0</v>
      </c>
      <c r="D65" s="223">
        <f>SUM(D66:D68)</f>
        <v>0</v>
      </c>
      <c r="E65" s="386"/>
    </row>
    <row r="66" spans="1:5" s="309" customFormat="1" ht="12" customHeight="1">
      <c r="A66" s="14" t="s">
        <v>309</v>
      </c>
      <c r="B66" s="310" t="s">
        <v>277</v>
      </c>
      <c r="C66" s="228"/>
      <c r="D66" s="228"/>
      <c r="E66" s="390"/>
    </row>
    <row r="67" spans="1:5" s="309" customFormat="1" ht="12" customHeight="1">
      <c r="A67" s="13" t="s">
        <v>318</v>
      </c>
      <c r="B67" s="311" t="s">
        <v>278</v>
      </c>
      <c r="C67" s="228"/>
      <c r="D67" s="228"/>
      <c r="E67" s="390"/>
    </row>
    <row r="68" spans="1:5" s="309" customFormat="1" ht="12" customHeight="1" thickBot="1">
      <c r="A68" s="15" t="s">
        <v>319</v>
      </c>
      <c r="B68" s="314" t="s">
        <v>279</v>
      </c>
      <c r="C68" s="228"/>
      <c r="D68" s="228"/>
      <c r="E68" s="390"/>
    </row>
    <row r="69" spans="1:5" s="309" customFormat="1" ht="12" customHeight="1" thickBot="1">
      <c r="A69" s="313" t="s">
        <v>280</v>
      </c>
      <c r="B69" s="218" t="s">
        <v>281</v>
      </c>
      <c r="C69" s="223">
        <f>SUM(C70:C73)</f>
        <v>0</v>
      </c>
      <c r="D69" s="223">
        <f>SUM(D70:D73)</f>
        <v>0</v>
      </c>
      <c r="E69" s="386"/>
    </row>
    <row r="70" spans="1:5" s="309" customFormat="1" ht="12" customHeight="1">
      <c r="A70" s="14" t="s">
        <v>124</v>
      </c>
      <c r="B70" s="310" t="s">
        <v>282</v>
      </c>
      <c r="C70" s="228"/>
      <c r="D70" s="228"/>
      <c r="E70" s="390"/>
    </row>
    <row r="71" spans="1:5" s="309" customFormat="1" ht="12" customHeight="1">
      <c r="A71" s="13" t="s">
        <v>125</v>
      </c>
      <c r="B71" s="311" t="s">
        <v>283</v>
      </c>
      <c r="C71" s="228"/>
      <c r="D71" s="228"/>
      <c r="E71" s="390"/>
    </row>
    <row r="72" spans="1:5" s="309" customFormat="1" ht="12" customHeight="1">
      <c r="A72" s="13" t="s">
        <v>310</v>
      </c>
      <c r="B72" s="311" t="s">
        <v>284</v>
      </c>
      <c r="C72" s="228"/>
      <c r="D72" s="228"/>
      <c r="E72" s="390"/>
    </row>
    <row r="73" spans="1:5" s="309" customFormat="1" ht="12" customHeight="1" thickBot="1">
      <c r="A73" s="15" t="s">
        <v>311</v>
      </c>
      <c r="B73" s="312" t="s">
        <v>285</v>
      </c>
      <c r="C73" s="228"/>
      <c r="D73" s="228"/>
      <c r="E73" s="390"/>
    </row>
    <row r="74" spans="1:5" s="309" customFormat="1" ht="12" customHeight="1" thickBot="1">
      <c r="A74" s="313" t="s">
        <v>286</v>
      </c>
      <c r="B74" s="218" t="s">
        <v>287</v>
      </c>
      <c r="C74" s="223">
        <f>SUM(C75:C76)</f>
        <v>16384</v>
      </c>
      <c r="D74" s="223">
        <f>SUM(D75:D76)</f>
        <v>10941</v>
      </c>
      <c r="E74" s="386"/>
    </row>
    <row r="75" spans="1:5" s="309" customFormat="1" ht="12" customHeight="1">
      <c r="A75" s="14" t="s">
        <v>312</v>
      </c>
      <c r="B75" s="310" t="s">
        <v>288</v>
      </c>
      <c r="C75" s="228">
        <v>16384</v>
      </c>
      <c r="D75" s="228">
        <v>10941</v>
      </c>
      <c r="E75" s="390"/>
    </row>
    <row r="76" spans="1:5" s="309" customFormat="1" ht="12" customHeight="1" thickBot="1">
      <c r="A76" s="15" t="s">
        <v>313</v>
      </c>
      <c r="B76" s="312" t="s">
        <v>289</v>
      </c>
      <c r="C76" s="228"/>
      <c r="D76" s="228"/>
      <c r="E76" s="390"/>
    </row>
    <row r="77" spans="1:5" s="309" customFormat="1" ht="12" customHeight="1" thickBot="1">
      <c r="A77" s="313" t="s">
        <v>290</v>
      </c>
      <c r="B77" s="218" t="s">
        <v>291</v>
      </c>
      <c r="C77" s="223">
        <f>SUM(C78:C80)</f>
        <v>0</v>
      </c>
      <c r="D77" s="223">
        <f>SUM(D78:D80)</f>
        <v>0</v>
      </c>
      <c r="E77" s="386"/>
    </row>
    <row r="78" spans="1:5" s="309" customFormat="1" ht="12" customHeight="1">
      <c r="A78" s="14" t="s">
        <v>314</v>
      </c>
      <c r="B78" s="310" t="s">
        <v>292</v>
      </c>
      <c r="C78" s="228"/>
      <c r="D78" s="228"/>
      <c r="E78" s="390"/>
    </row>
    <row r="79" spans="1:5" s="309" customFormat="1" ht="12" customHeight="1">
      <c r="A79" s="13" t="s">
        <v>315</v>
      </c>
      <c r="B79" s="311" t="s">
        <v>293</v>
      </c>
      <c r="C79" s="228"/>
      <c r="D79" s="228"/>
      <c r="E79" s="390"/>
    </row>
    <row r="80" spans="1:5" s="309" customFormat="1" ht="12" customHeight="1" thickBot="1">
      <c r="A80" s="15" t="s">
        <v>316</v>
      </c>
      <c r="B80" s="312" t="s">
        <v>294</v>
      </c>
      <c r="C80" s="228"/>
      <c r="D80" s="228"/>
      <c r="E80" s="390"/>
    </row>
    <row r="81" spans="1:5" s="309" customFormat="1" ht="12" customHeight="1" thickBot="1">
      <c r="A81" s="313" t="s">
        <v>295</v>
      </c>
      <c r="B81" s="218" t="s">
        <v>317</v>
      </c>
      <c r="C81" s="223">
        <f>SUM(C82:C85)</f>
        <v>0</v>
      </c>
      <c r="D81" s="223">
        <f>SUM(D82:D85)</f>
        <v>0</v>
      </c>
      <c r="E81" s="386"/>
    </row>
    <row r="82" spans="1:5" s="309" customFormat="1" ht="12" customHeight="1">
      <c r="A82" s="315" t="s">
        <v>296</v>
      </c>
      <c r="B82" s="310" t="s">
        <v>297</v>
      </c>
      <c r="C82" s="228"/>
      <c r="D82" s="228"/>
      <c r="E82" s="390"/>
    </row>
    <row r="83" spans="1:5" s="309" customFormat="1" ht="12" customHeight="1">
      <c r="A83" s="316" t="s">
        <v>298</v>
      </c>
      <c r="B83" s="311" t="s">
        <v>299</v>
      </c>
      <c r="C83" s="228"/>
      <c r="D83" s="228"/>
      <c r="E83" s="390"/>
    </row>
    <row r="84" spans="1:5" s="309" customFormat="1" ht="12" customHeight="1">
      <c r="A84" s="316" t="s">
        <v>300</v>
      </c>
      <c r="B84" s="311" t="s">
        <v>301</v>
      </c>
      <c r="C84" s="228"/>
      <c r="D84" s="228"/>
      <c r="E84" s="390"/>
    </row>
    <row r="85" spans="1:5" s="309" customFormat="1" ht="12" customHeight="1" thickBot="1">
      <c r="A85" s="317" t="s">
        <v>302</v>
      </c>
      <c r="B85" s="312" t="s">
        <v>303</v>
      </c>
      <c r="C85" s="228"/>
      <c r="D85" s="228"/>
      <c r="E85" s="390"/>
    </row>
    <row r="86" spans="1:5" s="309" customFormat="1" ht="13.5" customHeight="1" thickBot="1">
      <c r="A86" s="313" t="s">
        <v>304</v>
      </c>
      <c r="B86" s="218" t="s">
        <v>305</v>
      </c>
      <c r="C86" s="341"/>
      <c r="D86" s="341"/>
      <c r="E86" s="391"/>
    </row>
    <row r="87" spans="1:5" s="309" customFormat="1" ht="15.75" customHeight="1" thickBot="1">
      <c r="A87" s="313" t="s">
        <v>306</v>
      </c>
      <c r="B87" s="318" t="s">
        <v>307</v>
      </c>
      <c r="C87" s="229">
        <v>16384</v>
      </c>
      <c r="D87" s="229">
        <v>10941</v>
      </c>
      <c r="E87" s="388"/>
    </row>
    <row r="88" spans="1:5" s="309" customFormat="1" ht="16.5" customHeight="1" thickBot="1">
      <c r="A88" s="319" t="s">
        <v>320</v>
      </c>
      <c r="B88" s="320" t="s">
        <v>308</v>
      </c>
      <c r="C88" s="229">
        <f>+C64+C87</f>
        <v>67146</v>
      </c>
      <c r="D88" s="229">
        <f>+D64+D87</f>
        <v>67146</v>
      </c>
      <c r="E88" s="388"/>
    </row>
    <row r="89" spans="1:5" s="309" customFormat="1" ht="3" customHeight="1">
      <c r="A89" s="4"/>
      <c r="B89" s="5"/>
      <c r="C89" s="230"/>
      <c r="D89" s="230"/>
      <c r="E89" s="230"/>
    </row>
    <row r="90" spans="1:5" ht="6" customHeight="1">
      <c r="A90" s="4"/>
      <c r="B90" s="5"/>
      <c r="C90" s="230"/>
      <c r="D90" s="230"/>
      <c r="E90" s="230"/>
    </row>
    <row r="91" spans="1:5" s="321" customFormat="1" ht="15" customHeight="1">
      <c r="A91" s="404" t="s">
        <v>38</v>
      </c>
      <c r="B91" s="404"/>
      <c r="C91" s="404"/>
      <c r="D91" s="381"/>
      <c r="E91" s="381"/>
    </row>
    <row r="92" spans="1:5" ht="15.75" customHeight="1" thickBot="1">
      <c r="A92" s="405"/>
      <c r="B92" s="405"/>
      <c r="C92" s="408" t="s">
        <v>183</v>
      </c>
      <c r="D92" s="409"/>
      <c r="E92" s="392"/>
    </row>
    <row r="93" spans="1:5" s="308" customFormat="1" ht="24" customHeight="1" thickBot="1">
      <c r="A93" s="22" t="s">
        <v>59</v>
      </c>
      <c r="B93" s="23" t="s">
        <v>39</v>
      </c>
      <c r="C93" s="32" t="s">
        <v>468</v>
      </c>
      <c r="D93" s="32" t="s">
        <v>469</v>
      </c>
      <c r="E93" s="384"/>
    </row>
    <row r="94" spans="1:5" ht="12" customHeight="1" thickBot="1">
      <c r="A94" s="28" t="s">
        <v>418</v>
      </c>
      <c r="B94" s="29" t="s">
        <v>419</v>
      </c>
      <c r="C94" s="30" t="s">
        <v>420</v>
      </c>
      <c r="D94" s="385" t="s">
        <v>421</v>
      </c>
      <c r="E94" s="385"/>
    </row>
    <row r="95" spans="1:5" ht="12" customHeight="1" thickBot="1">
      <c r="A95" s="21" t="s">
        <v>10</v>
      </c>
      <c r="B95" s="27" t="s">
        <v>323</v>
      </c>
      <c r="C95" s="222">
        <f>SUM(C96:C100)</f>
        <v>43616</v>
      </c>
      <c r="D95" s="222">
        <f>SUM(D96:D100)</f>
        <v>43616</v>
      </c>
      <c r="E95" s="386"/>
    </row>
    <row r="96" spans="1:5" ht="12" customHeight="1">
      <c r="A96" s="16" t="s">
        <v>83</v>
      </c>
      <c r="B96" s="9" t="s">
        <v>40</v>
      </c>
      <c r="C96" s="224">
        <v>14646</v>
      </c>
      <c r="D96" s="224">
        <v>14646</v>
      </c>
      <c r="E96" s="387"/>
    </row>
    <row r="97" spans="1:5" ht="12" customHeight="1">
      <c r="A97" s="13" t="s">
        <v>84</v>
      </c>
      <c r="B97" s="7" t="s">
        <v>144</v>
      </c>
      <c r="C97" s="225">
        <v>3388</v>
      </c>
      <c r="D97" s="225">
        <v>3388</v>
      </c>
      <c r="E97" s="387"/>
    </row>
    <row r="98" spans="1:5" ht="12" customHeight="1">
      <c r="A98" s="13" t="s">
        <v>85</v>
      </c>
      <c r="B98" s="7" t="s">
        <v>115</v>
      </c>
      <c r="C98" s="227">
        <v>17189</v>
      </c>
      <c r="D98" s="227">
        <v>17189</v>
      </c>
      <c r="E98" s="387"/>
    </row>
    <row r="99" spans="1:5" ht="12" customHeight="1">
      <c r="A99" s="13" t="s">
        <v>86</v>
      </c>
      <c r="B99" s="10" t="s">
        <v>145</v>
      </c>
      <c r="C99" s="227">
        <v>1545</v>
      </c>
      <c r="D99" s="227">
        <v>1545</v>
      </c>
      <c r="E99" s="387"/>
    </row>
    <row r="100" spans="1:5" ht="12" customHeight="1">
      <c r="A100" s="13" t="s">
        <v>97</v>
      </c>
      <c r="B100" s="18" t="s">
        <v>146</v>
      </c>
      <c r="C100" s="227">
        <f>SUM(C101:C110)</f>
        <v>6848</v>
      </c>
      <c r="D100" s="227">
        <f>SUM(D101:D110)</f>
        <v>6848</v>
      </c>
      <c r="E100" s="387"/>
    </row>
    <row r="101" spans="1:5" ht="12" customHeight="1">
      <c r="A101" s="13" t="s">
        <v>87</v>
      </c>
      <c r="B101" s="7" t="s">
        <v>324</v>
      </c>
      <c r="C101" s="227"/>
      <c r="D101" s="227"/>
      <c r="E101" s="387"/>
    </row>
    <row r="102" spans="1:5" ht="12" customHeight="1">
      <c r="A102" s="13" t="s">
        <v>88</v>
      </c>
      <c r="B102" s="104" t="s">
        <v>325</v>
      </c>
      <c r="C102" s="227"/>
      <c r="D102" s="227"/>
      <c r="E102" s="387"/>
    </row>
    <row r="103" spans="1:5" ht="12" customHeight="1">
      <c r="A103" s="13" t="s">
        <v>98</v>
      </c>
      <c r="B103" s="105" t="s">
        <v>326</v>
      </c>
      <c r="C103" s="227"/>
      <c r="D103" s="227"/>
      <c r="E103" s="387"/>
    </row>
    <row r="104" spans="1:5" ht="12" customHeight="1">
      <c r="A104" s="13" t="s">
        <v>99</v>
      </c>
      <c r="B104" s="105" t="s">
        <v>327</v>
      </c>
      <c r="C104" s="227"/>
      <c r="D104" s="227"/>
      <c r="E104" s="387"/>
    </row>
    <row r="105" spans="1:5" ht="12" customHeight="1">
      <c r="A105" s="13" t="s">
        <v>100</v>
      </c>
      <c r="B105" s="104" t="s">
        <v>328</v>
      </c>
      <c r="C105" s="227">
        <v>5857</v>
      </c>
      <c r="D105" s="227">
        <v>5857</v>
      </c>
      <c r="E105" s="387"/>
    </row>
    <row r="106" spans="1:5" ht="12" customHeight="1">
      <c r="A106" s="13" t="s">
        <v>101</v>
      </c>
      <c r="B106" s="104" t="s">
        <v>329</v>
      </c>
      <c r="C106" s="227"/>
      <c r="D106" s="227"/>
      <c r="E106" s="387"/>
    </row>
    <row r="107" spans="1:5" ht="12" customHeight="1">
      <c r="A107" s="13" t="s">
        <v>103</v>
      </c>
      <c r="B107" s="105" t="s">
        <v>330</v>
      </c>
      <c r="C107" s="227"/>
      <c r="D107" s="227"/>
      <c r="E107" s="387"/>
    </row>
    <row r="108" spans="1:5" ht="12" customHeight="1">
      <c r="A108" s="12" t="s">
        <v>147</v>
      </c>
      <c r="B108" s="106" t="s">
        <v>331</v>
      </c>
      <c r="C108" s="227"/>
      <c r="D108" s="227"/>
      <c r="E108" s="387"/>
    </row>
    <row r="109" spans="1:5" ht="12" customHeight="1">
      <c r="A109" s="13" t="s">
        <v>321</v>
      </c>
      <c r="B109" s="106" t="s">
        <v>332</v>
      </c>
      <c r="C109" s="227"/>
      <c r="D109" s="227"/>
      <c r="E109" s="387"/>
    </row>
    <row r="110" spans="1:5" ht="12" customHeight="1" thickBot="1">
      <c r="A110" s="17" t="s">
        <v>322</v>
      </c>
      <c r="B110" s="107" t="s">
        <v>333</v>
      </c>
      <c r="C110" s="231">
        <v>991</v>
      </c>
      <c r="D110" s="231">
        <v>991</v>
      </c>
      <c r="E110" s="387"/>
    </row>
    <row r="111" spans="1:5" ht="12" customHeight="1" thickBot="1">
      <c r="A111" s="19" t="s">
        <v>11</v>
      </c>
      <c r="B111" s="26" t="s">
        <v>334</v>
      </c>
      <c r="C111" s="223">
        <f>+C112+C114+C116</f>
        <v>18820</v>
      </c>
      <c r="D111" s="223">
        <f>+D112+D114+D116</f>
        <v>18820</v>
      </c>
      <c r="E111" s="386"/>
    </row>
    <row r="112" spans="1:5" ht="12" customHeight="1">
      <c r="A112" s="14" t="s">
        <v>89</v>
      </c>
      <c r="B112" s="7" t="s">
        <v>182</v>
      </c>
      <c r="C112" s="226">
        <v>7031</v>
      </c>
      <c r="D112" s="226">
        <v>7031</v>
      </c>
      <c r="E112" s="387"/>
    </row>
    <row r="113" spans="1:5" ht="12" customHeight="1">
      <c r="A113" s="14" t="s">
        <v>90</v>
      </c>
      <c r="B113" s="11" t="s">
        <v>338</v>
      </c>
      <c r="C113" s="226"/>
      <c r="D113" s="226"/>
      <c r="E113" s="387"/>
    </row>
    <row r="114" spans="1:5" ht="12" customHeight="1">
      <c r="A114" s="14" t="s">
        <v>91</v>
      </c>
      <c r="B114" s="11" t="s">
        <v>148</v>
      </c>
      <c r="C114" s="225">
        <v>11789</v>
      </c>
      <c r="D114" s="225">
        <v>11789</v>
      </c>
      <c r="E114" s="387"/>
    </row>
    <row r="115" spans="1:5" ht="12" customHeight="1">
      <c r="A115" s="14" t="s">
        <v>92</v>
      </c>
      <c r="B115" s="11" t="s">
        <v>339</v>
      </c>
      <c r="C115" s="211"/>
      <c r="D115" s="211"/>
      <c r="E115" s="387"/>
    </row>
    <row r="116" spans="1:5" ht="12" customHeight="1">
      <c r="A116" s="14" t="s">
        <v>93</v>
      </c>
      <c r="B116" s="220" t="s">
        <v>185</v>
      </c>
      <c r="C116" s="211"/>
      <c r="D116" s="211"/>
      <c r="E116" s="387"/>
    </row>
    <row r="117" spans="1:5" ht="12" customHeight="1">
      <c r="A117" s="14" t="s">
        <v>102</v>
      </c>
      <c r="B117" s="219" t="s">
        <v>415</v>
      </c>
      <c r="C117" s="211"/>
      <c r="D117" s="211"/>
      <c r="E117" s="387"/>
    </row>
    <row r="118" spans="1:5" ht="20.25">
      <c r="A118" s="14" t="s">
        <v>104</v>
      </c>
      <c r="B118" s="306" t="s">
        <v>344</v>
      </c>
      <c r="C118" s="211"/>
      <c r="D118" s="211"/>
      <c r="E118" s="387"/>
    </row>
    <row r="119" spans="1:5" ht="12" customHeight="1">
      <c r="A119" s="14" t="s">
        <v>149</v>
      </c>
      <c r="B119" s="105" t="s">
        <v>327</v>
      </c>
      <c r="C119" s="211"/>
      <c r="D119" s="211"/>
      <c r="E119" s="387"/>
    </row>
    <row r="120" spans="1:5" ht="12" customHeight="1">
      <c r="A120" s="14" t="s">
        <v>150</v>
      </c>
      <c r="B120" s="105" t="s">
        <v>343</v>
      </c>
      <c r="C120" s="211"/>
      <c r="D120" s="211"/>
      <c r="E120" s="387"/>
    </row>
    <row r="121" spans="1:5" ht="12" customHeight="1">
      <c r="A121" s="14" t="s">
        <v>151</v>
      </c>
      <c r="B121" s="105" t="s">
        <v>342</v>
      </c>
      <c r="C121" s="211"/>
      <c r="D121" s="211"/>
      <c r="E121" s="387"/>
    </row>
    <row r="122" spans="1:5" ht="12" customHeight="1">
      <c r="A122" s="14" t="s">
        <v>335</v>
      </c>
      <c r="B122" s="105" t="s">
        <v>330</v>
      </c>
      <c r="C122" s="211"/>
      <c r="D122" s="211"/>
      <c r="E122" s="387"/>
    </row>
    <row r="123" spans="1:5" ht="15">
      <c r="A123" s="14" t="s">
        <v>336</v>
      </c>
      <c r="B123" s="105" t="s">
        <v>341</v>
      </c>
      <c r="C123" s="211"/>
      <c r="D123" s="211"/>
      <c r="E123" s="387"/>
    </row>
    <row r="124" spans="1:5" ht="12" customHeight="1" thickBot="1">
      <c r="A124" s="12" t="s">
        <v>337</v>
      </c>
      <c r="B124" s="105" t="s">
        <v>340</v>
      </c>
      <c r="C124" s="212"/>
      <c r="D124" s="212"/>
      <c r="E124" s="387"/>
    </row>
    <row r="125" spans="1:5" ht="12" customHeight="1" thickBot="1">
      <c r="A125" s="19" t="s">
        <v>12</v>
      </c>
      <c r="B125" s="101" t="s">
        <v>345</v>
      </c>
      <c r="C125" s="223">
        <f>SUM(C126:C127)</f>
        <v>4398</v>
      </c>
      <c r="D125" s="223">
        <f>SUM(D126:D127)</f>
        <v>4398</v>
      </c>
      <c r="E125" s="386"/>
    </row>
    <row r="126" spans="1:5" ht="12" customHeight="1">
      <c r="A126" s="14" t="s">
        <v>72</v>
      </c>
      <c r="B126" s="8" t="s">
        <v>50</v>
      </c>
      <c r="C126" s="226">
        <v>4398</v>
      </c>
      <c r="D126" s="226">
        <v>4398</v>
      </c>
      <c r="E126" s="387"/>
    </row>
    <row r="127" spans="1:5" ht="12" customHeight="1" thickBot="1">
      <c r="A127" s="15" t="s">
        <v>73</v>
      </c>
      <c r="B127" s="11" t="s">
        <v>51</v>
      </c>
      <c r="C127" s="227"/>
      <c r="D127" s="227"/>
      <c r="E127" s="387"/>
    </row>
    <row r="128" spans="1:5" ht="12" customHeight="1" thickBot="1">
      <c r="A128" s="19" t="s">
        <v>13</v>
      </c>
      <c r="B128" s="101" t="s">
        <v>346</v>
      </c>
      <c r="C128" s="223">
        <f>+C95+C111+C125</f>
        <v>66834</v>
      </c>
      <c r="D128" s="223">
        <f>+D95+D111+D125</f>
        <v>66834</v>
      </c>
      <c r="E128" s="386"/>
    </row>
    <row r="129" spans="1:5" ht="12" customHeight="1" thickBot="1">
      <c r="A129" s="19" t="s">
        <v>14</v>
      </c>
      <c r="B129" s="101" t="s">
        <v>347</v>
      </c>
      <c r="C129" s="223">
        <f>+C130+C131+C132</f>
        <v>0</v>
      </c>
      <c r="D129" s="223">
        <f>+D130+D131+D132</f>
        <v>0</v>
      </c>
      <c r="E129" s="386"/>
    </row>
    <row r="130" spans="1:5" ht="12" customHeight="1">
      <c r="A130" s="14" t="s">
        <v>76</v>
      </c>
      <c r="B130" s="8" t="s">
        <v>348</v>
      </c>
      <c r="C130" s="211"/>
      <c r="D130" s="211"/>
      <c r="E130" s="387"/>
    </row>
    <row r="131" spans="1:5" ht="12" customHeight="1">
      <c r="A131" s="14" t="s">
        <v>77</v>
      </c>
      <c r="B131" s="8" t="s">
        <v>349</v>
      </c>
      <c r="C131" s="211"/>
      <c r="D131" s="211"/>
      <c r="E131" s="387"/>
    </row>
    <row r="132" spans="1:5" ht="12" customHeight="1" thickBot="1">
      <c r="A132" s="12" t="s">
        <v>78</v>
      </c>
      <c r="B132" s="6" t="s">
        <v>350</v>
      </c>
      <c r="C132" s="211"/>
      <c r="D132" s="211"/>
      <c r="E132" s="387"/>
    </row>
    <row r="133" spans="1:5" ht="12" customHeight="1" thickBot="1">
      <c r="A133" s="19" t="s">
        <v>15</v>
      </c>
      <c r="B133" s="101" t="s">
        <v>397</v>
      </c>
      <c r="C133" s="223">
        <f>+C134+C135+C136+C137</f>
        <v>0</v>
      </c>
      <c r="D133" s="223">
        <f>+D134+D135+D136+D137</f>
        <v>0</v>
      </c>
      <c r="E133" s="386"/>
    </row>
    <row r="134" spans="1:5" ht="12" customHeight="1">
      <c r="A134" s="14" t="s">
        <v>79</v>
      </c>
      <c r="B134" s="8" t="s">
        <v>351</v>
      </c>
      <c r="C134" s="211"/>
      <c r="D134" s="211"/>
      <c r="E134" s="387"/>
    </row>
    <row r="135" spans="1:5" ht="12" customHeight="1">
      <c r="A135" s="14" t="s">
        <v>80</v>
      </c>
      <c r="B135" s="8" t="s">
        <v>352</v>
      </c>
      <c r="C135" s="211"/>
      <c r="D135" s="211"/>
      <c r="E135" s="387"/>
    </row>
    <row r="136" spans="1:5" ht="12" customHeight="1">
      <c r="A136" s="14" t="s">
        <v>254</v>
      </c>
      <c r="B136" s="8" t="s">
        <v>353</v>
      </c>
      <c r="C136" s="211"/>
      <c r="D136" s="211"/>
      <c r="E136" s="387"/>
    </row>
    <row r="137" spans="1:5" ht="12" customHeight="1" thickBot="1">
      <c r="A137" s="12" t="s">
        <v>255</v>
      </c>
      <c r="B137" s="6" t="s">
        <v>354</v>
      </c>
      <c r="C137" s="211"/>
      <c r="D137" s="211"/>
      <c r="E137" s="387"/>
    </row>
    <row r="138" spans="1:5" ht="12" customHeight="1" thickBot="1">
      <c r="A138" s="19" t="s">
        <v>16</v>
      </c>
      <c r="B138" s="101" t="s">
        <v>355</v>
      </c>
      <c r="C138" s="229">
        <f>+C139+C140+C141+C142</f>
        <v>312</v>
      </c>
      <c r="D138" s="229">
        <f>+D139+D140+D141+D142</f>
        <v>312</v>
      </c>
      <c r="E138" s="388"/>
    </row>
    <row r="139" spans="1:5" ht="12" customHeight="1">
      <c r="A139" s="14" t="s">
        <v>81</v>
      </c>
      <c r="B139" s="8" t="s">
        <v>356</v>
      </c>
      <c r="C139" s="211"/>
      <c r="D139" s="211"/>
      <c r="E139" s="387"/>
    </row>
    <row r="140" spans="1:5" ht="12" customHeight="1">
      <c r="A140" s="14" t="s">
        <v>82</v>
      </c>
      <c r="B140" s="8" t="s">
        <v>366</v>
      </c>
      <c r="C140" s="211">
        <v>312</v>
      </c>
      <c r="D140" s="211">
        <v>312</v>
      </c>
      <c r="E140" s="387"/>
    </row>
    <row r="141" spans="1:5" ht="12" customHeight="1">
      <c r="A141" s="14" t="s">
        <v>267</v>
      </c>
      <c r="B141" s="8" t="s">
        <v>357</v>
      </c>
      <c r="C141" s="211"/>
      <c r="D141" s="211"/>
      <c r="E141" s="387"/>
    </row>
    <row r="142" spans="1:5" ht="12" customHeight="1" thickBot="1">
      <c r="A142" s="12" t="s">
        <v>268</v>
      </c>
      <c r="B142" s="6" t="s">
        <v>358</v>
      </c>
      <c r="C142" s="211"/>
      <c r="D142" s="211"/>
      <c r="E142" s="387"/>
    </row>
    <row r="143" spans="1:5" ht="12" customHeight="1" thickBot="1">
      <c r="A143" s="19" t="s">
        <v>17</v>
      </c>
      <c r="B143" s="101" t="s">
        <v>359</v>
      </c>
      <c r="C143" s="232">
        <f>+C144+C145+C146+C147</f>
        <v>0</v>
      </c>
      <c r="D143" s="232">
        <f>+D144+D145+D146+D147</f>
        <v>0</v>
      </c>
      <c r="E143" s="393"/>
    </row>
    <row r="144" spans="1:5" ht="12" customHeight="1">
      <c r="A144" s="14" t="s">
        <v>142</v>
      </c>
      <c r="B144" s="8" t="s">
        <v>360</v>
      </c>
      <c r="C144" s="211"/>
      <c r="D144" s="211"/>
      <c r="E144" s="387"/>
    </row>
    <row r="145" spans="1:5" ht="12" customHeight="1">
      <c r="A145" s="14" t="s">
        <v>143</v>
      </c>
      <c r="B145" s="8" t="s">
        <v>361</v>
      </c>
      <c r="C145" s="211"/>
      <c r="D145" s="211"/>
      <c r="E145" s="387"/>
    </row>
    <row r="146" spans="1:5" ht="12" customHeight="1">
      <c r="A146" s="14" t="s">
        <v>184</v>
      </c>
      <c r="B146" s="8" t="s">
        <v>362</v>
      </c>
      <c r="C146" s="211"/>
      <c r="D146" s="211"/>
      <c r="E146" s="387"/>
    </row>
    <row r="147" spans="1:10" ht="15" customHeight="1" thickBot="1">
      <c r="A147" s="14" t="s">
        <v>270</v>
      </c>
      <c r="B147" s="8" t="s">
        <v>363</v>
      </c>
      <c r="C147" s="211"/>
      <c r="D147" s="211"/>
      <c r="E147" s="387"/>
      <c r="G147" s="323"/>
      <c r="H147" s="324"/>
      <c r="I147" s="324"/>
      <c r="J147" s="324"/>
    </row>
    <row r="148" spans="1:5" s="309" customFormat="1" ht="12.75" customHeight="1" thickBot="1">
      <c r="A148" s="19" t="s">
        <v>18</v>
      </c>
      <c r="B148" s="101" t="s">
        <v>364</v>
      </c>
      <c r="C148" s="322">
        <f>+C129+C133+C138+C143</f>
        <v>312</v>
      </c>
      <c r="D148" s="322">
        <f>+D129+D133+D138+D143</f>
        <v>312</v>
      </c>
      <c r="E148" s="394"/>
    </row>
    <row r="149" spans="1:5" ht="15" customHeight="1" thickBot="1">
      <c r="A149" s="221" t="s">
        <v>19</v>
      </c>
      <c r="B149" s="287" t="s">
        <v>365</v>
      </c>
      <c r="C149" s="322">
        <f>+C128+C148</f>
        <v>67146</v>
      </c>
      <c r="D149" s="322">
        <f>+D128+D148</f>
        <v>67146</v>
      </c>
      <c r="E149" s="394"/>
    </row>
    <row r="151" spans="1:5" ht="15" customHeight="1">
      <c r="A151" s="398" t="s">
        <v>367</v>
      </c>
      <c r="B151" s="398"/>
      <c r="C151" s="398"/>
      <c r="D151" s="379"/>
      <c r="E151" s="379"/>
    </row>
    <row r="152" spans="1:5" ht="13.5" customHeight="1" thickBot="1">
      <c r="A152" s="399"/>
      <c r="B152" s="399"/>
      <c r="C152" s="406" t="s">
        <v>183</v>
      </c>
      <c r="D152" s="407"/>
      <c r="E152" s="383"/>
    </row>
    <row r="153" spans="1:5" ht="20.25" customHeight="1" thickBot="1">
      <c r="A153" s="19">
        <v>1</v>
      </c>
      <c r="B153" s="26" t="s">
        <v>368</v>
      </c>
      <c r="C153" s="223">
        <f>+C64-C128</f>
        <v>-16072</v>
      </c>
      <c r="D153" s="223">
        <f>+D64-D128</f>
        <v>-10629</v>
      </c>
      <c r="E153" s="386"/>
    </row>
    <row r="154" spans="1:5" ht="21" thickBot="1">
      <c r="A154" s="19" t="s">
        <v>11</v>
      </c>
      <c r="B154" s="26" t="s">
        <v>369</v>
      </c>
      <c r="C154" s="223">
        <f>+C87-C148</f>
        <v>16072</v>
      </c>
      <c r="D154" s="223">
        <f>+D87-D148</f>
        <v>10629</v>
      </c>
      <c r="E154" s="386"/>
    </row>
  </sheetData>
  <sheetProtection/>
  <mergeCells count="10">
    <mergeCell ref="A151:C151"/>
    <mergeCell ref="A152:B152"/>
    <mergeCell ref="A2:C4"/>
    <mergeCell ref="A1:G1"/>
    <mergeCell ref="A5:C5"/>
    <mergeCell ref="A6:B6"/>
    <mergeCell ref="A91:C91"/>
    <mergeCell ref="A92:B92"/>
    <mergeCell ref="C152:D152"/>
    <mergeCell ref="C92:D92"/>
  </mergeCells>
  <printOptions horizontalCentered="1"/>
  <pageMargins left="0.7874015748031497" right="0.7874015748031497" top="0.4766666666666667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&amp;10
</oddHeader>
  </headerFooter>
  <rowBreaks count="1" manualBreakCount="1">
    <brk id="8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53"/>
  <sheetViews>
    <sheetView view="pageLayout" workbookViewId="0" topLeftCell="A1">
      <selection activeCell="E13" sqref="E13"/>
    </sheetView>
  </sheetViews>
  <sheetFormatPr defaultColWidth="9.375" defaultRowHeight="12.75"/>
  <cols>
    <col min="1" max="1" width="38.625" style="37" customWidth="1"/>
    <col min="2" max="5" width="13.75390625" style="37" customWidth="1"/>
    <col min="6" max="16384" width="9.375" style="37" customWidth="1"/>
  </cols>
  <sheetData>
    <row r="1" spans="1:5" ht="12.75">
      <c r="A1" s="167"/>
      <c r="B1" s="167"/>
      <c r="C1" s="167"/>
      <c r="D1" s="167"/>
      <c r="E1" s="167"/>
    </row>
    <row r="2" spans="1:5" ht="15">
      <c r="A2" s="168" t="s">
        <v>113</v>
      </c>
      <c r="B2" s="443"/>
      <c r="C2" s="443"/>
      <c r="D2" s="443"/>
      <c r="E2" s="443"/>
    </row>
    <row r="3" spans="1:5" ht="14.25" thickBot="1">
      <c r="A3" s="167"/>
      <c r="B3" s="167"/>
      <c r="C3" s="167"/>
      <c r="D3" s="444" t="s">
        <v>106</v>
      </c>
      <c r="E3" s="444"/>
    </row>
    <row r="4" spans="1:5" ht="13.5" thickBot="1">
      <c r="A4" s="358" t="s">
        <v>418</v>
      </c>
      <c r="B4" s="358" t="s">
        <v>419</v>
      </c>
      <c r="C4" s="358" t="s">
        <v>420</v>
      </c>
      <c r="D4" s="358" t="s">
        <v>421</v>
      </c>
      <c r="E4" s="358" t="s">
        <v>422</v>
      </c>
    </row>
    <row r="5" spans="1:5" ht="15" customHeight="1" thickBot="1">
      <c r="A5" s="169" t="s">
        <v>105</v>
      </c>
      <c r="B5" s="170" t="s">
        <v>204</v>
      </c>
      <c r="C5" s="170" t="s">
        <v>396</v>
      </c>
      <c r="D5" s="170" t="s">
        <v>428</v>
      </c>
      <c r="E5" s="171" t="s">
        <v>42</v>
      </c>
    </row>
    <row r="6" spans="1:5" ht="12.75">
      <c r="A6" s="172" t="s">
        <v>107</v>
      </c>
      <c r="B6" s="64"/>
      <c r="C6" s="64"/>
      <c r="D6" s="64"/>
      <c r="E6" s="173">
        <f aca="true" t="shared" si="0" ref="E6:E12">SUM(B6:D6)</f>
        <v>0</v>
      </c>
    </row>
    <row r="7" spans="1:5" ht="12.75">
      <c r="A7" s="174" t="s">
        <v>120</v>
      </c>
      <c r="B7" s="65"/>
      <c r="C7" s="65"/>
      <c r="D7" s="65"/>
      <c r="E7" s="175">
        <f t="shared" si="0"/>
        <v>0</v>
      </c>
    </row>
    <row r="8" spans="1:5" ht="12.75">
      <c r="A8" s="176" t="s">
        <v>108</v>
      </c>
      <c r="B8" s="66"/>
      <c r="C8" s="66"/>
      <c r="D8" s="66"/>
      <c r="E8" s="177">
        <f t="shared" si="0"/>
        <v>0</v>
      </c>
    </row>
    <row r="9" spans="1:5" ht="12.75">
      <c r="A9" s="176" t="s">
        <v>121</v>
      </c>
      <c r="B9" s="66"/>
      <c r="C9" s="66"/>
      <c r="D9" s="66"/>
      <c r="E9" s="177">
        <f t="shared" si="0"/>
        <v>0</v>
      </c>
    </row>
    <row r="10" spans="1:5" ht="12.75">
      <c r="A10" s="176" t="s">
        <v>109</v>
      </c>
      <c r="B10" s="66"/>
      <c r="C10" s="66"/>
      <c r="D10" s="66"/>
      <c r="E10" s="177">
        <f t="shared" si="0"/>
        <v>0</v>
      </c>
    </row>
    <row r="11" spans="1:5" ht="12.75">
      <c r="A11" s="176" t="s">
        <v>110</v>
      </c>
      <c r="B11" s="66"/>
      <c r="C11" s="66"/>
      <c r="D11" s="66"/>
      <c r="E11" s="177">
        <f t="shared" si="0"/>
        <v>0</v>
      </c>
    </row>
    <row r="12" spans="1:5" ht="13.5" thickBot="1">
      <c r="A12" s="67"/>
      <c r="B12" s="68"/>
      <c r="C12" s="68"/>
      <c r="D12" s="68"/>
      <c r="E12" s="177">
        <f t="shared" si="0"/>
        <v>0</v>
      </c>
    </row>
    <row r="13" spans="1:5" ht="13.5" thickBot="1">
      <c r="A13" s="178" t="s">
        <v>112</v>
      </c>
      <c r="B13" s="179">
        <f>B6+SUM(B8:B12)</f>
        <v>0</v>
      </c>
      <c r="C13" s="179">
        <f>C6+SUM(C8:C12)</f>
        <v>0</v>
      </c>
      <c r="D13" s="179">
        <f>D6+SUM(D8:D12)</f>
        <v>0</v>
      </c>
      <c r="E13" s="180">
        <f>E6+SUM(E8:E12)</f>
        <v>0</v>
      </c>
    </row>
    <row r="14" spans="1:5" ht="13.5" thickBot="1">
      <c r="A14" s="39"/>
      <c r="B14" s="39"/>
      <c r="C14" s="39"/>
      <c r="D14" s="39"/>
      <c r="E14" s="39"/>
    </row>
    <row r="15" spans="1:5" ht="15" customHeight="1" thickBot="1">
      <c r="A15" s="169" t="s">
        <v>111</v>
      </c>
      <c r="B15" s="170" t="s">
        <v>204</v>
      </c>
      <c r="C15" s="170" t="s">
        <v>396</v>
      </c>
      <c r="D15" s="170" t="s">
        <v>428</v>
      </c>
      <c r="E15" s="171" t="s">
        <v>42</v>
      </c>
    </row>
    <row r="16" spans="1:5" ht="12.75">
      <c r="A16" s="172" t="s">
        <v>116</v>
      </c>
      <c r="B16" s="64"/>
      <c r="C16" s="64"/>
      <c r="D16" s="64"/>
      <c r="E16" s="173">
        <f aca="true" t="shared" si="1" ref="E16:E22">SUM(B16:D16)</f>
        <v>0</v>
      </c>
    </row>
    <row r="17" spans="1:5" ht="12.75">
      <c r="A17" s="181" t="s">
        <v>117</v>
      </c>
      <c r="B17" s="66"/>
      <c r="C17" s="66"/>
      <c r="D17" s="66"/>
      <c r="E17" s="177">
        <f t="shared" si="1"/>
        <v>0</v>
      </c>
    </row>
    <row r="18" spans="1:5" ht="12.75">
      <c r="A18" s="176" t="s">
        <v>118</v>
      </c>
      <c r="B18" s="66"/>
      <c r="C18" s="66"/>
      <c r="D18" s="66"/>
      <c r="E18" s="177">
        <f t="shared" si="1"/>
        <v>0</v>
      </c>
    </row>
    <row r="19" spans="1:5" ht="12.75">
      <c r="A19" s="176" t="s">
        <v>119</v>
      </c>
      <c r="B19" s="66"/>
      <c r="C19" s="66"/>
      <c r="D19" s="66"/>
      <c r="E19" s="177">
        <f t="shared" si="1"/>
        <v>0</v>
      </c>
    </row>
    <row r="20" spans="1:5" ht="12.75">
      <c r="A20" s="69"/>
      <c r="B20" s="66"/>
      <c r="C20" s="66"/>
      <c r="D20" s="66"/>
      <c r="E20" s="177">
        <f t="shared" si="1"/>
        <v>0</v>
      </c>
    </row>
    <row r="21" spans="1:5" ht="12.75">
      <c r="A21" s="69"/>
      <c r="B21" s="66"/>
      <c r="C21" s="66"/>
      <c r="D21" s="66"/>
      <c r="E21" s="177">
        <f t="shared" si="1"/>
        <v>0</v>
      </c>
    </row>
    <row r="22" spans="1:5" ht="13.5" thickBot="1">
      <c r="A22" s="67"/>
      <c r="B22" s="68"/>
      <c r="C22" s="68"/>
      <c r="D22" s="68"/>
      <c r="E22" s="177">
        <f t="shared" si="1"/>
        <v>0</v>
      </c>
    </row>
    <row r="23" spans="1:5" ht="13.5" thickBot="1">
      <c r="A23" s="178" t="s">
        <v>43</v>
      </c>
      <c r="B23" s="179">
        <f>SUM(B16:B22)</f>
        <v>0</v>
      </c>
      <c r="C23" s="179">
        <f>SUM(C16:C22)</f>
        <v>0</v>
      </c>
      <c r="D23" s="179">
        <f>SUM(D16:D22)</f>
        <v>0</v>
      </c>
      <c r="E23" s="180">
        <f>SUM(E16:E22)</f>
        <v>0</v>
      </c>
    </row>
    <row r="24" spans="1:5" ht="12.75">
      <c r="A24" s="167"/>
      <c r="B24" s="167"/>
      <c r="C24" s="167"/>
      <c r="D24" s="167"/>
      <c r="E24" s="167"/>
    </row>
    <row r="25" spans="1:5" ht="12.75">
      <c r="A25" s="167"/>
      <c r="B25" s="167"/>
      <c r="C25" s="167"/>
      <c r="D25" s="167"/>
      <c r="E25" s="167"/>
    </row>
    <row r="26" spans="1:5" ht="15">
      <c r="A26" s="168" t="s">
        <v>113</v>
      </c>
      <c r="B26" s="443"/>
      <c r="C26" s="443"/>
      <c r="D26" s="443"/>
      <c r="E26" s="443"/>
    </row>
    <row r="27" spans="1:5" ht="14.25" thickBot="1">
      <c r="A27" s="167"/>
      <c r="B27" s="167"/>
      <c r="C27" s="167"/>
      <c r="D27" s="444" t="s">
        <v>106</v>
      </c>
      <c r="E27" s="444"/>
    </row>
    <row r="28" spans="1:5" ht="13.5" thickBot="1">
      <c r="A28" s="358" t="s">
        <v>418</v>
      </c>
      <c r="B28" s="358" t="s">
        <v>419</v>
      </c>
      <c r="C28" s="358" t="s">
        <v>420</v>
      </c>
      <c r="D28" s="358" t="s">
        <v>421</v>
      </c>
      <c r="E28" s="358" t="s">
        <v>422</v>
      </c>
    </row>
    <row r="29" spans="1:5" ht="13.5" thickBot="1">
      <c r="A29" s="169" t="s">
        <v>105</v>
      </c>
      <c r="B29" s="170" t="s">
        <v>204</v>
      </c>
      <c r="C29" s="170" t="s">
        <v>396</v>
      </c>
      <c r="D29" s="170" t="s">
        <v>428</v>
      </c>
      <c r="E29" s="171" t="s">
        <v>42</v>
      </c>
    </row>
    <row r="30" spans="1:5" ht="12.75">
      <c r="A30" s="172" t="s">
        <v>107</v>
      </c>
      <c r="B30" s="64"/>
      <c r="C30" s="64"/>
      <c r="D30" s="64"/>
      <c r="E30" s="173">
        <f aca="true" t="shared" si="2" ref="E30:E36">SUM(B30:D30)</f>
        <v>0</v>
      </c>
    </row>
    <row r="31" spans="1:5" ht="12.75">
      <c r="A31" s="174" t="s">
        <v>120</v>
      </c>
      <c r="B31" s="65"/>
      <c r="C31" s="65"/>
      <c r="D31" s="65"/>
      <c r="E31" s="175">
        <f t="shared" si="2"/>
        <v>0</v>
      </c>
    </row>
    <row r="32" spans="1:5" ht="12.75">
      <c r="A32" s="176" t="s">
        <v>108</v>
      </c>
      <c r="B32" s="66"/>
      <c r="C32" s="66"/>
      <c r="D32" s="66"/>
      <c r="E32" s="177">
        <f t="shared" si="2"/>
        <v>0</v>
      </c>
    </row>
    <row r="33" spans="1:5" ht="12.75">
      <c r="A33" s="176" t="s">
        <v>121</v>
      </c>
      <c r="B33" s="66"/>
      <c r="C33" s="66"/>
      <c r="D33" s="66"/>
      <c r="E33" s="177">
        <f t="shared" si="2"/>
        <v>0</v>
      </c>
    </row>
    <row r="34" spans="1:5" ht="12.75">
      <c r="A34" s="176" t="s">
        <v>109</v>
      </c>
      <c r="B34" s="66"/>
      <c r="C34" s="66"/>
      <c r="D34" s="66"/>
      <c r="E34" s="177">
        <f t="shared" si="2"/>
        <v>0</v>
      </c>
    </row>
    <row r="35" spans="1:5" ht="12.75">
      <c r="A35" s="176" t="s">
        <v>110</v>
      </c>
      <c r="B35" s="66"/>
      <c r="C35" s="66"/>
      <c r="D35" s="66"/>
      <c r="E35" s="177">
        <f t="shared" si="2"/>
        <v>0</v>
      </c>
    </row>
    <row r="36" spans="1:5" ht="13.5" thickBot="1">
      <c r="A36" s="67"/>
      <c r="B36" s="68"/>
      <c r="C36" s="68"/>
      <c r="D36" s="68"/>
      <c r="E36" s="177">
        <f t="shared" si="2"/>
        <v>0</v>
      </c>
    </row>
    <row r="37" spans="1:5" ht="13.5" thickBot="1">
      <c r="A37" s="178" t="s">
        <v>112</v>
      </c>
      <c r="B37" s="179">
        <f>B30+SUM(B32:B36)</f>
        <v>0</v>
      </c>
      <c r="C37" s="179">
        <f>C30+SUM(C32:C36)</f>
        <v>0</v>
      </c>
      <c r="D37" s="179">
        <f>D30+SUM(D32:D36)</f>
        <v>0</v>
      </c>
      <c r="E37" s="180">
        <f>E30+SUM(E32:E36)</f>
        <v>0</v>
      </c>
    </row>
    <row r="38" spans="1:5" ht="13.5" thickBot="1">
      <c r="A38" s="39"/>
      <c r="B38" s="39"/>
      <c r="C38" s="39"/>
      <c r="D38" s="39"/>
      <c r="E38" s="39"/>
    </row>
    <row r="39" spans="1:5" ht="13.5" thickBot="1">
      <c r="A39" s="169" t="s">
        <v>111</v>
      </c>
      <c r="B39" s="170" t="s">
        <v>204</v>
      </c>
      <c r="C39" s="170" t="s">
        <v>396</v>
      </c>
      <c r="D39" s="170" t="s">
        <v>428</v>
      </c>
      <c r="E39" s="171" t="s">
        <v>42</v>
      </c>
    </row>
    <row r="40" spans="1:5" ht="12.75">
      <c r="A40" s="172" t="s">
        <v>116</v>
      </c>
      <c r="B40" s="64"/>
      <c r="C40" s="64"/>
      <c r="D40" s="64"/>
      <c r="E40" s="173">
        <f aca="true" t="shared" si="3" ref="E40:E46">SUM(B40:D40)</f>
        <v>0</v>
      </c>
    </row>
    <row r="41" spans="1:5" ht="12.75">
      <c r="A41" s="181" t="s">
        <v>117</v>
      </c>
      <c r="B41" s="66"/>
      <c r="C41" s="66"/>
      <c r="D41" s="66"/>
      <c r="E41" s="177">
        <f t="shared" si="3"/>
        <v>0</v>
      </c>
    </row>
    <row r="42" spans="1:5" ht="12.75">
      <c r="A42" s="176" t="s">
        <v>118</v>
      </c>
      <c r="B42" s="66"/>
      <c r="C42" s="66"/>
      <c r="D42" s="66"/>
      <c r="E42" s="177">
        <f t="shared" si="3"/>
        <v>0</v>
      </c>
    </row>
    <row r="43" spans="1:5" ht="12.75">
      <c r="A43" s="176" t="s">
        <v>119</v>
      </c>
      <c r="B43" s="66"/>
      <c r="C43" s="66"/>
      <c r="D43" s="66"/>
      <c r="E43" s="177">
        <f t="shared" si="3"/>
        <v>0</v>
      </c>
    </row>
    <row r="44" spans="1:5" ht="12.75">
      <c r="A44" s="69"/>
      <c r="B44" s="66"/>
      <c r="C44" s="66"/>
      <c r="D44" s="66"/>
      <c r="E44" s="177">
        <f t="shared" si="3"/>
        <v>0</v>
      </c>
    </row>
    <row r="45" spans="1:5" ht="12.75">
      <c r="A45" s="69"/>
      <c r="B45" s="66"/>
      <c r="C45" s="66"/>
      <c r="D45" s="66"/>
      <c r="E45" s="177">
        <f t="shared" si="3"/>
        <v>0</v>
      </c>
    </row>
    <row r="46" spans="1:5" ht="13.5" thickBot="1">
      <c r="A46" s="67"/>
      <c r="B46" s="68"/>
      <c r="C46" s="68"/>
      <c r="D46" s="68"/>
      <c r="E46" s="177">
        <f t="shared" si="3"/>
        <v>0</v>
      </c>
    </row>
    <row r="47" spans="1:5" ht="13.5" thickBot="1">
      <c r="A47" s="178" t="s">
        <v>43</v>
      </c>
      <c r="B47" s="179">
        <f>SUM(B40:B46)</f>
        <v>0</v>
      </c>
      <c r="C47" s="179">
        <f>SUM(C40:C46)</f>
        <v>0</v>
      </c>
      <c r="D47" s="179">
        <f>SUM(D40:D46)</f>
        <v>0</v>
      </c>
      <c r="E47" s="180">
        <f>SUM(E40:E46)</f>
        <v>0</v>
      </c>
    </row>
    <row r="48" spans="1:5" ht="12.75">
      <c r="A48" s="167"/>
      <c r="B48" s="167"/>
      <c r="C48" s="167"/>
      <c r="D48" s="167"/>
      <c r="E48" s="167"/>
    </row>
    <row r="49" spans="1:5" ht="15">
      <c r="A49" s="450" t="s">
        <v>429</v>
      </c>
      <c r="B49" s="450"/>
      <c r="C49" s="450"/>
      <c r="D49" s="450"/>
      <c r="E49" s="450"/>
    </row>
    <row r="50" spans="1:8" ht="13.5" thickBot="1">
      <c r="A50" s="167"/>
      <c r="B50" s="167"/>
      <c r="C50" s="167"/>
      <c r="D50" s="167"/>
      <c r="E50" s="167"/>
      <c r="H50" s="38"/>
    </row>
    <row r="51" spans="1:5" ht="12.75">
      <c r="A51" s="455" t="s">
        <v>114</v>
      </c>
      <c r="B51" s="456"/>
      <c r="C51" s="457"/>
      <c r="D51" s="453" t="s">
        <v>122</v>
      </c>
      <c r="E51" s="454"/>
    </row>
    <row r="52" spans="1:5" ht="13.5" thickBot="1">
      <c r="A52" s="440"/>
      <c r="B52" s="441"/>
      <c r="C52" s="442"/>
      <c r="D52" s="448"/>
      <c r="E52" s="449"/>
    </row>
    <row r="53" spans="1:5" ht="13.5" thickBot="1">
      <c r="A53" s="445" t="s">
        <v>43</v>
      </c>
      <c r="B53" s="446"/>
      <c r="C53" s="447"/>
      <c r="D53" s="451">
        <f>SUM(D52:E52)</f>
        <v>0</v>
      </c>
      <c r="E53" s="452"/>
    </row>
  </sheetData>
  <sheetProtection/>
  <mergeCells count="11">
    <mergeCell ref="A51:C51"/>
    <mergeCell ref="A52:C52"/>
    <mergeCell ref="B2:E2"/>
    <mergeCell ref="B26:E26"/>
    <mergeCell ref="D3:E3"/>
    <mergeCell ref="D27:E27"/>
    <mergeCell ref="A53:C53"/>
    <mergeCell ref="D52:E52"/>
    <mergeCell ref="A49:E49"/>
    <mergeCell ref="D53:E53"/>
    <mergeCell ref="D51:E51"/>
  </mergeCells>
  <conditionalFormatting sqref="D53:E53 E6:E13 B13:D13 B23:E23 E16:E22 E30:E37 B37:D37 E40:E47 B47:D47">
    <cfRule type="cellIs" priority="1" dxfId="1" operator="equal" stopIfTrue="1">
      <formula>0</formula>
    </cfRule>
  </conditionalFormatting>
  <printOptions horizontalCentered="1"/>
  <pageMargins left="0.7874015748031497" right="0.7874015748031497" top="1.1875" bottom="0.984251968503937" header="0.5304166666666666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2/2017.(IV.11.)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view="pageBreakPreview" zoomScale="85" zoomScaleSheetLayoutView="85" workbookViewId="0" topLeftCell="A1">
      <selection activeCell="B1" sqref="B1:C1"/>
    </sheetView>
  </sheetViews>
  <sheetFormatPr defaultColWidth="9.375" defaultRowHeight="12.75"/>
  <cols>
    <col min="1" max="1" width="12.625" style="293" customWidth="1"/>
    <col min="2" max="2" width="72.00390625" style="294" customWidth="1"/>
    <col min="3" max="4" width="25.00390625" style="295" customWidth="1"/>
    <col min="5" max="16384" width="9.375" style="2" customWidth="1"/>
  </cols>
  <sheetData>
    <row r="1" spans="1:4" s="1" customFormat="1" ht="16.5" customHeight="1">
      <c r="A1" s="182"/>
      <c r="B1" s="460" t="s">
        <v>476</v>
      </c>
      <c r="C1" s="403"/>
      <c r="D1" s="382"/>
    </row>
    <row r="2" spans="1:4" s="1" customFormat="1" ht="16.5" customHeight="1" thickBot="1">
      <c r="A2" s="182"/>
      <c r="B2" s="458"/>
      <c r="C2" s="459"/>
      <c r="D2" s="397"/>
    </row>
    <row r="3" spans="1:4" s="70" customFormat="1" ht="21" customHeight="1" thickBot="1">
      <c r="A3" s="360" t="s">
        <v>52</v>
      </c>
      <c r="B3" s="279" t="s">
        <v>178</v>
      </c>
      <c r="C3" s="281"/>
      <c r="D3" s="281"/>
    </row>
    <row r="4" spans="1:4" s="70" customFormat="1" ht="27" customHeight="1" thickBot="1">
      <c r="A4" s="361" t="s">
        <v>164</v>
      </c>
      <c r="B4" s="359" t="s">
        <v>403</v>
      </c>
      <c r="C4" s="282"/>
      <c r="D4" s="282"/>
    </row>
    <row r="5" spans="1:4" s="71" customFormat="1" ht="15.75" customHeight="1" thickBot="1">
      <c r="A5" s="184"/>
      <c r="B5" s="184"/>
      <c r="C5" s="185"/>
      <c r="D5" s="185"/>
    </row>
    <row r="6" spans="1:4" ht="13.5" thickBot="1">
      <c r="A6" s="301" t="s">
        <v>165</v>
      </c>
      <c r="B6" s="186" t="s">
        <v>45</v>
      </c>
      <c r="C6" s="187" t="s">
        <v>46</v>
      </c>
      <c r="D6" s="32" t="s">
        <v>470</v>
      </c>
    </row>
    <row r="7" spans="1:4" s="59" customFormat="1" ht="12.75" customHeight="1" thickBot="1">
      <c r="A7" s="162" t="s">
        <v>418</v>
      </c>
      <c r="B7" s="163" t="s">
        <v>419</v>
      </c>
      <c r="C7" s="164" t="s">
        <v>420</v>
      </c>
      <c r="D7" s="164" t="s">
        <v>421</v>
      </c>
    </row>
    <row r="8" spans="1:4" s="59" customFormat="1" ht="15.75" customHeight="1" thickBot="1">
      <c r="A8" s="188"/>
      <c r="B8" s="189" t="s">
        <v>47</v>
      </c>
      <c r="C8" s="283"/>
      <c r="D8" s="283"/>
    </row>
    <row r="9" spans="1:4" s="59" customFormat="1" ht="12" customHeight="1" thickBot="1">
      <c r="A9" s="28" t="s">
        <v>10</v>
      </c>
      <c r="B9" s="20" t="s">
        <v>210</v>
      </c>
      <c r="C9" s="223">
        <f>+C10+C11+C12+C13+C14+C15</f>
        <v>7812</v>
      </c>
      <c r="D9" s="223">
        <f>+D10+D11+D12+D13+D14+D15</f>
        <v>7812</v>
      </c>
    </row>
    <row r="10" spans="1:4" s="72" customFormat="1" ht="12" customHeight="1">
      <c r="A10" s="327" t="s">
        <v>83</v>
      </c>
      <c r="B10" s="310" t="s">
        <v>211</v>
      </c>
      <c r="C10" s="226">
        <v>4112</v>
      </c>
      <c r="D10" s="226">
        <v>4112</v>
      </c>
    </row>
    <row r="11" spans="1:4" s="73" customFormat="1" ht="12" customHeight="1">
      <c r="A11" s="328" t="s">
        <v>84</v>
      </c>
      <c r="B11" s="311" t="s">
        <v>212</v>
      </c>
      <c r="C11" s="225"/>
      <c r="D11" s="225"/>
    </row>
    <row r="12" spans="1:4" s="73" customFormat="1" ht="12" customHeight="1">
      <c r="A12" s="328" t="s">
        <v>85</v>
      </c>
      <c r="B12" s="311" t="s">
        <v>213</v>
      </c>
      <c r="C12" s="225">
        <v>2500</v>
      </c>
      <c r="D12" s="225">
        <v>2500</v>
      </c>
    </row>
    <row r="13" spans="1:4" s="73" customFormat="1" ht="12" customHeight="1">
      <c r="A13" s="328" t="s">
        <v>86</v>
      </c>
      <c r="B13" s="311" t="s">
        <v>214</v>
      </c>
      <c r="C13" s="225">
        <v>1200</v>
      </c>
      <c r="D13" s="225">
        <v>1200</v>
      </c>
    </row>
    <row r="14" spans="1:4" s="73" customFormat="1" ht="12" customHeight="1">
      <c r="A14" s="328" t="s">
        <v>123</v>
      </c>
      <c r="B14" s="311" t="s">
        <v>215</v>
      </c>
      <c r="C14" s="225"/>
      <c r="D14" s="225"/>
    </row>
    <row r="15" spans="1:4" s="72" customFormat="1" ht="12" customHeight="1" thickBot="1">
      <c r="A15" s="329" t="s">
        <v>87</v>
      </c>
      <c r="B15" s="312" t="s">
        <v>216</v>
      </c>
      <c r="C15" s="225"/>
      <c r="D15" s="225"/>
    </row>
    <row r="16" spans="1:4" s="72" customFormat="1" ht="12" customHeight="1" thickBot="1">
      <c r="A16" s="28" t="s">
        <v>11</v>
      </c>
      <c r="B16" s="218" t="s">
        <v>217</v>
      </c>
      <c r="C16" s="223">
        <f>+C17+C18+C19+C20+C21</f>
        <v>8878</v>
      </c>
      <c r="D16" s="223">
        <f>+D17+D18+D19+D20+D21</f>
        <v>8878</v>
      </c>
    </row>
    <row r="17" spans="1:4" s="72" customFormat="1" ht="12" customHeight="1">
      <c r="A17" s="327" t="s">
        <v>89</v>
      </c>
      <c r="B17" s="310" t="s">
        <v>218</v>
      </c>
      <c r="C17" s="226"/>
      <c r="D17" s="226"/>
    </row>
    <row r="18" spans="1:4" s="72" customFormat="1" ht="12" customHeight="1">
      <c r="A18" s="328" t="s">
        <v>90</v>
      </c>
      <c r="B18" s="311" t="s">
        <v>219</v>
      </c>
      <c r="C18" s="225"/>
      <c r="D18" s="225"/>
    </row>
    <row r="19" spans="1:4" s="72" customFormat="1" ht="12" customHeight="1">
      <c r="A19" s="328" t="s">
        <v>91</v>
      </c>
      <c r="B19" s="311" t="s">
        <v>409</v>
      </c>
      <c r="C19" s="225"/>
      <c r="D19" s="225"/>
    </row>
    <row r="20" spans="1:4" s="72" customFormat="1" ht="12" customHeight="1">
      <c r="A20" s="328" t="s">
        <v>92</v>
      </c>
      <c r="B20" s="311" t="s">
        <v>410</v>
      </c>
      <c r="C20" s="225"/>
      <c r="D20" s="225"/>
    </row>
    <row r="21" spans="1:4" s="72" customFormat="1" ht="12" customHeight="1">
      <c r="A21" s="328" t="s">
        <v>93</v>
      </c>
      <c r="B21" s="311" t="s">
        <v>220</v>
      </c>
      <c r="C21" s="225">
        <v>8878</v>
      </c>
      <c r="D21" s="225">
        <v>8878</v>
      </c>
    </row>
    <row r="22" spans="1:4" s="73" customFormat="1" ht="12" customHeight="1" thickBot="1">
      <c r="A22" s="329" t="s">
        <v>102</v>
      </c>
      <c r="B22" s="312" t="s">
        <v>221</v>
      </c>
      <c r="C22" s="227"/>
      <c r="D22" s="227"/>
    </row>
    <row r="23" spans="1:4" s="73" customFormat="1" ht="12" customHeight="1" thickBot="1">
      <c r="A23" s="28" t="s">
        <v>12</v>
      </c>
      <c r="B23" s="20" t="s">
        <v>222</v>
      </c>
      <c r="C23" s="223">
        <f>+C24+C25+C26+C27+C28</f>
        <v>0</v>
      </c>
      <c r="D23" s="223">
        <f>+D24+D25+D26+D27+D28</f>
        <v>0</v>
      </c>
    </row>
    <row r="24" spans="1:4" s="73" customFormat="1" ht="12" customHeight="1">
      <c r="A24" s="327" t="s">
        <v>72</v>
      </c>
      <c r="B24" s="310" t="s">
        <v>223</v>
      </c>
      <c r="C24" s="226"/>
      <c r="D24" s="226"/>
    </row>
    <row r="25" spans="1:4" s="72" customFormat="1" ht="12" customHeight="1">
      <c r="A25" s="328" t="s">
        <v>73</v>
      </c>
      <c r="B25" s="311" t="s">
        <v>224</v>
      </c>
      <c r="C25" s="225"/>
      <c r="D25" s="225"/>
    </row>
    <row r="26" spans="1:4" s="73" customFormat="1" ht="12" customHeight="1">
      <c r="A26" s="328" t="s">
        <v>74</v>
      </c>
      <c r="B26" s="311" t="s">
        <v>411</v>
      </c>
      <c r="C26" s="225"/>
      <c r="D26" s="225"/>
    </row>
    <row r="27" spans="1:4" s="73" customFormat="1" ht="12" customHeight="1">
      <c r="A27" s="328" t="s">
        <v>75</v>
      </c>
      <c r="B27" s="311" t="s">
        <v>412</v>
      </c>
      <c r="C27" s="225"/>
      <c r="D27" s="225"/>
    </row>
    <row r="28" spans="1:4" s="73" customFormat="1" ht="12" customHeight="1">
      <c r="A28" s="328" t="s">
        <v>132</v>
      </c>
      <c r="B28" s="311" t="s">
        <v>225</v>
      </c>
      <c r="C28" s="225"/>
      <c r="D28" s="225"/>
    </row>
    <row r="29" spans="1:4" s="73" customFormat="1" ht="12" customHeight="1" thickBot="1">
      <c r="A29" s="329" t="s">
        <v>133</v>
      </c>
      <c r="B29" s="312" t="s">
        <v>226</v>
      </c>
      <c r="C29" s="227"/>
      <c r="D29" s="227"/>
    </row>
    <row r="30" spans="1:4" s="73" customFormat="1" ht="12" customHeight="1" thickBot="1">
      <c r="A30" s="28" t="s">
        <v>134</v>
      </c>
      <c r="B30" s="20" t="s">
        <v>227</v>
      </c>
      <c r="C30" s="229">
        <f>+C31+C34+C35+C36</f>
        <v>20000</v>
      </c>
      <c r="D30" s="229">
        <f>+D31+D34+D35+D36</f>
        <v>20000</v>
      </c>
    </row>
    <row r="31" spans="1:4" s="73" customFormat="1" ht="12" customHeight="1">
      <c r="A31" s="327" t="s">
        <v>228</v>
      </c>
      <c r="B31" s="310" t="s">
        <v>234</v>
      </c>
      <c r="C31" s="305">
        <f>SUM(C32:C33)</f>
        <v>17400</v>
      </c>
      <c r="D31" s="305">
        <f>SUM(D32:D33)</f>
        <v>17400</v>
      </c>
    </row>
    <row r="32" spans="1:4" s="73" customFormat="1" ht="12" customHeight="1">
      <c r="A32" s="328" t="s">
        <v>229</v>
      </c>
      <c r="B32" s="311" t="s">
        <v>235</v>
      </c>
      <c r="C32" s="225">
        <v>400</v>
      </c>
      <c r="D32" s="225">
        <v>400</v>
      </c>
    </row>
    <row r="33" spans="1:4" s="73" customFormat="1" ht="12" customHeight="1">
      <c r="A33" s="328" t="s">
        <v>230</v>
      </c>
      <c r="B33" s="311" t="s">
        <v>236</v>
      </c>
      <c r="C33" s="225">
        <v>17000</v>
      </c>
      <c r="D33" s="225">
        <v>17000</v>
      </c>
    </row>
    <row r="34" spans="1:4" s="73" customFormat="1" ht="12" customHeight="1">
      <c r="A34" s="328" t="s">
        <v>231</v>
      </c>
      <c r="B34" s="311" t="s">
        <v>237</v>
      </c>
      <c r="C34" s="225">
        <v>1300</v>
      </c>
      <c r="D34" s="225">
        <v>1300</v>
      </c>
    </row>
    <row r="35" spans="1:4" s="73" customFormat="1" ht="12" customHeight="1">
      <c r="A35" s="328" t="s">
        <v>232</v>
      </c>
      <c r="B35" s="311" t="s">
        <v>238</v>
      </c>
      <c r="C35" s="225"/>
      <c r="D35" s="225"/>
    </row>
    <row r="36" spans="1:4" s="73" customFormat="1" ht="12" customHeight="1" thickBot="1">
      <c r="A36" s="329" t="s">
        <v>233</v>
      </c>
      <c r="B36" s="312" t="s">
        <v>239</v>
      </c>
      <c r="C36" s="227">
        <v>1300</v>
      </c>
      <c r="D36" s="227">
        <v>1300</v>
      </c>
    </row>
    <row r="37" spans="1:4" s="73" customFormat="1" ht="12" customHeight="1" thickBot="1">
      <c r="A37" s="28" t="s">
        <v>14</v>
      </c>
      <c r="B37" s="20" t="s">
        <v>240</v>
      </c>
      <c r="C37" s="223">
        <f>SUM(C38:C47)</f>
        <v>9372</v>
      </c>
      <c r="D37" s="223">
        <f>SUM(D38:D47)</f>
        <v>9372</v>
      </c>
    </row>
    <row r="38" spans="1:4" s="73" customFormat="1" ht="12" customHeight="1">
      <c r="A38" s="327" t="s">
        <v>76</v>
      </c>
      <c r="B38" s="310" t="s">
        <v>243</v>
      </c>
      <c r="C38" s="226">
        <v>1850</v>
      </c>
      <c r="D38" s="226">
        <v>1850</v>
      </c>
    </row>
    <row r="39" spans="1:4" s="73" customFormat="1" ht="12" customHeight="1">
      <c r="A39" s="328" t="s">
        <v>77</v>
      </c>
      <c r="B39" s="311" t="s">
        <v>244</v>
      </c>
      <c r="C39" s="225"/>
      <c r="D39" s="225"/>
    </row>
    <row r="40" spans="1:4" s="73" customFormat="1" ht="12" customHeight="1">
      <c r="A40" s="328" t="s">
        <v>78</v>
      </c>
      <c r="B40" s="311" t="s">
        <v>245</v>
      </c>
      <c r="C40" s="225"/>
      <c r="D40" s="225"/>
    </row>
    <row r="41" spans="1:4" s="73" customFormat="1" ht="12" customHeight="1">
      <c r="A41" s="328" t="s">
        <v>136</v>
      </c>
      <c r="B41" s="311" t="s">
        <v>246</v>
      </c>
      <c r="C41" s="225">
        <v>20</v>
      </c>
      <c r="D41" s="225">
        <v>20</v>
      </c>
    </row>
    <row r="42" spans="1:4" s="73" customFormat="1" ht="12" customHeight="1">
      <c r="A42" s="328" t="s">
        <v>137</v>
      </c>
      <c r="B42" s="311" t="s">
        <v>247</v>
      </c>
      <c r="C42" s="225"/>
      <c r="D42" s="225"/>
    </row>
    <row r="43" spans="1:4" s="73" customFormat="1" ht="12" customHeight="1">
      <c r="A43" s="328" t="s">
        <v>138</v>
      </c>
      <c r="B43" s="311" t="s">
        <v>248</v>
      </c>
      <c r="C43" s="225"/>
      <c r="D43" s="225"/>
    </row>
    <row r="44" spans="1:4" s="73" customFormat="1" ht="12" customHeight="1">
      <c r="A44" s="328" t="s">
        <v>139</v>
      </c>
      <c r="B44" s="311" t="s">
        <v>249</v>
      </c>
      <c r="C44" s="225"/>
      <c r="D44" s="225"/>
    </row>
    <row r="45" spans="1:4" s="73" customFormat="1" ht="12" customHeight="1">
      <c r="A45" s="328" t="s">
        <v>140</v>
      </c>
      <c r="B45" s="311" t="s">
        <v>250</v>
      </c>
      <c r="C45" s="225">
        <v>2</v>
      </c>
      <c r="D45" s="225">
        <v>2</v>
      </c>
    </row>
    <row r="46" spans="1:4" s="73" customFormat="1" ht="12" customHeight="1">
      <c r="A46" s="328" t="s">
        <v>241</v>
      </c>
      <c r="B46" s="311" t="s">
        <v>251</v>
      </c>
      <c r="C46" s="228"/>
      <c r="D46" s="228"/>
    </row>
    <row r="47" spans="1:4" s="73" customFormat="1" ht="12" customHeight="1" thickBot="1">
      <c r="A47" s="329" t="s">
        <v>242</v>
      </c>
      <c r="B47" s="312" t="s">
        <v>252</v>
      </c>
      <c r="C47" s="299">
        <v>7500</v>
      </c>
      <c r="D47" s="299">
        <v>7500</v>
      </c>
    </row>
    <row r="48" spans="1:4" s="73" customFormat="1" ht="12" customHeight="1" thickBot="1">
      <c r="A48" s="28" t="s">
        <v>15</v>
      </c>
      <c r="B48" s="20" t="s">
        <v>253</v>
      </c>
      <c r="C48" s="223">
        <f>SUM(C49:C53)</f>
        <v>4700</v>
      </c>
      <c r="D48" s="223">
        <f>SUM(D49:D53)</f>
        <v>4700</v>
      </c>
    </row>
    <row r="49" spans="1:4" s="73" customFormat="1" ht="12" customHeight="1">
      <c r="A49" s="327" t="s">
        <v>79</v>
      </c>
      <c r="B49" s="310" t="s">
        <v>257</v>
      </c>
      <c r="C49" s="340"/>
      <c r="D49" s="340"/>
    </row>
    <row r="50" spans="1:4" s="73" customFormat="1" ht="12" customHeight="1">
      <c r="A50" s="328" t="s">
        <v>80</v>
      </c>
      <c r="B50" s="311" t="s">
        <v>258</v>
      </c>
      <c r="C50" s="228">
        <v>4000</v>
      </c>
      <c r="D50" s="228">
        <v>4000</v>
      </c>
    </row>
    <row r="51" spans="1:4" s="73" customFormat="1" ht="12" customHeight="1">
      <c r="A51" s="328" t="s">
        <v>254</v>
      </c>
      <c r="B51" s="311" t="s">
        <v>259</v>
      </c>
      <c r="C51" s="228">
        <v>700</v>
      </c>
      <c r="D51" s="228">
        <v>700</v>
      </c>
    </row>
    <row r="52" spans="1:4" s="73" customFormat="1" ht="12" customHeight="1">
      <c r="A52" s="328" t="s">
        <v>255</v>
      </c>
      <c r="B52" s="311" t="s">
        <v>260</v>
      </c>
      <c r="C52" s="228"/>
      <c r="D52" s="228"/>
    </row>
    <row r="53" spans="1:4" s="73" customFormat="1" ht="12" customHeight="1" thickBot="1">
      <c r="A53" s="329" t="s">
        <v>256</v>
      </c>
      <c r="B53" s="312" t="s">
        <v>261</v>
      </c>
      <c r="C53" s="299"/>
      <c r="D53" s="299"/>
    </row>
    <row r="54" spans="1:4" s="73" customFormat="1" ht="12" customHeight="1" thickBot="1">
      <c r="A54" s="28" t="s">
        <v>141</v>
      </c>
      <c r="B54" s="20" t="s">
        <v>262</v>
      </c>
      <c r="C54" s="223">
        <f>SUM(C55:C57)</f>
        <v>0</v>
      </c>
      <c r="D54" s="223">
        <f>SUM(D55:D57)</f>
        <v>0</v>
      </c>
    </row>
    <row r="55" spans="1:4" s="73" customFormat="1" ht="12" customHeight="1">
      <c r="A55" s="327" t="s">
        <v>81</v>
      </c>
      <c r="B55" s="310" t="s">
        <v>263</v>
      </c>
      <c r="C55" s="226"/>
      <c r="D55" s="226"/>
    </row>
    <row r="56" spans="1:4" s="73" customFormat="1" ht="12" customHeight="1">
      <c r="A56" s="328" t="s">
        <v>82</v>
      </c>
      <c r="B56" s="311" t="s">
        <v>413</v>
      </c>
      <c r="C56" s="225"/>
      <c r="D56" s="225"/>
    </row>
    <row r="57" spans="1:4" s="73" customFormat="1" ht="12" customHeight="1">
      <c r="A57" s="328" t="s">
        <v>267</v>
      </c>
      <c r="B57" s="311" t="s">
        <v>265</v>
      </c>
      <c r="C57" s="225"/>
      <c r="D57" s="225"/>
    </row>
    <row r="58" spans="1:4" s="73" customFormat="1" ht="12" customHeight="1" thickBot="1">
      <c r="A58" s="329" t="s">
        <v>268</v>
      </c>
      <c r="B58" s="312" t="s">
        <v>266</v>
      </c>
      <c r="C58" s="227"/>
      <c r="D58" s="227"/>
    </row>
    <row r="59" spans="1:4" s="73" customFormat="1" ht="12" customHeight="1" thickBot="1">
      <c r="A59" s="28" t="s">
        <v>17</v>
      </c>
      <c r="B59" s="218" t="s">
        <v>269</v>
      </c>
      <c r="C59" s="223">
        <f>SUM(C60:C62)</f>
        <v>0</v>
      </c>
      <c r="D59" s="223">
        <f>SUM(D60:D62)</f>
        <v>5443</v>
      </c>
    </row>
    <row r="60" spans="1:4" s="73" customFormat="1" ht="12" customHeight="1">
      <c r="A60" s="327" t="s">
        <v>142</v>
      </c>
      <c r="B60" s="310" t="s">
        <v>271</v>
      </c>
      <c r="C60" s="228"/>
      <c r="D60" s="228"/>
    </row>
    <row r="61" spans="1:4" s="73" customFormat="1" ht="12" customHeight="1">
      <c r="A61" s="328" t="s">
        <v>143</v>
      </c>
      <c r="B61" s="311" t="s">
        <v>414</v>
      </c>
      <c r="C61" s="228"/>
      <c r="D61" s="228"/>
    </row>
    <row r="62" spans="1:4" s="73" customFormat="1" ht="12" customHeight="1">
      <c r="A62" s="328" t="s">
        <v>184</v>
      </c>
      <c r="B62" s="311" t="s">
        <v>272</v>
      </c>
      <c r="C62" s="228"/>
      <c r="D62" s="228">
        <v>5443</v>
      </c>
    </row>
    <row r="63" spans="1:4" s="73" customFormat="1" ht="12" customHeight="1" thickBot="1">
      <c r="A63" s="329" t="s">
        <v>270</v>
      </c>
      <c r="B63" s="312" t="s">
        <v>273</v>
      </c>
      <c r="C63" s="228"/>
      <c r="D63" s="228"/>
    </row>
    <row r="64" spans="1:4" s="73" customFormat="1" ht="12" customHeight="1" thickBot="1">
      <c r="A64" s="28" t="s">
        <v>18</v>
      </c>
      <c r="B64" s="20" t="s">
        <v>274</v>
      </c>
      <c r="C64" s="229">
        <f>+C9+C16+C23+C30+C37+C48+C54+C59</f>
        <v>50762</v>
      </c>
      <c r="D64" s="229">
        <f>+D9+D16+D23+D30+D37+D48+D54+D59</f>
        <v>56205</v>
      </c>
    </row>
    <row r="65" spans="1:4" s="73" customFormat="1" ht="12" customHeight="1" thickBot="1">
      <c r="A65" s="330" t="s">
        <v>398</v>
      </c>
      <c r="B65" s="218" t="s">
        <v>276</v>
      </c>
      <c r="C65" s="223">
        <f>SUM(C66:C68)</f>
        <v>0</v>
      </c>
      <c r="D65" s="223">
        <f>SUM(D66:D68)</f>
        <v>0</v>
      </c>
    </row>
    <row r="66" spans="1:4" s="73" customFormat="1" ht="12" customHeight="1">
      <c r="A66" s="327" t="s">
        <v>309</v>
      </c>
      <c r="B66" s="310" t="s">
        <v>277</v>
      </c>
      <c r="C66" s="228"/>
      <c r="D66" s="228"/>
    </row>
    <row r="67" spans="1:4" s="73" customFormat="1" ht="12" customHeight="1">
      <c r="A67" s="328" t="s">
        <v>318</v>
      </c>
      <c r="B67" s="311" t="s">
        <v>278</v>
      </c>
      <c r="C67" s="228"/>
      <c r="D67" s="228"/>
    </row>
    <row r="68" spans="1:4" s="73" customFormat="1" ht="12" customHeight="1" thickBot="1">
      <c r="A68" s="329" t="s">
        <v>319</v>
      </c>
      <c r="B68" s="314" t="s">
        <v>279</v>
      </c>
      <c r="C68" s="228"/>
      <c r="D68" s="228"/>
    </row>
    <row r="69" spans="1:4" s="73" customFormat="1" ht="12" customHeight="1" thickBot="1">
      <c r="A69" s="330" t="s">
        <v>280</v>
      </c>
      <c r="B69" s="218" t="s">
        <v>281</v>
      </c>
      <c r="C69" s="223">
        <f>SUM(C70:C73)</f>
        <v>0</v>
      </c>
      <c r="D69" s="223">
        <f>SUM(D70:D73)</f>
        <v>0</v>
      </c>
    </row>
    <row r="70" spans="1:4" s="73" customFormat="1" ht="12" customHeight="1">
      <c r="A70" s="327" t="s">
        <v>124</v>
      </c>
      <c r="B70" s="310" t="s">
        <v>282</v>
      </c>
      <c r="C70" s="228"/>
      <c r="D70" s="228"/>
    </row>
    <row r="71" spans="1:4" s="73" customFormat="1" ht="12" customHeight="1">
      <c r="A71" s="328" t="s">
        <v>125</v>
      </c>
      <c r="B71" s="311" t="s">
        <v>283</v>
      </c>
      <c r="C71" s="228"/>
      <c r="D71" s="228"/>
    </row>
    <row r="72" spans="1:4" s="73" customFormat="1" ht="12" customHeight="1">
      <c r="A72" s="328" t="s">
        <v>310</v>
      </c>
      <c r="B72" s="311" t="s">
        <v>284</v>
      </c>
      <c r="C72" s="228"/>
      <c r="D72" s="228"/>
    </row>
    <row r="73" spans="1:4" s="73" customFormat="1" ht="12" customHeight="1" thickBot="1">
      <c r="A73" s="329" t="s">
        <v>311</v>
      </c>
      <c r="B73" s="312" t="s">
        <v>285</v>
      </c>
      <c r="C73" s="228"/>
      <c r="D73" s="228"/>
    </row>
    <row r="74" spans="1:4" s="73" customFormat="1" ht="12" customHeight="1" thickBot="1">
      <c r="A74" s="330" t="s">
        <v>286</v>
      </c>
      <c r="B74" s="218" t="s">
        <v>287</v>
      </c>
      <c r="C74" s="223">
        <f>SUM(C75:C76)</f>
        <v>16384</v>
      </c>
      <c r="D74" s="223">
        <f>SUM(D75:D76)</f>
        <v>10941</v>
      </c>
    </row>
    <row r="75" spans="1:4" s="73" customFormat="1" ht="12" customHeight="1">
      <c r="A75" s="327" t="s">
        <v>312</v>
      </c>
      <c r="B75" s="310" t="s">
        <v>288</v>
      </c>
      <c r="C75" s="228">
        <v>16384</v>
      </c>
      <c r="D75" s="228">
        <v>10941</v>
      </c>
    </row>
    <row r="76" spans="1:4" s="73" customFormat="1" ht="12" customHeight="1" thickBot="1">
      <c r="A76" s="329" t="s">
        <v>313</v>
      </c>
      <c r="B76" s="312" t="s">
        <v>289</v>
      </c>
      <c r="C76" s="228"/>
      <c r="D76" s="228"/>
    </row>
    <row r="77" spans="1:4" s="72" customFormat="1" ht="12" customHeight="1" thickBot="1">
      <c r="A77" s="330" t="s">
        <v>290</v>
      </c>
      <c r="B77" s="218" t="s">
        <v>291</v>
      </c>
      <c r="C77" s="223">
        <f>SUM(C78:C80)</f>
        <v>0</v>
      </c>
      <c r="D77" s="223">
        <f>SUM(D78:D80)</f>
        <v>0</v>
      </c>
    </row>
    <row r="78" spans="1:4" s="73" customFormat="1" ht="12" customHeight="1">
      <c r="A78" s="327" t="s">
        <v>314</v>
      </c>
      <c r="B78" s="310" t="s">
        <v>292</v>
      </c>
      <c r="C78" s="228"/>
      <c r="D78" s="228"/>
    </row>
    <row r="79" spans="1:4" s="73" customFormat="1" ht="12" customHeight="1">
      <c r="A79" s="328" t="s">
        <v>315</v>
      </c>
      <c r="B79" s="311" t="s">
        <v>293</v>
      </c>
      <c r="C79" s="228"/>
      <c r="D79" s="228"/>
    </row>
    <row r="80" spans="1:4" s="73" customFormat="1" ht="12" customHeight="1" thickBot="1">
      <c r="A80" s="329" t="s">
        <v>316</v>
      </c>
      <c r="B80" s="312" t="s">
        <v>294</v>
      </c>
      <c r="C80" s="228"/>
      <c r="D80" s="228"/>
    </row>
    <row r="81" spans="1:4" s="73" customFormat="1" ht="12" customHeight="1" thickBot="1">
      <c r="A81" s="330" t="s">
        <v>295</v>
      </c>
      <c r="B81" s="218" t="s">
        <v>317</v>
      </c>
      <c r="C81" s="223">
        <f>SUM(C82:C85)</f>
        <v>0</v>
      </c>
      <c r="D81" s="223">
        <f>SUM(D82:D85)</f>
        <v>0</v>
      </c>
    </row>
    <row r="82" spans="1:4" s="73" customFormat="1" ht="12" customHeight="1">
      <c r="A82" s="331" t="s">
        <v>296</v>
      </c>
      <c r="B82" s="310" t="s">
        <v>297</v>
      </c>
      <c r="C82" s="228"/>
      <c r="D82" s="228"/>
    </row>
    <row r="83" spans="1:4" s="73" customFormat="1" ht="12" customHeight="1">
      <c r="A83" s="332" t="s">
        <v>298</v>
      </c>
      <c r="B83" s="311" t="s">
        <v>299</v>
      </c>
      <c r="C83" s="228"/>
      <c r="D83" s="228"/>
    </row>
    <row r="84" spans="1:4" s="73" customFormat="1" ht="12" customHeight="1">
      <c r="A84" s="332" t="s">
        <v>300</v>
      </c>
      <c r="B84" s="311" t="s">
        <v>301</v>
      </c>
      <c r="C84" s="228"/>
      <c r="D84" s="228"/>
    </row>
    <row r="85" spans="1:4" s="72" customFormat="1" ht="12" customHeight="1" thickBot="1">
      <c r="A85" s="333" t="s">
        <v>302</v>
      </c>
      <c r="B85" s="312" t="s">
        <v>303</v>
      </c>
      <c r="C85" s="228"/>
      <c r="D85" s="228"/>
    </row>
    <row r="86" spans="1:4" s="72" customFormat="1" ht="12" customHeight="1" thickBot="1">
      <c r="A86" s="330" t="s">
        <v>304</v>
      </c>
      <c r="B86" s="218" t="s">
        <v>305</v>
      </c>
      <c r="C86" s="341"/>
      <c r="D86" s="341"/>
    </row>
    <row r="87" spans="1:4" s="72" customFormat="1" ht="12" customHeight="1" thickBot="1">
      <c r="A87" s="330" t="s">
        <v>306</v>
      </c>
      <c r="B87" s="318" t="s">
        <v>307</v>
      </c>
      <c r="C87" s="229">
        <f>+C65+C69+C74+C77+C81+C86</f>
        <v>16384</v>
      </c>
      <c r="D87" s="229">
        <f>+D65+D69+D74+D77+D81+D86</f>
        <v>10941</v>
      </c>
    </row>
    <row r="88" spans="1:4" s="72" customFormat="1" ht="12" customHeight="1" thickBot="1">
      <c r="A88" s="334" t="s">
        <v>320</v>
      </c>
      <c r="B88" s="320" t="s">
        <v>405</v>
      </c>
      <c r="C88" s="229">
        <f>+C64+C87</f>
        <v>67146</v>
      </c>
      <c r="D88" s="229">
        <v>67146</v>
      </c>
    </row>
    <row r="89" spans="1:4" s="59" customFormat="1" ht="16.5" customHeight="1">
      <c r="A89" s="190"/>
      <c r="B89" s="191"/>
      <c r="C89" s="285"/>
      <c r="D89" s="285"/>
    </row>
    <row r="90" spans="1:4" s="74" customFormat="1" ht="12" customHeight="1" thickBot="1">
      <c r="A90" s="335"/>
      <c r="B90" s="192"/>
      <c r="C90" s="286"/>
      <c r="D90" s="286"/>
    </row>
    <row r="91" spans="1:4" ht="12" customHeight="1" thickBot="1">
      <c r="A91" s="193"/>
      <c r="B91" s="194" t="s">
        <v>49</v>
      </c>
      <c r="C91" s="461"/>
      <c r="D91" s="462"/>
    </row>
    <row r="92" spans="1:4" ht="12" customHeight="1" thickBot="1">
      <c r="A92" s="302" t="s">
        <v>10</v>
      </c>
      <c r="B92" s="27" t="s">
        <v>323</v>
      </c>
      <c r="C92" s="222">
        <f>SUM(C93:C97)</f>
        <v>43616</v>
      </c>
      <c r="D92" s="222">
        <f>SUM(D93:D97)</f>
        <v>43616</v>
      </c>
    </row>
    <row r="93" spans="1:4" ht="12" customHeight="1">
      <c r="A93" s="336" t="s">
        <v>83</v>
      </c>
      <c r="B93" s="9" t="s">
        <v>40</v>
      </c>
      <c r="C93" s="224">
        <v>14646</v>
      </c>
      <c r="D93" s="224">
        <v>14646</v>
      </c>
    </row>
    <row r="94" spans="1:4" ht="12" customHeight="1">
      <c r="A94" s="328" t="s">
        <v>84</v>
      </c>
      <c r="B94" s="7" t="s">
        <v>144</v>
      </c>
      <c r="C94" s="225">
        <v>3388</v>
      </c>
      <c r="D94" s="225">
        <v>3388</v>
      </c>
    </row>
    <row r="95" spans="1:4" ht="12" customHeight="1">
      <c r="A95" s="328" t="s">
        <v>85</v>
      </c>
      <c r="B95" s="7" t="s">
        <v>115</v>
      </c>
      <c r="C95" s="227">
        <v>17189</v>
      </c>
      <c r="D95" s="227">
        <v>17189</v>
      </c>
    </row>
    <row r="96" spans="1:4" ht="12" customHeight="1">
      <c r="A96" s="328" t="s">
        <v>86</v>
      </c>
      <c r="B96" s="10" t="s">
        <v>145</v>
      </c>
      <c r="C96" s="227">
        <v>1545</v>
      </c>
      <c r="D96" s="227">
        <v>1545</v>
      </c>
    </row>
    <row r="97" spans="1:4" ht="12" customHeight="1">
      <c r="A97" s="328" t="s">
        <v>97</v>
      </c>
      <c r="B97" s="18" t="s">
        <v>146</v>
      </c>
      <c r="C97" s="227">
        <f>SUM(C98:C107)</f>
        <v>6848</v>
      </c>
      <c r="D97" s="227">
        <f>SUM(D98:D107)</f>
        <v>6848</v>
      </c>
    </row>
    <row r="98" spans="1:4" ht="12" customHeight="1">
      <c r="A98" s="328" t="s">
        <v>87</v>
      </c>
      <c r="B98" s="7" t="s">
        <v>324</v>
      </c>
      <c r="C98" s="227"/>
      <c r="D98" s="227"/>
    </row>
    <row r="99" spans="1:4" ht="12" customHeight="1">
      <c r="A99" s="328" t="s">
        <v>88</v>
      </c>
      <c r="B99" s="104" t="s">
        <v>325</v>
      </c>
      <c r="C99" s="227"/>
      <c r="D99" s="227"/>
    </row>
    <row r="100" spans="1:4" ht="12" customHeight="1">
      <c r="A100" s="328" t="s">
        <v>98</v>
      </c>
      <c r="B100" s="105" t="s">
        <v>326</v>
      </c>
      <c r="C100" s="227"/>
      <c r="D100" s="227"/>
    </row>
    <row r="101" spans="1:4" ht="12" customHeight="1">
      <c r="A101" s="328" t="s">
        <v>99</v>
      </c>
      <c r="B101" s="105" t="s">
        <v>327</v>
      </c>
      <c r="C101" s="227"/>
      <c r="D101" s="227"/>
    </row>
    <row r="102" spans="1:4" ht="12" customHeight="1">
      <c r="A102" s="328" t="s">
        <v>100</v>
      </c>
      <c r="B102" s="104" t="s">
        <v>328</v>
      </c>
      <c r="C102" s="227">
        <v>5857</v>
      </c>
      <c r="D102" s="227">
        <v>5857</v>
      </c>
    </row>
    <row r="103" spans="1:4" ht="12" customHeight="1">
      <c r="A103" s="328" t="s">
        <v>101</v>
      </c>
      <c r="B103" s="104" t="s">
        <v>329</v>
      </c>
      <c r="C103" s="227"/>
      <c r="D103" s="227"/>
    </row>
    <row r="104" spans="1:4" ht="12" customHeight="1">
      <c r="A104" s="328" t="s">
        <v>103</v>
      </c>
      <c r="B104" s="105" t="s">
        <v>330</v>
      </c>
      <c r="C104" s="227"/>
      <c r="D104" s="227"/>
    </row>
    <row r="105" spans="1:4" ht="12" customHeight="1">
      <c r="A105" s="337" t="s">
        <v>147</v>
      </c>
      <c r="B105" s="106" t="s">
        <v>331</v>
      </c>
      <c r="C105" s="227"/>
      <c r="D105" s="227"/>
    </row>
    <row r="106" spans="1:4" ht="12" customHeight="1">
      <c r="A106" s="328" t="s">
        <v>321</v>
      </c>
      <c r="B106" s="106" t="s">
        <v>332</v>
      </c>
      <c r="C106" s="227"/>
      <c r="D106" s="227"/>
    </row>
    <row r="107" spans="1:4" ht="12" customHeight="1" thickBot="1">
      <c r="A107" s="338" t="s">
        <v>322</v>
      </c>
      <c r="B107" s="107" t="s">
        <v>333</v>
      </c>
      <c r="C107" s="231">
        <v>991</v>
      </c>
      <c r="D107" s="231">
        <v>991</v>
      </c>
    </row>
    <row r="108" spans="1:4" ht="12" customHeight="1" thickBot="1">
      <c r="A108" s="28" t="s">
        <v>11</v>
      </c>
      <c r="B108" s="26" t="s">
        <v>334</v>
      </c>
      <c r="C108" s="223">
        <f>+C109+C111+C113</f>
        <v>18820</v>
      </c>
      <c r="D108" s="223">
        <f>+D109+D111+D113</f>
        <v>18820</v>
      </c>
    </row>
    <row r="109" spans="1:4" ht="12" customHeight="1">
      <c r="A109" s="327" t="s">
        <v>89</v>
      </c>
      <c r="B109" s="7" t="s">
        <v>182</v>
      </c>
      <c r="C109" s="226">
        <v>7031</v>
      </c>
      <c r="D109" s="226">
        <v>7031</v>
      </c>
    </row>
    <row r="110" spans="1:4" ht="12" customHeight="1">
      <c r="A110" s="327" t="s">
        <v>90</v>
      </c>
      <c r="B110" s="11" t="s">
        <v>338</v>
      </c>
      <c r="C110" s="226"/>
      <c r="D110" s="226"/>
    </row>
    <row r="111" spans="1:4" ht="12" customHeight="1">
      <c r="A111" s="327" t="s">
        <v>91</v>
      </c>
      <c r="B111" s="11" t="s">
        <v>148</v>
      </c>
      <c r="C111" s="225">
        <v>11789</v>
      </c>
      <c r="D111" s="225">
        <v>11789</v>
      </c>
    </row>
    <row r="112" spans="1:4" ht="12" customHeight="1">
      <c r="A112" s="327" t="s">
        <v>92</v>
      </c>
      <c r="B112" s="11" t="s">
        <v>339</v>
      </c>
      <c r="C112" s="211"/>
      <c r="D112" s="211"/>
    </row>
    <row r="113" spans="1:4" ht="12" customHeight="1">
      <c r="A113" s="327" t="s">
        <v>93</v>
      </c>
      <c r="B113" s="220" t="s">
        <v>185</v>
      </c>
      <c r="C113" s="211"/>
      <c r="D113" s="211"/>
    </row>
    <row r="114" spans="1:4" ht="12" customHeight="1">
      <c r="A114" s="327" t="s">
        <v>102</v>
      </c>
      <c r="B114" s="219" t="s">
        <v>415</v>
      </c>
      <c r="C114" s="211"/>
      <c r="D114" s="211"/>
    </row>
    <row r="115" spans="1:4" ht="12" customHeight="1">
      <c r="A115" s="327" t="s">
        <v>104</v>
      </c>
      <c r="B115" s="306" t="s">
        <v>344</v>
      </c>
      <c r="C115" s="211"/>
      <c r="D115" s="211"/>
    </row>
    <row r="116" spans="1:4" ht="12" customHeight="1">
      <c r="A116" s="327" t="s">
        <v>149</v>
      </c>
      <c r="B116" s="105" t="s">
        <v>327</v>
      </c>
      <c r="C116" s="211"/>
      <c r="D116" s="211"/>
    </row>
    <row r="117" spans="1:4" ht="12" customHeight="1">
      <c r="A117" s="327" t="s">
        <v>150</v>
      </c>
      <c r="B117" s="105" t="s">
        <v>343</v>
      </c>
      <c r="C117" s="211"/>
      <c r="D117" s="211"/>
    </row>
    <row r="118" spans="1:4" ht="12" customHeight="1">
      <c r="A118" s="327" t="s">
        <v>151</v>
      </c>
      <c r="B118" s="105" t="s">
        <v>342</v>
      </c>
      <c r="C118" s="211"/>
      <c r="D118" s="211"/>
    </row>
    <row r="119" spans="1:4" ht="12" customHeight="1">
      <c r="A119" s="327" t="s">
        <v>335</v>
      </c>
      <c r="B119" s="105" t="s">
        <v>330</v>
      </c>
      <c r="C119" s="211"/>
      <c r="D119" s="211"/>
    </row>
    <row r="120" spans="1:4" ht="12" customHeight="1">
      <c r="A120" s="327" t="s">
        <v>336</v>
      </c>
      <c r="B120" s="105" t="s">
        <v>341</v>
      </c>
      <c r="C120" s="211"/>
      <c r="D120" s="211"/>
    </row>
    <row r="121" spans="1:4" ht="12" customHeight="1" thickBot="1">
      <c r="A121" s="337" t="s">
        <v>337</v>
      </c>
      <c r="B121" s="105" t="s">
        <v>340</v>
      </c>
      <c r="C121" s="212"/>
      <c r="D121" s="212"/>
    </row>
    <row r="122" spans="1:4" ht="12" customHeight="1" thickBot="1">
      <c r="A122" s="28" t="s">
        <v>12</v>
      </c>
      <c r="B122" s="101" t="s">
        <v>345</v>
      </c>
      <c r="C122" s="223">
        <f>SUM(C123:C124)</f>
        <v>4398</v>
      </c>
      <c r="D122" s="223">
        <f>SUM(D123:D124)</f>
        <v>4398</v>
      </c>
    </row>
    <row r="123" spans="1:4" ht="12" customHeight="1">
      <c r="A123" s="327" t="s">
        <v>72</v>
      </c>
      <c r="B123" s="8" t="s">
        <v>50</v>
      </c>
      <c r="C123" s="226">
        <v>4398</v>
      </c>
      <c r="D123" s="226">
        <v>4398</v>
      </c>
    </row>
    <row r="124" spans="1:4" ht="12" customHeight="1" thickBot="1">
      <c r="A124" s="329" t="s">
        <v>73</v>
      </c>
      <c r="B124" s="11" t="s">
        <v>51</v>
      </c>
      <c r="C124" s="227"/>
      <c r="D124" s="227"/>
    </row>
    <row r="125" spans="1:4" s="74" customFormat="1" ht="12" customHeight="1" thickBot="1">
      <c r="A125" s="28" t="s">
        <v>13</v>
      </c>
      <c r="B125" s="101" t="s">
        <v>346</v>
      </c>
      <c r="C125" s="223">
        <f>+C92+C108+C122</f>
        <v>66834</v>
      </c>
      <c r="D125" s="223">
        <f>+D92+D108+D122</f>
        <v>66834</v>
      </c>
    </row>
    <row r="126" spans="1:4" ht="12" customHeight="1" thickBot="1">
      <c r="A126" s="28" t="s">
        <v>14</v>
      </c>
      <c r="B126" s="101" t="s">
        <v>347</v>
      </c>
      <c r="C126" s="223">
        <f>+C127+C128+C129</f>
        <v>0</v>
      </c>
      <c r="D126" s="223">
        <f>+D127+D128+D129</f>
        <v>0</v>
      </c>
    </row>
    <row r="127" spans="1:4" ht="12" customHeight="1">
      <c r="A127" s="327" t="s">
        <v>76</v>
      </c>
      <c r="B127" s="8" t="s">
        <v>348</v>
      </c>
      <c r="C127" s="211"/>
      <c r="D127" s="211"/>
    </row>
    <row r="128" spans="1:4" ht="12" customHeight="1">
      <c r="A128" s="327" t="s">
        <v>77</v>
      </c>
      <c r="B128" s="8" t="s">
        <v>349</v>
      </c>
      <c r="C128" s="211"/>
      <c r="D128" s="211"/>
    </row>
    <row r="129" spans="1:4" ht="12" customHeight="1" thickBot="1">
      <c r="A129" s="337" t="s">
        <v>78</v>
      </c>
      <c r="B129" s="6" t="s">
        <v>350</v>
      </c>
      <c r="C129" s="211"/>
      <c r="D129" s="211"/>
    </row>
    <row r="130" spans="1:4" ht="12" customHeight="1" thickBot="1">
      <c r="A130" s="28" t="s">
        <v>15</v>
      </c>
      <c r="B130" s="101" t="s">
        <v>397</v>
      </c>
      <c r="C130" s="223">
        <f>+C131+C132+C133+C134</f>
        <v>0</v>
      </c>
      <c r="D130" s="223">
        <f>+D131+D132+D133+D134</f>
        <v>0</v>
      </c>
    </row>
    <row r="131" spans="1:4" ht="12" customHeight="1">
      <c r="A131" s="327" t="s">
        <v>79</v>
      </c>
      <c r="B131" s="8" t="s">
        <v>351</v>
      </c>
      <c r="C131" s="211"/>
      <c r="D131" s="211"/>
    </row>
    <row r="132" spans="1:4" s="74" customFormat="1" ht="12" customHeight="1">
      <c r="A132" s="327" t="s">
        <v>80</v>
      </c>
      <c r="B132" s="8" t="s">
        <v>352</v>
      </c>
      <c r="C132" s="211"/>
      <c r="D132" s="211"/>
    </row>
    <row r="133" spans="1:12" ht="12" customHeight="1">
      <c r="A133" s="327" t="s">
        <v>254</v>
      </c>
      <c r="B133" s="8" t="s">
        <v>353</v>
      </c>
      <c r="C133" s="211"/>
      <c r="D133" s="211"/>
      <c r="L133" s="196"/>
    </row>
    <row r="134" spans="1:4" ht="13.5" thickBot="1">
      <c r="A134" s="337" t="s">
        <v>255</v>
      </c>
      <c r="B134" s="6" t="s">
        <v>354</v>
      </c>
      <c r="C134" s="211"/>
      <c r="D134" s="211"/>
    </row>
    <row r="135" spans="1:4" ht="12" customHeight="1" thickBot="1">
      <c r="A135" s="28" t="s">
        <v>16</v>
      </c>
      <c r="B135" s="101" t="s">
        <v>355</v>
      </c>
      <c r="C135" s="229">
        <f>+C136+C137+C138+C139</f>
        <v>312</v>
      </c>
      <c r="D135" s="229">
        <f>+D136+D137+D138+D139</f>
        <v>312</v>
      </c>
    </row>
    <row r="136" spans="1:4" s="74" customFormat="1" ht="12" customHeight="1">
      <c r="A136" s="327" t="s">
        <v>81</v>
      </c>
      <c r="B136" s="8" t="s">
        <v>356</v>
      </c>
      <c r="C136" s="211"/>
      <c r="D136" s="211"/>
    </row>
    <row r="137" spans="1:4" s="74" customFormat="1" ht="12" customHeight="1">
      <c r="A137" s="327" t="s">
        <v>82</v>
      </c>
      <c r="B137" s="8" t="s">
        <v>366</v>
      </c>
      <c r="C137" s="211">
        <v>312</v>
      </c>
      <c r="D137" s="211">
        <v>312</v>
      </c>
    </row>
    <row r="138" spans="1:4" s="74" customFormat="1" ht="12" customHeight="1">
      <c r="A138" s="327" t="s">
        <v>267</v>
      </c>
      <c r="B138" s="8" t="s">
        <v>357</v>
      </c>
      <c r="C138" s="211"/>
      <c r="D138" s="211"/>
    </row>
    <row r="139" spans="1:4" s="74" customFormat="1" ht="12" customHeight="1" thickBot="1">
      <c r="A139" s="337" t="s">
        <v>268</v>
      </c>
      <c r="B139" s="6" t="s">
        <v>358</v>
      </c>
      <c r="C139" s="211"/>
      <c r="D139" s="211"/>
    </row>
    <row r="140" spans="1:4" s="74" customFormat="1" ht="12" customHeight="1" thickBot="1">
      <c r="A140" s="28" t="s">
        <v>17</v>
      </c>
      <c r="B140" s="101" t="s">
        <v>359</v>
      </c>
      <c r="C140" s="232">
        <f>+C141+C142+C143+C144</f>
        <v>0</v>
      </c>
      <c r="D140" s="232">
        <f>+D141+D142+D143+D144</f>
        <v>0</v>
      </c>
    </row>
    <row r="141" spans="1:4" s="74" customFormat="1" ht="12" customHeight="1">
      <c r="A141" s="327" t="s">
        <v>142</v>
      </c>
      <c r="B141" s="8" t="s">
        <v>360</v>
      </c>
      <c r="C141" s="211"/>
      <c r="D141" s="211"/>
    </row>
    <row r="142" spans="1:4" ht="12.75" customHeight="1">
      <c r="A142" s="327" t="s">
        <v>143</v>
      </c>
      <c r="B142" s="8" t="s">
        <v>361</v>
      </c>
      <c r="C142" s="211"/>
      <c r="D142" s="211"/>
    </row>
    <row r="143" spans="1:4" ht="12" customHeight="1">
      <c r="A143" s="327" t="s">
        <v>184</v>
      </c>
      <c r="B143" s="8" t="s">
        <v>362</v>
      </c>
      <c r="C143" s="211"/>
      <c r="D143" s="211"/>
    </row>
    <row r="144" spans="1:4" ht="15" customHeight="1" thickBot="1">
      <c r="A144" s="327" t="s">
        <v>270</v>
      </c>
      <c r="B144" s="8" t="s">
        <v>363</v>
      </c>
      <c r="C144" s="211"/>
      <c r="D144" s="211"/>
    </row>
    <row r="145" spans="1:4" ht="15" customHeight="1" thickBot="1">
      <c r="A145" s="28" t="s">
        <v>18</v>
      </c>
      <c r="B145" s="101" t="s">
        <v>364</v>
      </c>
      <c r="C145" s="322">
        <f>+C126+C130+C135+C140</f>
        <v>312</v>
      </c>
      <c r="D145" s="322">
        <f>+D126+D130+D135+D140</f>
        <v>312</v>
      </c>
    </row>
    <row r="146" spans="1:4" ht="13.5" thickBot="1">
      <c r="A146" s="339" t="s">
        <v>19</v>
      </c>
      <c r="B146" s="287" t="s">
        <v>365</v>
      </c>
      <c r="C146" s="322">
        <f>+C125+C145</f>
        <v>67146</v>
      </c>
      <c r="D146" s="322">
        <f>+D125+D145</f>
        <v>67146</v>
      </c>
    </row>
    <row r="147" ht="15" customHeight="1"/>
    <row r="148" spans="1:4" ht="14.25" customHeight="1">
      <c r="A148" s="376"/>
      <c r="B148" s="377"/>
      <c r="C148" s="378"/>
      <c r="D148" s="378"/>
    </row>
    <row r="149" spans="1:4" ht="12.75">
      <c r="A149" s="376"/>
      <c r="B149" s="377"/>
      <c r="C149" s="378"/>
      <c r="D149" s="378"/>
    </row>
  </sheetData>
  <sheetProtection formatCells="0"/>
  <mergeCells count="3">
    <mergeCell ref="B2:C2"/>
    <mergeCell ref="B1:C1"/>
    <mergeCell ref="C91:D91"/>
  </mergeCells>
  <printOptions horizontalCentered="1"/>
  <pageMargins left="0.7874015748031497" right="0.7874015748031497" top="0.3441666666666667" bottom="0.984251968503937" header="0.175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view="pageBreakPreview" zoomScaleSheetLayoutView="100" workbookViewId="0" topLeftCell="A1">
      <selection activeCell="F105" sqref="F105"/>
    </sheetView>
  </sheetViews>
  <sheetFormatPr defaultColWidth="9.375" defaultRowHeight="12.75"/>
  <cols>
    <col min="1" max="1" width="10.50390625" style="293" customWidth="1"/>
    <col min="2" max="2" width="57.50390625" style="294" customWidth="1"/>
    <col min="3" max="3" width="16.75390625" style="295" customWidth="1"/>
    <col min="4" max="4" width="17.00390625" style="295" customWidth="1"/>
    <col min="5" max="16384" width="9.375" style="2" customWidth="1"/>
  </cols>
  <sheetData>
    <row r="1" spans="1:4" s="1" customFormat="1" ht="16.5" customHeight="1" thickBot="1">
      <c r="A1" s="182"/>
      <c r="B1" s="183"/>
      <c r="C1" s="195"/>
      <c r="D1" s="195"/>
    </row>
    <row r="2" spans="1:4" s="70" customFormat="1" ht="21" customHeight="1">
      <c r="A2" s="300" t="s">
        <v>52</v>
      </c>
      <c r="B2" s="279" t="s">
        <v>178</v>
      </c>
      <c r="C2" s="281"/>
      <c r="D2" s="281"/>
    </row>
    <row r="3" spans="1:4" s="70" customFormat="1" ht="15.75" thickBot="1">
      <c r="A3" s="372" t="s">
        <v>164</v>
      </c>
      <c r="B3" s="280" t="s">
        <v>416</v>
      </c>
      <c r="C3" s="282"/>
      <c r="D3" s="282"/>
    </row>
    <row r="4" spans="1:4" s="71" customFormat="1" ht="15.75" customHeight="1" thickBot="1">
      <c r="A4" s="184"/>
      <c r="B4" s="184"/>
      <c r="C4" s="463" t="s">
        <v>44</v>
      </c>
      <c r="D4" s="463"/>
    </row>
    <row r="5" spans="1:4" ht="23.25" thickBot="1">
      <c r="A5" s="301" t="s">
        <v>165</v>
      </c>
      <c r="B5" s="186" t="s">
        <v>45</v>
      </c>
      <c r="C5" s="187" t="s">
        <v>46</v>
      </c>
      <c r="D5" s="32" t="s">
        <v>470</v>
      </c>
    </row>
    <row r="6" spans="1:4" s="59" customFormat="1" ht="12.75" customHeight="1" thickBot="1">
      <c r="A6" s="162" t="s">
        <v>418</v>
      </c>
      <c r="B6" s="163" t="s">
        <v>419</v>
      </c>
      <c r="C6" s="164" t="s">
        <v>420</v>
      </c>
      <c r="D6" s="164" t="s">
        <v>421</v>
      </c>
    </row>
    <row r="7" spans="1:4" s="59" customFormat="1" ht="15.75" customHeight="1" thickBot="1">
      <c r="A7" s="188"/>
      <c r="B7" s="189" t="s">
        <v>47</v>
      </c>
      <c r="C7" s="283"/>
      <c r="D7" s="283"/>
    </row>
    <row r="8" spans="1:4" s="59" customFormat="1" ht="12" customHeight="1" thickBot="1">
      <c r="A8" s="28" t="s">
        <v>10</v>
      </c>
      <c r="B8" s="20" t="s">
        <v>210</v>
      </c>
      <c r="C8" s="223">
        <f>+C9+C10+C11+C12+C13+C14</f>
        <v>7812</v>
      </c>
      <c r="D8" s="223">
        <f>+D9+D10+D11+D12+D13+D14</f>
        <v>7812</v>
      </c>
    </row>
    <row r="9" spans="1:4" s="72" customFormat="1" ht="12" customHeight="1">
      <c r="A9" s="327" t="s">
        <v>83</v>
      </c>
      <c r="B9" s="310" t="s">
        <v>211</v>
      </c>
      <c r="C9" s="226">
        <v>4112</v>
      </c>
      <c r="D9" s="226">
        <v>4112</v>
      </c>
    </row>
    <row r="10" spans="1:4" s="73" customFormat="1" ht="12" customHeight="1">
      <c r="A10" s="328" t="s">
        <v>84</v>
      </c>
      <c r="B10" s="311" t="s">
        <v>212</v>
      </c>
      <c r="C10" s="225"/>
      <c r="D10" s="225"/>
    </row>
    <row r="11" spans="1:4" s="73" customFormat="1" ht="12" customHeight="1">
      <c r="A11" s="328" t="s">
        <v>85</v>
      </c>
      <c r="B11" s="311" t="s">
        <v>213</v>
      </c>
      <c r="C11" s="225">
        <v>2500</v>
      </c>
      <c r="D11" s="225">
        <v>2500</v>
      </c>
    </row>
    <row r="12" spans="1:4" s="73" customFormat="1" ht="12" customHeight="1">
      <c r="A12" s="328" t="s">
        <v>86</v>
      </c>
      <c r="B12" s="311" t="s">
        <v>214</v>
      </c>
      <c r="C12" s="225">
        <v>1200</v>
      </c>
      <c r="D12" s="225">
        <v>1200</v>
      </c>
    </row>
    <row r="13" spans="1:4" s="73" customFormat="1" ht="12" customHeight="1">
      <c r="A13" s="328" t="s">
        <v>123</v>
      </c>
      <c r="B13" s="311" t="s">
        <v>215</v>
      </c>
      <c r="C13" s="225"/>
      <c r="D13" s="225"/>
    </row>
    <row r="14" spans="1:4" s="72" customFormat="1" ht="12" customHeight="1" thickBot="1">
      <c r="A14" s="329" t="s">
        <v>87</v>
      </c>
      <c r="B14" s="312" t="s">
        <v>216</v>
      </c>
      <c r="C14" s="225"/>
      <c r="D14" s="225"/>
    </row>
    <row r="15" spans="1:4" s="72" customFormat="1" ht="12" customHeight="1" thickBot="1">
      <c r="A15" s="28" t="s">
        <v>11</v>
      </c>
      <c r="B15" s="218" t="s">
        <v>217</v>
      </c>
      <c r="C15" s="223">
        <f>+C16+C17+C18+C19+C20</f>
        <v>8878</v>
      </c>
      <c r="D15" s="223">
        <f>+D16+D17+D18+D19+D20</f>
        <v>8878</v>
      </c>
    </row>
    <row r="16" spans="1:4" s="72" customFormat="1" ht="12" customHeight="1">
      <c r="A16" s="327" t="s">
        <v>89</v>
      </c>
      <c r="B16" s="310" t="s">
        <v>218</v>
      </c>
      <c r="C16" s="226"/>
      <c r="D16" s="226"/>
    </row>
    <row r="17" spans="1:4" s="72" customFormat="1" ht="12" customHeight="1">
      <c r="A17" s="328" t="s">
        <v>90</v>
      </c>
      <c r="B17" s="311" t="s">
        <v>219</v>
      </c>
      <c r="C17" s="225"/>
      <c r="D17" s="225"/>
    </row>
    <row r="18" spans="1:4" s="72" customFormat="1" ht="12" customHeight="1">
      <c r="A18" s="328" t="s">
        <v>91</v>
      </c>
      <c r="B18" s="311" t="s">
        <v>409</v>
      </c>
      <c r="C18" s="225"/>
      <c r="D18" s="225"/>
    </row>
    <row r="19" spans="1:4" s="72" customFormat="1" ht="12" customHeight="1">
      <c r="A19" s="328" t="s">
        <v>92</v>
      </c>
      <c r="B19" s="311" t="s">
        <v>410</v>
      </c>
      <c r="C19" s="225"/>
      <c r="D19" s="225"/>
    </row>
    <row r="20" spans="1:4" s="72" customFormat="1" ht="12" customHeight="1">
      <c r="A20" s="328" t="s">
        <v>93</v>
      </c>
      <c r="B20" s="311" t="s">
        <v>220</v>
      </c>
      <c r="C20" s="225">
        <v>8878</v>
      </c>
      <c r="D20" s="225">
        <v>8878</v>
      </c>
    </row>
    <row r="21" spans="1:4" s="73" customFormat="1" ht="12" customHeight="1" thickBot="1">
      <c r="A21" s="329" t="s">
        <v>102</v>
      </c>
      <c r="B21" s="312" t="s">
        <v>221</v>
      </c>
      <c r="C21" s="227"/>
      <c r="D21" s="227"/>
    </row>
    <row r="22" spans="1:4" s="73" customFormat="1" ht="12" customHeight="1" thickBot="1">
      <c r="A22" s="28" t="s">
        <v>12</v>
      </c>
      <c r="B22" s="20" t="s">
        <v>222</v>
      </c>
      <c r="C22" s="223">
        <f>+C23+C24+C25+C26+C27</f>
        <v>0</v>
      </c>
      <c r="D22" s="223">
        <f>+D23+D24+D25+D26+D27</f>
        <v>0</v>
      </c>
    </row>
    <row r="23" spans="1:4" s="73" customFormat="1" ht="12" customHeight="1">
      <c r="A23" s="327" t="s">
        <v>72</v>
      </c>
      <c r="B23" s="310" t="s">
        <v>223</v>
      </c>
      <c r="C23" s="226"/>
      <c r="D23" s="226"/>
    </row>
    <row r="24" spans="1:4" s="72" customFormat="1" ht="12" customHeight="1">
      <c r="A24" s="328" t="s">
        <v>73</v>
      </c>
      <c r="B24" s="311" t="s">
        <v>224</v>
      </c>
      <c r="C24" s="225"/>
      <c r="D24" s="225"/>
    </row>
    <row r="25" spans="1:4" s="73" customFormat="1" ht="12" customHeight="1">
      <c r="A25" s="328" t="s">
        <v>74</v>
      </c>
      <c r="B25" s="311" t="s">
        <v>411</v>
      </c>
      <c r="C25" s="225"/>
      <c r="D25" s="225"/>
    </row>
    <row r="26" spans="1:4" s="73" customFormat="1" ht="12" customHeight="1">
      <c r="A26" s="328" t="s">
        <v>75</v>
      </c>
      <c r="B26" s="311" t="s">
        <v>412</v>
      </c>
      <c r="C26" s="225"/>
      <c r="D26" s="225"/>
    </row>
    <row r="27" spans="1:4" s="73" customFormat="1" ht="12" customHeight="1">
      <c r="A27" s="328" t="s">
        <v>132</v>
      </c>
      <c r="B27" s="311" t="s">
        <v>225</v>
      </c>
      <c r="C27" s="225"/>
      <c r="D27" s="225"/>
    </row>
    <row r="28" spans="1:4" s="73" customFormat="1" ht="12" customHeight="1" thickBot="1">
      <c r="A28" s="329" t="s">
        <v>133</v>
      </c>
      <c r="B28" s="312" t="s">
        <v>226</v>
      </c>
      <c r="C28" s="227"/>
      <c r="D28" s="227"/>
    </row>
    <row r="29" spans="1:4" s="73" customFormat="1" ht="12" customHeight="1" thickBot="1">
      <c r="A29" s="28" t="s">
        <v>134</v>
      </c>
      <c r="B29" s="20" t="s">
        <v>227</v>
      </c>
      <c r="C29" s="229">
        <f>+C30+C33+C34+C35</f>
        <v>20000</v>
      </c>
      <c r="D29" s="229">
        <f>+D30+D33+D34+D35</f>
        <v>20000</v>
      </c>
    </row>
    <row r="30" spans="1:4" s="73" customFormat="1" ht="12" customHeight="1">
      <c r="A30" s="327" t="s">
        <v>228</v>
      </c>
      <c r="B30" s="310" t="s">
        <v>234</v>
      </c>
      <c r="C30" s="305">
        <v>17400</v>
      </c>
      <c r="D30" s="305">
        <v>17400</v>
      </c>
    </row>
    <row r="31" spans="1:4" s="73" customFormat="1" ht="12" customHeight="1">
      <c r="A31" s="328" t="s">
        <v>229</v>
      </c>
      <c r="B31" s="311" t="s">
        <v>235</v>
      </c>
      <c r="C31" s="225">
        <v>400</v>
      </c>
      <c r="D31" s="225">
        <v>400</v>
      </c>
    </row>
    <row r="32" spans="1:4" s="73" customFormat="1" ht="12" customHeight="1">
      <c r="A32" s="328" t="s">
        <v>230</v>
      </c>
      <c r="B32" s="311" t="s">
        <v>236</v>
      </c>
      <c r="C32" s="225">
        <v>17000</v>
      </c>
      <c r="D32" s="225">
        <v>17000</v>
      </c>
    </row>
    <row r="33" spans="1:4" s="73" customFormat="1" ht="12" customHeight="1">
      <c r="A33" s="328" t="s">
        <v>231</v>
      </c>
      <c r="B33" s="311" t="s">
        <v>237</v>
      </c>
      <c r="C33" s="225">
        <v>1300</v>
      </c>
      <c r="D33" s="225">
        <v>1300</v>
      </c>
    </row>
    <row r="34" spans="1:4" s="73" customFormat="1" ht="12" customHeight="1">
      <c r="A34" s="328" t="s">
        <v>232</v>
      </c>
      <c r="B34" s="311" t="s">
        <v>238</v>
      </c>
      <c r="C34" s="225"/>
      <c r="D34" s="225"/>
    </row>
    <row r="35" spans="1:4" s="73" customFormat="1" ht="12" customHeight="1" thickBot="1">
      <c r="A35" s="329" t="s">
        <v>233</v>
      </c>
      <c r="B35" s="312" t="s">
        <v>239</v>
      </c>
      <c r="C35" s="227">
        <v>1300</v>
      </c>
      <c r="D35" s="227">
        <v>1300</v>
      </c>
    </row>
    <row r="36" spans="1:4" s="73" customFormat="1" ht="12" customHeight="1" thickBot="1">
      <c r="A36" s="28" t="s">
        <v>14</v>
      </c>
      <c r="B36" s="20" t="s">
        <v>240</v>
      </c>
      <c r="C36" s="223">
        <f>SUM(C37:C46)</f>
        <v>9372</v>
      </c>
      <c r="D36" s="223">
        <f>SUM(D37:D46)</f>
        <v>9372</v>
      </c>
    </row>
    <row r="37" spans="1:4" s="73" customFormat="1" ht="12" customHeight="1">
      <c r="A37" s="327" t="s">
        <v>76</v>
      </c>
      <c r="B37" s="310" t="s">
        <v>243</v>
      </c>
      <c r="C37" s="226">
        <v>1850</v>
      </c>
      <c r="D37" s="226">
        <v>1850</v>
      </c>
    </row>
    <row r="38" spans="1:4" s="73" customFormat="1" ht="12" customHeight="1">
      <c r="A38" s="328" t="s">
        <v>77</v>
      </c>
      <c r="B38" s="311" t="s">
        <v>244</v>
      </c>
      <c r="C38" s="225"/>
      <c r="D38" s="225"/>
    </row>
    <row r="39" spans="1:4" s="73" customFormat="1" ht="12" customHeight="1">
      <c r="A39" s="328" t="s">
        <v>78</v>
      </c>
      <c r="B39" s="311" t="s">
        <v>245</v>
      </c>
      <c r="C39" s="225"/>
      <c r="D39" s="225"/>
    </row>
    <row r="40" spans="1:4" s="73" customFormat="1" ht="12" customHeight="1">
      <c r="A40" s="328" t="s">
        <v>136</v>
      </c>
      <c r="B40" s="311" t="s">
        <v>246</v>
      </c>
      <c r="C40" s="225">
        <v>20</v>
      </c>
      <c r="D40" s="225">
        <v>20</v>
      </c>
    </row>
    <row r="41" spans="1:4" s="73" customFormat="1" ht="12" customHeight="1">
      <c r="A41" s="328" t="s">
        <v>137</v>
      </c>
      <c r="B41" s="311" t="s">
        <v>247</v>
      </c>
      <c r="C41" s="225"/>
      <c r="D41" s="225"/>
    </row>
    <row r="42" spans="1:4" s="73" customFormat="1" ht="12" customHeight="1">
      <c r="A42" s="328" t="s">
        <v>138</v>
      </c>
      <c r="B42" s="311" t="s">
        <v>248</v>
      </c>
      <c r="C42" s="225"/>
      <c r="D42" s="225"/>
    </row>
    <row r="43" spans="1:4" s="73" customFormat="1" ht="12" customHeight="1">
      <c r="A43" s="328" t="s">
        <v>139</v>
      </c>
      <c r="B43" s="311" t="s">
        <v>249</v>
      </c>
      <c r="C43" s="225"/>
      <c r="D43" s="225"/>
    </row>
    <row r="44" spans="1:4" s="73" customFormat="1" ht="12" customHeight="1">
      <c r="A44" s="328" t="s">
        <v>140</v>
      </c>
      <c r="B44" s="311" t="s">
        <v>250</v>
      </c>
      <c r="C44" s="225">
        <v>2</v>
      </c>
      <c r="D44" s="225">
        <v>2</v>
      </c>
    </row>
    <row r="45" spans="1:4" s="73" customFormat="1" ht="12" customHeight="1">
      <c r="A45" s="328" t="s">
        <v>241</v>
      </c>
      <c r="B45" s="311" t="s">
        <v>251</v>
      </c>
      <c r="C45" s="228"/>
      <c r="D45" s="228"/>
    </row>
    <row r="46" spans="1:4" s="73" customFormat="1" ht="12" customHeight="1" thickBot="1">
      <c r="A46" s="329" t="s">
        <v>242</v>
      </c>
      <c r="B46" s="312" t="s">
        <v>252</v>
      </c>
      <c r="C46" s="299">
        <v>7500</v>
      </c>
      <c r="D46" s="299">
        <v>7500</v>
      </c>
    </row>
    <row r="47" spans="1:4" s="73" customFormat="1" ht="12" customHeight="1" thickBot="1">
      <c r="A47" s="28" t="s">
        <v>15</v>
      </c>
      <c r="B47" s="20" t="s">
        <v>253</v>
      </c>
      <c r="C47" s="223">
        <f>SUM(C48:C52)</f>
        <v>4700</v>
      </c>
      <c r="D47" s="223">
        <f>SUM(D48:D52)</f>
        <v>4700</v>
      </c>
    </row>
    <row r="48" spans="1:4" s="73" customFormat="1" ht="12" customHeight="1">
      <c r="A48" s="327" t="s">
        <v>79</v>
      </c>
      <c r="B48" s="310" t="s">
        <v>257</v>
      </c>
      <c r="C48" s="340"/>
      <c r="D48" s="340"/>
    </row>
    <row r="49" spans="1:4" s="73" customFormat="1" ht="12" customHeight="1">
      <c r="A49" s="328" t="s">
        <v>80</v>
      </c>
      <c r="B49" s="311" t="s">
        <v>258</v>
      </c>
      <c r="C49" s="228">
        <v>4000</v>
      </c>
      <c r="D49" s="228">
        <v>4000</v>
      </c>
    </row>
    <row r="50" spans="1:4" s="73" customFormat="1" ht="12" customHeight="1">
      <c r="A50" s="328" t="s">
        <v>254</v>
      </c>
      <c r="B50" s="311" t="s">
        <v>259</v>
      </c>
      <c r="C50" s="228">
        <v>700</v>
      </c>
      <c r="D50" s="228">
        <v>700</v>
      </c>
    </row>
    <row r="51" spans="1:4" s="73" customFormat="1" ht="12" customHeight="1">
      <c r="A51" s="328" t="s">
        <v>255</v>
      </c>
      <c r="B51" s="311" t="s">
        <v>260</v>
      </c>
      <c r="C51" s="228"/>
      <c r="D51" s="228"/>
    </row>
    <row r="52" spans="1:4" s="73" customFormat="1" ht="12" customHeight="1" thickBot="1">
      <c r="A52" s="329" t="s">
        <v>256</v>
      </c>
      <c r="B52" s="312" t="s">
        <v>261</v>
      </c>
      <c r="C52" s="299"/>
      <c r="D52" s="299"/>
    </row>
    <row r="53" spans="1:4" s="73" customFormat="1" ht="12" customHeight="1" thickBot="1">
      <c r="A53" s="28" t="s">
        <v>141</v>
      </c>
      <c r="B53" s="20" t="s">
        <v>262</v>
      </c>
      <c r="C53" s="223">
        <f>SUM(C54:C56)</f>
        <v>0</v>
      </c>
      <c r="D53" s="223">
        <f>SUM(D54:D56)</f>
        <v>0</v>
      </c>
    </row>
    <row r="54" spans="1:4" s="73" customFormat="1" ht="12" customHeight="1">
      <c r="A54" s="327" t="s">
        <v>81</v>
      </c>
      <c r="B54" s="310" t="s">
        <v>263</v>
      </c>
      <c r="C54" s="226"/>
      <c r="D54" s="226"/>
    </row>
    <row r="55" spans="1:4" s="73" customFormat="1" ht="12" customHeight="1">
      <c r="A55" s="328" t="s">
        <v>82</v>
      </c>
      <c r="B55" s="311" t="s">
        <v>413</v>
      </c>
      <c r="C55" s="225"/>
      <c r="D55" s="225"/>
    </row>
    <row r="56" spans="1:4" s="73" customFormat="1" ht="12" customHeight="1">
      <c r="A56" s="328" t="s">
        <v>267</v>
      </c>
      <c r="B56" s="311" t="s">
        <v>265</v>
      </c>
      <c r="C56" s="225"/>
      <c r="D56" s="225"/>
    </row>
    <row r="57" spans="1:4" s="73" customFormat="1" ht="12" customHeight="1" thickBot="1">
      <c r="A57" s="329" t="s">
        <v>268</v>
      </c>
      <c r="B57" s="312" t="s">
        <v>266</v>
      </c>
      <c r="C57" s="227"/>
      <c r="D57" s="227"/>
    </row>
    <row r="58" spans="1:4" s="73" customFormat="1" ht="12" customHeight="1" thickBot="1">
      <c r="A58" s="28" t="s">
        <v>17</v>
      </c>
      <c r="B58" s="218" t="s">
        <v>269</v>
      </c>
      <c r="C58" s="223">
        <f>SUM(C59:C61)</f>
        <v>0</v>
      </c>
      <c r="D58" s="223">
        <f>SUM(D59:D61)</f>
        <v>5443</v>
      </c>
    </row>
    <row r="59" spans="1:4" s="73" customFormat="1" ht="12" customHeight="1">
      <c r="A59" s="327" t="s">
        <v>142</v>
      </c>
      <c r="B59" s="310" t="s">
        <v>271</v>
      </c>
      <c r="C59" s="228"/>
      <c r="D59" s="228"/>
    </row>
    <row r="60" spans="1:4" s="73" customFormat="1" ht="12" customHeight="1">
      <c r="A60" s="328" t="s">
        <v>143</v>
      </c>
      <c r="B60" s="311" t="s">
        <v>414</v>
      </c>
      <c r="C60" s="228"/>
      <c r="D60" s="228"/>
    </row>
    <row r="61" spans="1:4" s="73" customFormat="1" ht="12" customHeight="1">
      <c r="A61" s="328" t="s">
        <v>184</v>
      </c>
      <c r="B61" s="311" t="s">
        <v>272</v>
      </c>
      <c r="C61" s="228"/>
      <c r="D61" s="228">
        <v>5443</v>
      </c>
    </row>
    <row r="62" spans="1:4" s="73" customFormat="1" ht="12" customHeight="1" thickBot="1">
      <c r="A62" s="329" t="s">
        <v>270</v>
      </c>
      <c r="B62" s="312" t="s">
        <v>273</v>
      </c>
      <c r="C62" s="228"/>
      <c r="D62" s="228"/>
    </row>
    <row r="63" spans="1:4" s="73" customFormat="1" ht="12" customHeight="1" thickBot="1">
      <c r="A63" s="28" t="s">
        <v>18</v>
      </c>
      <c r="B63" s="20" t="s">
        <v>274</v>
      </c>
      <c r="C63" s="229">
        <f>+C8+C15+C22+C29+C36+C47+C53+C58</f>
        <v>50762</v>
      </c>
      <c r="D63" s="229">
        <f>+D8+D15+D22+D29+D36+D47+D53+D58</f>
        <v>56205</v>
      </c>
    </row>
    <row r="64" spans="1:4" s="73" customFormat="1" ht="12" customHeight="1" thickBot="1">
      <c r="A64" s="330" t="s">
        <v>398</v>
      </c>
      <c r="B64" s="218" t="s">
        <v>276</v>
      </c>
      <c r="C64" s="223">
        <f>SUM(C65:C67)</f>
        <v>0</v>
      </c>
      <c r="D64" s="223">
        <f>SUM(D65:D67)</f>
        <v>0</v>
      </c>
    </row>
    <row r="65" spans="1:4" s="73" customFormat="1" ht="12" customHeight="1">
      <c r="A65" s="327" t="s">
        <v>309</v>
      </c>
      <c r="B65" s="310" t="s">
        <v>277</v>
      </c>
      <c r="C65" s="228"/>
      <c r="D65" s="228"/>
    </row>
    <row r="66" spans="1:4" s="73" customFormat="1" ht="12" customHeight="1">
      <c r="A66" s="328" t="s">
        <v>318</v>
      </c>
      <c r="B66" s="311" t="s">
        <v>278</v>
      </c>
      <c r="C66" s="228"/>
      <c r="D66" s="228"/>
    </row>
    <row r="67" spans="1:4" s="73" customFormat="1" ht="12" customHeight="1" thickBot="1">
      <c r="A67" s="329" t="s">
        <v>319</v>
      </c>
      <c r="B67" s="314" t="s">
        <v>279</v>
      </c>
      <c r="C67" s="228"/>
      <c r="D67" s="228"/>
    </row>
    <row r="68" spans="1:4" s="73" customFormat="1" ht="12" customHeight="1" thickBot="1">
      <c r="A68" s="330" t="s">
        <v>280</v>
      </c>
      <c r="B68" s="218" t="s">
        <v>281</v>
      </c>
      <c r="C68" s="223">
        <f>SUM(C69:C72)</f>
        <v>0</v>
      </c>
      <c r="D68" s="223">
        <f>SUM(D69:D72)</f>
        <v>0</v>
      </c>
    </row>
    <row r="69" spans="1:4" s="73" customFormat="1" ht="12" customHeight="1">
      <c r="A69" s="327" t="s">
        <v>124</v>
      </c>
      <c r="B69" s="310" t="s">
        <v>282</v>
      </c>
      <c r="C69" s="228"/>
      <c r="D69" s="228"/>
    </row>
    <row r="70" spans="1:4" s="73" customFormat="1" ht="12" customHeight="1">
      <c r="A70" s="328" t="s">
        <v>125</v>
      </c>
      <c r="B70" s="311" t="s">
        <v>283</v>
      </c>
      <c r="C70" s="228"/>
      <c r="D70" s="228"/>
    </row>
    <row r="71" spans="1:4" s="73" customFormat="1" ht="12" customHeight="1">
      <c r="A71" s="328" t="s">
        <v>310</v>
      </c>
      <c r="B71" s="311" t="s">
        <v>284</v>
      </c>
      <c r="C71" s="228"/>
      <c r="D71" s="228"/>
    </row>
    <row r="72" spans="1:4" s="73" customFormat="1" ht="12" customHeight="1" thickBot="1">
      <c r="A72" s="329" t="s">
        <v>311</v>
      </c>
      <c r="B72" s="312" t="s">
        <v>285</v>
      </c>
      <c r="C72" s="228"/>
      <c r="D72" s="228"/>
    </row>
    <row r="73" spans="1:4" s="73" customFormat="1" ht="12" customHeight="1" thickBot="1">
      <c r="A73" s="330" t="s">
        <v>286</v>
      </c>
      <c r="B73" s="218" t="s">
        <v>287</v>
      </c>
      <c r="C73" s="223">
        <f>SUM(C74:C75)</f>
        <v>16384</v>
      </c>
      <c r="D73" s="223">
        <f>SUM(D74:D75)</f>
        <v>10941</v>
      </c>
    </row>
    <row r="74" spans="1:4" s="73" customFormat="1" ht="12" customHeight="1">
      <c r="A74" s="327" t="s">
        <v>312</v>
      </c>
      <c r="B74" s="310" t="s">
        <v>288</v>
      </c>
      <c r="C74" s="228">
        <v>16384</v>
      </c>
      <c r="D74" s="228">
        <v>10941</v>
      </c>
    </row>
    <row r="75" spans="1:4" s="73" customFormat="1" ht="12" customHeight="1" thickBot="1">
      <c r="A75" s="329" t="s">
        <v>313</v>
      </c>
      <c r="B75" s="312" t="s">
        <v>289</v>
      </c>
      <c r="C75" s="228"/>
      <c r="D75" s="228"/>
    </row>
    <row r="76" spans="1:4" s="72" customFormat="1" ht="12" customHeight="1" thickBot="1">
      <c r="A76" s="330" t="s">
        <v>290</v>
      </c>
      <c r="B76" s="218" t="s">
        <v>291</v>
      </c>
      <c r="C76" s="223">
        <f>SUM(C77:C79)</f>
        <v>0</v>
      </c>
      <c r="D76" s="223">
        <f>SUM(D77:D79)</f>
        <v>0</v>
      </c>
    </row>
    <row r="77" spans="1:4" s="73" customFormat="1" ht="12" customHeight="1">
      <c r="A77" s="327" t="s">
        <v>314</v>
      </c>
      <c r="B77" s="310" t="s">
        <v>292</v>
      </c>
      <c r="C77" s="228"/>
      <c r="D77" s="228"/>
    </row>
    <row r="78" spans="1:4" s="73" customFormat="1" ht="12" customHeight="1">
      <c r="A78" s="328" t="s">
        <v>315</v>
      </c>
      <c r="B78" s="311" t="s">
        <v>293</v>
      </c>
      <c r="C78" s="228"/>
      <c r="D78" s="228"/>
    </row>
    <row r="79" spans="1:4" s="73" customFormat="1" ht="12" customHeight="1" thickBot="1">
      <c r="A79" s="329" t="s">
        <v>316</v>
      </c>
      <c r="B79" s="312" t="s">
        <v>294</v>
      </c>
      <c r="C79" s="228"/>
      <c r="D79" s="228"/>
    </row>
    <row r="80" spans="1:4" s="73" customFormat="1" ht="12" customHeight="1" thickBot="1">
      <c r="A80" s="330" t="s">
        <v>295</v>
      </c>
      <c r="B80" s="218" t="s">
        <v>317</v>
      </c>
      <c r="C80" s="223">
        <f>SUM(C81:C84)</f>
        <v>0</v>
      </c>
      <c r="D80" s="223">
        <f>SUM(D81:D84)</f>
        <v>0</v>
      </c>
    </row>
    <row r="81" spans="1:4" s="73" customFormat="1" ht="12" customHeight="1">
      <c r="A81" s="331" t="s">
        <v>296</v>
      </c>
      <c r="B81" s="310" t="s">
        <v>297</v>
      </c>
      <c r="C81" s="228"/>
      <c r="D81" s="228"/>
    </row>
    <row r="82" spans="1:4" s="73" customFormat="1" ht="12" customHeight="1">
      <c r="A82" s="332" t="s">
        <v>298</v>
      </c>
      <c r="B82" s="311" t="s">
        <v>299</v>
      </c>
      <c r="C82" s="228"/>
      <c r="D82" s="228"/>
    </row>
    <row r="83" spans="1:4" s="73" customFormat="1" ht="12" customHeight="1">
      <c r="A83" s="332" t="s">
        <v>300</v>
      </c>
      <c r="B83" s="311" t="s">
        <v>301</v>
      </c>
      <c r="C83" s="228"/>
      <c r="D83" s="228"/>
    </row>
    <row r="84" spans="1:4" s="72" customFormat="1" ht="12" customHeight="1" thickBot="1">
      <c r="A84" s="333" t="s">
        <v>302</v>
      </c>
      <c r="B84" s="312" t="s">
        <v>303</v>
      </c>
      <c r="C84" s="228"/>
      <c r="D84" s="228"/>
    </row>
    <row r="85" spans="1:4" s="72" customFormat="1" ht="12" customHeight="1" thickBot="1">
      <c r="A85" s="330" t="s">
        <v>304</v>
      </c>
      <c r="B85" s="218" t="s">
        <v>305</v>
      </c>
      <c r="C85" s="341"/>
      <c r="D85" s="341"/>
    </row>
    <row r="86" spans="1:4" s="72" customFormat="1" ht="12" customHeight="1" thickBot="1">
      <c r="A86" s="330" t="s">
        <v>306</v>
      </c>
      <c r="B86" s="318" t="s">
        <v>307</v>
      </c>
      <c r="C86" s="229">
        <f>+C64+C68+C73+C76+C80+C85</f>
        <v>16384</v>
      </c>
      <c r="D86" s="229">
        <f>+D64+D68+D73+D76+D80+D85</f>
        <v>10941</v>
      </c>
    </row>
    <row r="87" spans="1:4" s="72" customFormat="1" ht="12" customHeight="1" thickBot="1">
      <c r="A87" s="334" t="s">
        <v>320</v>
      </c>
      <c r="B87" s="320" t="s">
        <v>405</v>
      </c>
      <c r="C87" s="229">
        <f>+C63+C86</f>
        <v>67146</v>
      </c>
      <c r="D87" s="229">
        <f>+D63+D86</f>
        <v>67146</v>
      </c>
    </row>
    <row r="88" spans="1:4" s="73" customFormat="1" ht="15" customHeight="1">
      <c r="A88" s="190"/>
      <c r="B88" s="191"/>
      <c r="C88" s="285"/>
      <c r="D88" s="285"/>
    </row>
    <row r="89" spans="1:4" ht="13.5" thickBot="1">
      <c r="A89" s="335"/>
      <c r="B89" s="192"/>
      <c r="C89" s="286"/>
      <c r="D89" s="286"/>
    </row>
    <row r="90" spans="1:4" s="59" customFormat="1" ht="16.5" customHeight="1" thickBot="1">
      <c r="A90" s="193"/>
      <c r="B90" s="194" t="s">
        <v>49</v>
      </c>
      <c r="C90" s="461"/>
      <c r="D90" s="462"/>
    </row>
    <row r="91" spans="1:4" s="74" customFormat="1" ht="12" customHeight="1" thickBot="1">
      <c r="A91" s="302" t="s">
        <v>10</v>
      </c>
      <c r="B91" s="27" t="s">
        <v>323</v>
      </c>
      <c r="C91" s="222">
        <f>SUM(C92:C96)</f>
        <v>43616</v>
      </c>
      <c r="D91" s="222">
        <f>SUM(D92:D96)</f>
        <v>43616</v>
      </c>
    </row>
    <row r="92" spans="1:4" ht="12" customHeight="1">
      <c r="A92" s="336" t="s">
        <v>83</v>
      </c>
      <c r="B92" s="9" t="s">
        <v>40</v>
      </c>
      <c r="C92" s="224">
        <v>14646</v>
      </c>
      <c r="D92" s="224">
        <v>14646</v>
      </c>
    </row>
    <row r="93" spans="1:4" ht="12" customHeight="1">
      <c r="A93" s="328" t="s">
        <v>84</v>
      </c>
      <c r="B93" s="7" t="s">
        <v>144</v>
      </c>
      <c r="C93" s="225">
        <v>3388</v>
      </c>
      <c r="D93" s="225">
        <v>3388</v>
      </c>
    </row>
    <row r="94" spans="1:4" ht="12" customHeight="1">
      <c r="A94" s="328" t="s">
        <v>85</v>
      </c>
      <c r="B94" s="7" t="s">
        <v>115</v>
      </c>
      <c r="C94" s="227">
        <v>17189</v>
      </c>
      <c r="D94" s="227">
        <v>17189</v>
      </c>
    </row>
    <row r="95" spans="1:4" ht="12" customHeight="1">
      <c r="A95" s="328" t="s">
        <v>86</v>
      </c>
      <c r="B95" s="10" t="s">
        <v>145</v>
      </c>
      <c r="C95" s="227">
        <v>1545</v>
      </c>
      <c r="D95" s="227">
        <v>1545</v>
      </c>
    </row>
    <row r="96" spans="1:4" ht="12" customHeight="1">
      <c r="A96" s="328" t="s">
        <v>97</v>
      </c>
      <c r="B96" s="18" t="s">
        <v>146</v>
      </c>
      <c r="C96" s="227">
        <f>SUM(C97:C106)</f>
        <v>6848</v>
      </c>
      <c r="D96" s="227">
        <f>SUM(D97:D106)</f>
        <v>6848</v>
      </c>
    </row>
    <row r="97" spans="1:4" ht="12" customHeight="1">
      <c r="A97" s="328" t="s">
        <v>87</v>
      </c>
      <c r="B97" s="7" t="s">
        <v>324</v>
      </c>
      <c r="C97" s="227"/>
      <c r="D97" s="227"/>
    </row>
    <row r="98" spans="1:4" ht="12" customHeight="1">
      <c r="A98" s="328" t="s">
        <v>88</v>
      </c>
      <c r="B98" s="104" t="s">
        <v>325</v>
      </c>
      <c r="C98" s="227"/>
      <c r="D98" s="227"/>
    </row>
    <row r="99" spans="1:4" ht="12" customHeight="1">
      <c r="A99" s="328" t="s">
        <v>98</v>
      </c>
      <c r="B99" s="105" t="s">
        <v>326</v>
      </c>
      <c r="C99" s="227"/>
      <c r="D99" s="227"/>
    </row>
    <row r="100" spans="1:4" ht="12" customHeight="1">
      <c r="A100" s="328" t="s">
        <v>99</v>
      </c>
      <c r="B100" s="105" t="s">
        <v>327</v>
      </c>
      <c r="C100" s="227"/>
      <c r="D100" s="227"/>
    </row>
    <row r="101" spans="1:4" ht="12" customHeight="1">
      <c r="A101" s="328" t="s">
        <v>100</v>
      </c>
      <c r="B101" s="104" t="s">
        <v>328</v>
      </c>
      <c r="C101" s="227">
        <v>5857</v>
      </c>
      <c r="D101" s="227">
        <v>5857</v>
      </c>
    </row>
    <row r="102" spans="1:4" ht="12" customHeight="1">
      <c r="A102" s="328" t="s">
        <v>101</v>
      </c>
      <c r="B102" s="104" t="s">
        <v>329</v>
      </c>
      <c r="C102" s="227"/>
      <c r="D102" s="227"/>
    </row>
    <row r="103" spans="1:4" ht="12" customHeight="1">
      <c r="A103" s="328" t="s">
        <v>103</v>
      </c>
      <c r="B103" s="105" t="s">
        <v>330</v>
      </c>
      <c r="C103" s="227"/>
      <c r="D103" s="227"/>
    </row>
    <row r="104" spans="1:4" ht="12" customHeight="1">
      <c r="A104" s="337" t="s">
        <v>147</v>
      </c>
      <c r="B104" s="106" t="s">
        <v>331</v>
      </c>
      <c r="C104" s="227"/>
      <c r="D104" s="227"/>
    </row>
    <row r="105" spans="1:4" ht="12" customHeight="1">
      <c r="A105" s="328" t="s">
        <v>321</v>
      </c>
      <c r="B105" s="106" t="s">
        <v>332</v>
      </c>
      <c r="C105" s="227"/>
      <c r="D105" s="227"/>
    </row>
    <row r="106" spans="1:4" ht="12" customHeight="1" thickBot="1">
      <c r="A106" s="338" t="s">
        <v>322</v>
      </c>
      <c r="B106" s="107" t="s">
        <v>333</v>
      </c>
      <c r="C106" s="231">
        <v>991</v>
      </c>
      <c r="D106" s="231">
        <v>991</v>
      </c>
    </row>
    <row r="107" spans="1:4" ht="12" customHeight="1" thickBot="1">
      <c r="A107" s="28" t="s">
        <v>11</v>
      </c>
      <c r="B107" s="26" t="s">
        <v>334</v>
      </c>
      <c r="C107" s="223">
        <f>+C108+C110+C112</f>
        <v>18820</v>
      </c>
      <c r="D107" s="223">
        <f>+D108+D110+D112</f>
        <v>18820</v>
      </c>
    </row>
    <row r="108" spans="1:4" ht="12" customHeight="1">
      <c r="A108" s="327" t="s">
        <v>89</v>
      </c>
      <c r="B108" s="7" t="s">
        <v>182</v>
      </c>
      <c r="C108" s="226">
        <v>7031</v>
      </c>
      <c r="D108" s="226">
        <v>7031</v>
      </c>
    </row>
    <row r="109" spans="1:4" ht="12" customHeight="1">
      <c r="A109" s="327" t="s">
        <v>90</v>
      </c>
      <c r="B109" s="11" t="s">
        <v>338</v>
      </c>
      <c r="C109" s="226"/>
      <c r="D109" s="226"/>
    </row>
    <row r="110" spans="1:4" ht="12" customHeight="1">
      <c r="A110" s="327" t="s">
        <v>91</v>
      </c>
      <c r="B110" s="11" t="s">
        <v>148</v>
      </c>
      <c r="C110" s="225">
        <v>11789</v>
      </c>
      <c r="D110" s="225">
        <v>11789</v>
      </c>
    </row>
    <row r="111" spans="1:4" ht="12" customHeight="1">
      <c r="A111" s="327" t="s">
        <v>92</v>
      </c>
      <c r="B111" s="11" t="s">
        <v>339</v>
      </c>
      <c r="C111" s="211"/>
      <c r="D111" s="211"/>
    </row>
    <row r="112" spans="1:4" ht="12" customHeight="1">
      <c r="A112" s="327" t="s">
        <v>93</v>
      </c>
      <c r="B112" s="220" t="s">
        <v>185</v>
      </c>
      <c r="C112" s="211"/>
      <c r="D112" s="211"/>
    </row>
    <row r="113" spans="1:4" ht="12" customHeight="1">
      <c r="A113" s="327" t="s">
        <v>102</v>
      </c>
      <c r="B113" s="219" t="s">
        <v>415</v>
      </c>
      <c r="C113" s="211"/>
      <c r="D113" s="211"/>
    </row>
    <row r="114" spans="1:4" ht="12" customHeight="1">
      <c r="A114" s="327" t="s">
        <v>104</v>
      </c>
      <c r="B114" s="306" t="s">
        <v>344</v>
      </c>
      <c r="C114" s="211"/>
      <c r="D114" s="211"/>
    </row>
    <row r="115" spans="1:4" ht="12" customHeight="1">
      <c r="A115" s="327" t="s">
        <v>149</v>
      </c>
      <c r="B115" s="105" t="s">
        <v>327</v>
      </c>
      <c r="C115" s="211"/>
      <c r="D115" s="211"/>
    </row>
    <row r="116" spans="1:4" ht="12" customHeight="1">
      <c r="A116" s="327" t="s">
        <v>150</v>
      </c>
      <c r="B116" s="105" t="s">
        <v>343</v>
      </c>
      <c r="C116" s="211"/>
      <c r="D116" s="211"/>
    </row>
    <row r="117" spans="1:4" ht="12" customHeight="1">
      <c r="A117" s="327" t="s">
        <v>151</v>
      </c>
      <c r="B117" s="105" t="s">
        <v>342</v>
      </c>
      <c r="C117" s="211"/>
      <c r="D117" s="211"/>
    </row>
    <row r="118" spans="1:4" ht="12" customHeight="1">
      <c r="A118" s="327" t="s">
        <v>335</v>
      </c>
      <c r="B118" s="105" t="s">
        <v>330</v>
      </c>
      <c r="C118" s="211"/>
      <c r="D118" s="211"/>
    </row>
    <row r="119" spans="1:4" ht="12" customHeight="1">
      <c r="A119" s="327" t="s">
        <v>336</v>
      </c>
      <c r="B119" s="105" t="s">
        <v>341</v>
      </c>
      <c r="C119" s="211"/>
      <c r="D119" s="211"/>
    </row>
    <row r="120" spans="1:4" ht="12" customHeight="1" thickBot="1">
      <c r="A120" s="337" t="s">
        <v>337</v>
      </c>
      <c r="B120" s="105" t="s">
        <v>340</v>
      </c>
      <c r="C120" s="212"/>
      <c r="D120" s="212"/>
    </row>
    <row r="121" spans="1:4" ht="12" customHeight="1" thickBot="1">
      <c r="A121" s="28" t="s">
        <v>12</v>
      </c>
      <c r="B121" s="101" t="s">
        <v>345</v>
      </c>
      <c r="C121" s="223">
        <f>SUM(C122:C123)</f>
        <v>4398</v>
      </c>
      <c r="D121" s="223">
        <f>SUM(D122:D123)</f>
        <v>4398</v>
      </c>
    </row>
    <row r="122" spans="1:4" ht="12" customHeight="1">
      <c r="A122" s="327" t="s">
        <v>72</v>
      </c>
      <c r="B122" s="8" t="s">
        <v>50</v>
      </c>
      <c r="C122" s="226">
        <v>4398</v>
      </c>
      <c r="D122" s="226">
        <v>4398</v>
      </c>
    </row>
    <row r="123" spans="1:4" ht="12" customHeight="1" thickBot="1">
      <c r="A123" s="329" t="s">
        <v>73</v>
      </c>
      <c r="B123" s="11" t="s">
        <v>51</v>
      </c>
      <c r="C123" s="227"/>
      <c r="D123" s="227"/>
    </row>
    <row r="124" spans="1:4" ht="12" customHeight="1" thickBot="1">
      <c r="A124" s="28" t="s">
        <v>13</v>
      </c>
      <c r="B124" s="101" t="s">
        <v>346</v>
      </c>
      <c r="C124" s="223">
        <f>+C91+C107+C121</f>
        <v>66834</v>
      </c>
      <c r="D124" s="223">
        <f>+D91+D107+D121</f>
        <v>66834</v>
      </c>
    </row>
    <row r="125" spans="1:4" ht="12" customHeight="1" thickBot="1">
      <c r="A125" s="28" t="s">
        <v>14</v>
      </c>
      <c r="B125" s="101" t="s">
        <v>347</v>
      </c>
      <c r="C125" s="223">
        <f>+C126+C127+C128</f>
        <v>0</v>
      </c>
      <c r="D125" s="223">
        <f>+D126+D127+D128</f>
        <v>0</v>
      </c>
    </row>
    <row r="126" spans="1:4" s="74" customFormat="1" ht="12" customHeight="1">
      <c r="A126" s="327" t="s">
        <v>76</v>
      </c>
      <c r="B126" s="8" t="s">
        <v>348</v>
      </c>
      <c r="C126" s="211"/>
      <c r="D126" s="211"/>
    </row>
    <row r="127" spans="1:4" ht="12" customHeight="1">
      <c r="A127" s="327" t="s">
        <v>77</v>
      </c>
      <c r="B127" s="8" t="s">
        <v>349</v>
      </c>
      <c r="C127" s="211"/>
      <c r="D127" s="211"/>
    </row>
    <row r="128" spans="1:4" ht="12" customHeight="1" thickBot="1">
      <c r="A128" s="337" t="s">
        <v>78</v>
      </c>
      <c r="B128" s="6" t="s">
        <v>350</v>
      </c>
      <c r="C128" s="211"/>
      <c r="D128" s="211"/>
    </row>
    <row r="129" spans="1:4" ht="12" customHeight="1" thickBot="1">
      <c r="A129" s="28" t="s">
        <v>15</v>
      </c>
      <c r="B129" s="101" t="s">
        <v>397</v>
      </c>
      <c r="C129" s="223">
        <f>+C130+C131+C132+C133</f>
        <v>0</v>
      </c>
      <c r="D129" s="223">
        <f>+D130+D131+D132+D133</f>
        <v>0</v>
      </c>
    </row>
    <row r="130" spans="1:4" ht="12" customHeight="1">
      <c r="A130" s="327" t="s">
        <v>79</v>
      </c>
      <c r="B130" s="8" t="s">
        <v>351</v>
      </c>
      <c r="C130" s="211"/>
      <c r="D130" s="211"/>
    </row>
    <row r="131" spans="1:4" ht="12" customHeight="1">
      <c r="A131" s="327" t="s">
        <v>80</v>
      </c>
      <c r="B131" s="8" t="s">
        <v>352</v>
      </c>
      <c r="C131" s="211"/>
      <c r="D131" s="211"/>
    </row>
    <row r="132" spans="1:4" ht="12" customHeight="1">
      <c r="A132" s="327" t="s">
        <v>254</v>
      </c>
      <c r="B132" s="8" t="s">
        <v>353</v>
      </c>
      <c r="C132" s="211"/>
      <c r="D132" s="211"/>
    </row>
    <row r="133" spans="1:4" s="74" customFormat="1" ht="12" customHeight="1" thickBot="1">
      <c r="A133" s="337" t="s">
        <v>255</v>
      </c>
      <c r="B133" s="6" t="s">
        <v>354</v>
      </c>
      <c r="C133" s="211"/>
      <c r="D133" s="211"/>
    </row>
    <row r="134" spans="1:12" ht="12" customHeight="1" thickBot="1">
      <c r="A134" s="28" t="s">
        <v>16</v>
      </c>
      <c r="B134" s="101" t="s">
        <v>355</v>
      </c>
      <c r="C134" s="229">
        <f>+C135+C136+C137+C138</f>
        <v>312</v>
      </c>
      <c r="D134" s="229">
        <f>+D135+D136+D137+D138</f>
        <v>312</v>
      </c>
      <c r="L134" s="196"/>
    </row>
    <row r="135" spans="1:4" ht="12.75">
      <c r="A135" s="327" t="s">
        <v>81</v>
      </c>
      <c r="B135" s="8" t="s">
        <v>356</v>
      </c>
      <c r="C135" s="211"/>
      <c r="D135" s="211"/>
    </row>
    <row r="136" spans="1:4" ht="12" customHeight="1">
      <c r="A136" s="327" t="s">
        <v>82</v>
      </c>
      <c r="B136" s="8" t="s">
        <v>366</v>
      </c>
      <c r="C136" s="211">
        <v>312</v>
      </c>
      <c r="D136" s="211">
        <v>312</v>
      </c>
    </row>
    <row r="137" spans="1:4" s="74" customFormat="1" ht="12" customHeight="1">
      <c r="A137" s="327" t="s">
        <v>267</v>
      </c>
      <c r="B137" s="8" t="s">
        <v>357</v>
      </c>
      <c r="C137" s="211"/>
      <c r="D137" s="211"/>
    </row>
    <row r="138" spans="1:4" s="74" customFormat="1" ht="12" customHeight="1" thickBot="1">
      <c r="A138" s="337" t="s">
        <v>268</v>
      </c>
      <c r="B138" s="6" t="s">
        <v>358</v>
      </c>
      <c r="C138" s="211"/>
      <c r="D138" s="211"/>
    </row>
    <row r="139" spans="1:4" s="74" customFormat="1" ht="12" customHeight="1" thickBot="1">
      <c r="A139" s="28" t="s">
        <v>17</v>
      </c>
      <c r="B139" s="101" t="s">
        <v>359</v>
      </c>
      <c r="C139" s="232">
        <f>+C140+C141+C142+C143</f>
        <v>0</v>
      </c>
      <c r="D139" s="232">
        <f>+D140+D141+D142+D143</f>
        <v>0</v>
      </c>
    </row>
    <row r="140" spans="1:4" s="74" customFormat="1" ht="12" customHeight="1">
      <c r="A140" s="327" t="s">
        <v>142</v>
      </c>
      <c r="B140" s="8" t="s">
        <v>360</v>
      </c>
      <c r="C140" s="211"/>
      <c r="D140" s="211"/>
    </row>
    <row r="141" spans="1:4" s="74" customFormat="1" ht="12" customHeight="1">
      <c r="A141" s="327" t="s">
        <v>143</v>
      </c>
      <c r="B141" s="8" t="s">
        <v>361</v>
      </c>
      <c r="C141" s="211"/>
      <c r="D141" s="211"/>
    </row>
    <row r="142" spans="1:4" s="74" customFormat="1" ht="12" customHeight="1">
      <c r="A142" s="327" t="s">
        <v>184</v>
      </c>
      <c r="B142" s="8" t="s">
        <v>362</v>
      </c>
      <c r="C142" s="211"/>
      <c r="D142" s="211"/>
    </row>
    <row r="143" spans="1:4" ht="12.75" customHeight="1" thickBot="1">
      <c r="A143" s="327" t="s">
        <v>270</v>
      </c>
      <c r="B143" s="8" t="s">
        <v>363</v>
      </c>
      <c r="C143" s="211"/>
      <c r="D143" s="211"/>
    </row>
    <row r="144" spans="1:4" ht="12" customHeight="1" thickBot="1">
      <c r="A144" s="28" t="s">
        <v>18</v>
      </c>
      <c r="B144" s="101" t="s">
        <v>364</v>
      </c>
      <c r="C144" s="322">
        <f>+C125+C129+C134+C139</f>
        <v>312</v>
      </c>
      <c r="D144" s="322">
        <f>+D125+D129+D134+D139</f>
        <v>312</v>
      </c>
    </row>
    <row r="145" spans="1:4" ht="15" customHeight="1" thickBot="1">
      <c r="A145" s="339" t="s">
        <v>19</v>
      </c>
      <c r="B145" s="287" t="s">
        <v>365</v>
      </c>
      <c r="C145" s="322">
        <f>+C124+C144</f>
        <v>67146</v>
      </c>
      <c r="D145" s="322">
        <f>+D124+D144</f>
        <v>67146</v>
      </c>
    </row>
    <row r="146" ht="15" customHeight="1"/>
    <row r="147" spans="1:4" ht="12.75">
      <c r="A147" s="376"/>
      <c r="B147" s="377"/>
      <c r="C147" s="378"/>
      <c r="D147" s="378"/>
    </row>
    <row r="148" spans="1:4" ht="15" customHeight="1">
      <c r="A148" s="376"/>
      <c r="B148" s="377"/>
      <c r="C148" s="378"/>
      <c r="D148" s="378"/>
    </row>
  </sheetData>
  <sheetProtection formatCells="0"/>
  <mergeCells count="2">
    <mergeCell ref="C4:D4"/>
    <mergeCell ref="C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view="pageLayout" workbookViewId="0" topLeftCell="A1">
      <selection activeCell="A1" sqref="A1:G1"/>
    </sheetView>
  </sheetViews>
  <sheetFormatPr defaultColWidth="9.375" defaultRowHeight="12.75"/>
  <cols>
    <col min="1" max="1" width="5.50390625" style="37" customWidth="1"/>
    <col min="2" max="2" width="33.125" style="37" customWidth="1"/>
    <col min="3" max="3" width="12.375" style="37" customWidth="1"/>
    <col min="4" max="4" width="11.50390625" style="37" customWidth="1"/>
    <col min="5" max="5" width="11.375" style="37" customWidth="1"/>
    <col min="6" max="6" width="11.00390625" style="37" customWidth="1"/>
    <col min="7" max="7" width="14.375" style="37" customWidth="1"/>
    <col min="8" max="16384" width="9.375" style="37" customWidth="1"/>
  </cols>
  <sheetData>
    <row r="1" spans="1:7" ht="43.5" customHeight="1">
      <c r="A1" s="465" t="s">
        <v>2</v>
      </c>
      <c r="B1" s="465"/>
      <c r="C1" s="465"/>
      <c r="D1" s="465"/>
      <c r="E1" s="465"/>
      <c r="F1" s="465"/>
      <c r="G1" s="465"/>
    </row>
    <row r="3" spans="1:7" s="124" customFormat="1" ht="3.75" customHeight="1">
      <c r="A3" s="122"/>
      <c r="B3" s="123"/>
      <c r="C3" s="464"/>
      <c r="D3" s="464"/>
      <c r="E3" s="464"/>
      <c r="F3" s="464"/>
      <c r="G3" s="464"/>
    </row>
    <row r="4" spans="1:7" s="124" customFormat="1" ht="9.75" customHeight="1">
      <c r="A4" s="123"/>
      <c r="B4" s="123"/>
      <c r="C4" s="123"/>
      <c r="D4" s="123"/>
      <c r="E4" s="123"/>
      <c r="F4" s="123"/>
      <c r="G4" s="123"/>
    </row>
    <row r="5" spans="1:7" s="124" customFormat="1" ht="24.75" customHeight="1" hidden="1">
      <c r="A5" s="122"/>
      <c r="B5" s="123"/>
      <c r="C5" s="464"/>
      <c r="D5" s="464"/>
      <c r="E5" s="464"/>
      <c r="F5" s="464"/>
      <c r="G5" s="123"/>
    </row>
    <row r="6" spans="1:7" s="125" customFormat="1" ht="12.75">
      <c r="A6" s="167"/>
      <c r="B6" s="167"/>
      <c r="C6" s="167"/>
      <c r="D6" s="167"/>
      <c r="E6" s="167"/>
      <c r="F6" s="167"/>
      <c r="G6" s="167"/>
    </row>
    <row r="7" spans="1:7" s="126" customFormat="1" ht="15" customHeight="1">
      <c r="A7" s="210" t="s">
        <v>430</v>
      </c>
      <c r="B7" s="209"/>
      <c r="C7" s="209"/>
      <c r="D7" s="197"/>
      <c r="E7" s="197"/>
      <c r="F7" s="197"/>
      <c r="G7" s="197"/>
    </row>
    <row r="8" spans="1:7" s="126" customFormat="1" ht="15" customHeight="1" thickBot="1">
      <c r="A8" s="210" t="s">
        <v>431</v>
      </c>
      <c r="B8" s="197"/>
      <c r="C8" s="197"/>
      <c r="D8" s="197"/>
      <c r="E8" s="197"/>
      <c r="F8" s="197"/>
      <c r="G8" s="197"/>
    </row>
    <row r="9" spans="1:7" s="126" customFormat="1" ht="15" customHeight="1" thickBot="1">
      <c r="A9" s="466" t="s">
        <v>8</v>
      </c>
      <c r="B9" s="362" t="s">
        <v>418</v>
      </c>
      <c r="C9" s="362" t="s">
        <v>419</v>
      </c>
      <c r="D9" s="362" t="s">
        <v>420</v>
      </c>
      <c r="E9" s="362" t="s">
        <v>421</v>
      </c>
      <c r="F9" s="362" t="s">
        <v>422</v>
      </c>
      <c r="G9" s="362" t="s">
        <v>423</v>
      </c>
    </row>
    <row r="10" spans="1:7" s="60" customFormat="1" ht="42" customHeight="1" thickBot="1">
      <c r="A10" s="467"/>
      <c r="B10" s="160" t="s">
        <v>166</v>
      </c>
      <c r="C10" s="160" t="s">
        <v>167</v>
      </c>
      <c r="D10" s="160" t="s">
        <v>168</v>
      </c>
      <c r="E10" s="160" t="s">
        <v>169</v>
      </c>
      <c r="F10" s="160" t="s">
        <v>170</v>
      </c>
      <c r="G10" s="161" t="s">
        <v>43</v>
      </c>
    </row>
    <row r="11" spans="1:7" ht="24" customHeight="1">
      <c r="A11" s="198" t="s">
        <v>10</v>
      </c>
      <c r="B11" s="165" t="s">
        <v>171</v>
      </c>
      <c r="C11" s="127"/>
      <c r="D11" s="127"/>
      <c r="E11" s="127"/>
      <c r="F11" s="127"/>
      <c r="G11" s="199">
        <f>SUM(C11:F11)</f>
        <v>0</v>
      </c>
    </row>
    <row r="12" spans="1:7" ht="24" customHeight="1">
      <c r="A12" s="200" t="s">
        <v>11</v>
      </c>
      <c r="B12" s="166" t="s">
        <v>172</v>
      </c>
      <c r="C12" s="128"/>
      <c r="D12" s="128"/>
      <c r="E12" s="128"/>
      <c r="F12" s="128"/>
      <c r="G12" s="201">
        <f aca="true" t="shared" si="0" ref="G12:G17">SUM(C12:F12)</f>
        <v>0</v>
      </c>
    </row>
    <row r="13" spans="1:7" ht="24" customHeight="1">
      <c r="A13" s="200" t="s">
        <v>12</v>
      </c>
      <c r="B13" s="166" t="s">
        <v>173</v>
      </c>
      <c r="C13" s="128"/>
      <c r="D13" s="128"/>
      <c r="E13" s="128"/>
      <c r="F13" s="128"/>
      <c r="G13" s="201">
        <f t="shared" si="0"/>
        <v>0</v>
      </c>
    </row>
    <row r="14" spans="1:7" ht="24" customHeight="1">
      <c r="A14" s="200" t="s">
        <v>13</v>
      </c>
      <c r="B14" s="166" t="s">
        <v>174</v>
      </c>
      <c r="C14" s="128"/>
      <c r="D14" s="128"/>
      <c r="E14" s="128"/>
      <c r="F14" s="128"/>
      <c r="G14" s="201">
        <f t="shared" si="0"/>
        <v>0</v>
      </c>
    </row>
    <row r="15" spans="1:7" ht="24" customHeight="1">
      <c r="A15" s="200" t="s">
        <v>14</v>
      </c>
      <c r="B15" s="166" t="s">
        <v>175</v>
      </c>
      <c r="C15" s="128"/>
      <c r="D15" s="128"/>
      <c r="E15" s="128"/>
      <c r="F15" s="128"/>
      <c r="G15" s="201">
        <f t="shared" si="0"/>
        <v>0</v>
      </c>
    </row>
    <row r="16" spans="1:7" ht="24" customHeight="1" thickBot="1">
      <c r="A16" s="202" t="s">
        <v>15</v>
      </c>
      <c r="B16" s="203" t="s">
        <v>176</v>
      </c>
      <c r="C16" s="129"/>
      <c r="D16" s="129"/>
      <c r="E16" s="129"/>
      <c r="F16" s="129"/>
      <c r="G16" s="204">
        <f t="shared" si="0"/>
        <v>0</v>
      </c>
    </row>
    <row r="17" spans="1:7" s="130" customFormat="1" ht="24" customHeight="1" thickBot="1">
      <c r="A17" s="205" t="s">
        <v>16</v>
      </c>
      <c r="B17" s="206" t="s">
        <v>43</v>
      </c>
      <c r="C17" s="207">
        <f>SUM(C11:C16)</f>
        <v>0</v>
      </c>
      <c r="D17" s="207">
        <f>SUM(D11:D16)</f>
        <v>0</v>
      </c>
      <c r="E17" s="207">
        <f>SUM(E11:E16)</f>
        <v>0</v>
      </c>
      <c r="F17" s="207">
        <f>SUM(F11:F16)</f>
        <v>0</v>
      </c>
      <c r="G17" s="208">
        <f t="shared" si="0"/>
        <v>0</v>
      </c>
    </row>
    <row r="18" spans="1:7" s="125" customFormat="1" ht="12.75">
      <c r="A18" s="167"/>
      <c r="B18" s="167"/>
      <c r="C18" s="167"/>
      <c r="D18" s="167"/>
      <c r="E18" s="167"/>
      <c r="F18" s="167"/>
      <c r="G18" s="167"/>
    </row>
    <row r="19" spans="1:7" s="125" customFormat="1" ht="12.75">
      <c r="A19" s="167"/>
      <c r="B19" s="167"/>
      <c r="C19" s="167"/>
      <c r="D19" s="167"/>
      <c r="E19" s="167"/>
      <c r="F19" s="167"/>
      <c r="G19" s="167"/>
    </row>
    <row r="20" spans="1:7" s="125" customFormat="1" ht="12.75">
      <c r="A20" s="167"/>
      <c r="B20" s="167"/>
      <c r="C20" s="167"/>
      <c r="D20" s="167"/>
      <c r="E20" s="167"/>
      <c r="F20" s="167"/>
      <c r="G20" s="167"/>
    </row>
    <row r="21" spans="1:7" s="125" customFormat="1" ht="15">
      <c r="A21" s="124"/>
      <c r="B21" s="167"/>
      <c r="C21" s="167"/>
      <c r="D21" s="167"/>
      <c r="E21" s="167"/>
      <c r="F21" s="167"/>
      <c r="G21" s="167"/>
    </row>
    <row r="22" spans="1:7" s="125" customFormat="1" ht="12.75">
      <c r="A22" s="167"/>
      <c r="B22" s="167"/>
      <c r="C22" s="167"/>
      <c r="D22" s="167"/>
      <c r="E22" s="167"/>
      <c r="F22" s="167"/>
      <c r="G22" s="167"/>
    </row>
    <row r="23" spans="1:7" ht="12.75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167"/>
      <c r="C24" s="363"/>
      <c r="D24" s="363"/>
      <c r="E24" s="363"/>
      <c r="F24" s="363"/>
      <c r="G24" s="167"/>
    </row>
    <row r="25" spans="1:7" ht="13.5">
      <c r="A25" s="167"/>
      <c r="B25" s="167"/>
      <c r="C25" s="364"/>
      <c r="D25" s="365"/>
      <c r="E25" s="365"/>
      <c r="F25" s="364"/>
      <c r="G25" s="167"/>
    </row>
    <row r="26" spans="3:6" ht="13.5">
      <c r="C26" s="131"/>
      <c r="D26" s="132"/>
      <c r="E26" s="132"/>
      <c r="F26" s="131"/>
    </row>
    <row r="27" spans="3:6" ht="13.5">
      <c r="C27" s="131"/>
      <c r="D27" s="132"/>
      <c r="E27" s="132"/>
      <c r="F27" s="131"/>
    </row>
  </sheetData>
  <sheetProtection/>
  <mergeCells count="4">
    <mergeCell ref="C3:G3"/>
    <mergeCell ref="C5:F5"/>
    <mergeCell ref="A1:G1"/>
    <mergeCell ref="A9:A1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2/2017.(IV.11.)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83"/>
  <sheetViews>
    <sheetView tabSelected="1" view="pageBreakPreview" zoomScaleSheetLayoutView="100" workbookViewId="0" topLeftCell="A1">
      <selection activeCell="D8" sqref="D8"/>
    </sheetView>
  </sheetViews>
  <sheetFormatPr defaultColWidth="9.375" defaultRowHeight="12.75"/>
  <cols>
    <col min="1" max="1" width="4.75390625" style="77" customWidth="1"/>
    <col min="2" max="2" width="31.125" style="95" customWidth="1"/>
    <col min="3" max="4" width="9.00390625" style="95" customWidth="1"/>
    <col min="5" max="5" width="9.50390625" style="95" customWidth="1"/>
    <col min="6" max="6" width="8.75390625" style="95" customWidth="1"/>
    <col min="7" max="7" width="8.625" style="95" customWidth="1"/>
    <col min="8" max="8" width="8.75390625" style="95" customWidth="1"/>
    <col min="9" max="9" width="8.125" style="95" customWidth="1"/>
    <col min="10" max="14" width="9.50390625" style="95" customWidth="1"/>
    <col min="15" max="15" width="12.625" style="77" customWidth="1"/>
    <col min="16" max="16" width="8.50390625" style="77" customWidth="1"/>
    <col min="17" max="16384" width="9.375" style="95" customWidth="1"/>
  </cols>
  <sheetData>
    <row r="1" spans="1:16" ht="31.5" customHeight="1">
      <c r="A1" s="473" t="s">
        <v>456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68" t="s">
        <v>471</v>
      </c>
    </row>
    <row r="2" spans="15:16" ht="15.75" thickBot="1">
      <c r="O2" s="3" t="s">
        <v>44</v>
      </c>
      <c r="P2" s="469"/>
    </row>
    <row r="3" spans="1:16" ht="15.75" customHeight="1" thickBot="1">
      <c r="A3" s="475" t="s">
        <v>8</v>
      </c>
      <c r="B3" s="356" t="s">
        <v>418</v>
      </c>
      <c r="C3" s="356" t="s">
        <v>419</v>
      </c>
      <c r="D3" s="356" t="s">
        <v>420</v>
      </c>
      <c r="E3" s="356" t="s">
        <v>421</v>
      </c>
      <c r="F3" s="356" t="s">
        <v>422</v>
      </c>
      <c r="G3" s="356" t="s">
        <v>423</v>
      </c>
      <c r="H3" s="356" t="s">
        <v>432</v>
      </c>
      <c r="I3" s="356" t="s">
        <v>433</v>
      </c>
      <c r="J3" s="356" t="s">
        <v>434</v>
      </c>
      <c r="K3" s="356" t="s">
        <v>435</v>
      </c>
      <c r="L3" s="356" t="s">
        <v>436</v>
      </c>
      <c r="M3" s="356" t="s">
        <v>437</v>
      </c>
      <c r="N3" s="356" t="s">
        <v>438</v>
      </c>
      <c r="O3" s="357" t="s">
        <v>439</v>
      </c>
      <c r="P3" s="469"/>
    </row>
    <row r="4" spans="1:16" s="77" customFormat="1" ht="25.5" customHeight="1" thickBot="1">
      <c r="A4" s="476"/>
      <c r="B4" s="75" t="s">
        <v>52</v>
      </c>
      <c r="C4" s="75" t="s">
        <v>60</v>
      </c>
      <c r="D4" s="75" t="s">
        <v>61</v>
      </c>
      <c r="E4" s="75" t="s">
        <v>62</v>
      </c>
      <c r="F4" s="75" t="s">
        <v>63</v>
      </c>
      <c r="G4" s="75" t="s">
        <v>64</v>
      </c>
      <c r="H4" s="75" t="s">
        <v>65</v>
      </c>
      <c r="I4" s="75" t="s">
        <v>66</v>
      </c>
      <c r="J4" s="75" t="s">
        <v>67</v>
      </c>
      <c r="K4" s="75" t="s">
        <v>68</v>
      </c>
      <c r="L4" s="75" t="s">
        <v>69</v>
      </c>
      <c r="M4" s="75" t="s">
        <v>70</v>
      </c>
      <c r="N4" s="75" t="s">
        <v>71</v>
      </c>
      <c r="O4" s="76" t="s">
        <v>43</v>
      </c>
      <c r="P4" s="469"/>
    </row>
    <row r="5" spans="1:16" s="79" customFormat="1" ht="15" customHeight="1" thickBot="1">
      <c r="A5" s="78" t="s">
        <v>10</v>
      </c>
      <c r="B5" s="470" t="s">
        <v>47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2"/>
      <c r="P5" s="469"/>
    </row>
    <row r="6" spans="1:16" s="79" customFormat="1" ht="15">
      <c r="A6" s="80" t="s">
        <v>11</v>
      </c>
      <c r="B6" s="353" t="s">
        <v>370</v>
      </c>
      <c r="C6" s="81">
        <v>864</v>
      </c>
      <c r="D6" s="81">
        <v>550</v>
      </c>
      <c r="E6" s="81">
        <v>650</v>
      </c>
      <c r="F6" s="81">
        <v>650</v>
      </c>
      <c r="G6" s="81">
        <v>650</v>
      </c>
      <c r="H6" s="81">
        <v>650</v>
      </c>
      <c r="I6" s="81">
        <v>650</v>
      </c>
      <c r="J6" s="81">
        <v>550</v>
      </c>
      <c r="K6" s="81">
        <v>650</v>
      </c>
      <c r="L6" s="81">
        <v>650</v>
      </c>
      <c r="M6" s="81">
        <v>649</v>
      </c>
      <c r="N6" s="81">
        <v>649</v>
      </c>
      <c r="O6" s="82">
        <f aca="true" t="shared" si="0" ref="O6:O27">SUM(C6:N6)</f>
        <v>7812</v>
      </c>
      <c r="P6" s="469"/>
    </row>
    <row r="7" spans="1:16" s="86" customFormat="1" ht="15">
      <c r="A7" s="83" t="s">
        <v>12</v>
      </c>
      <c r="B7" s="215" t="s">
        <v>406</v>
      </c>
      <c r="C7" s="84">
        <v>3082</v>
      </c>
      <c r="D7" s="84">
        <v>2669</v>
      </c>
      <c r="E7" s="84">
        <v>2669</v>
      </c>
      <c r="F7" s="84">
        <v>7</v>
      </c>
      <c r="G7" s="84">
        <v>6</v>
      </c>
      <c r="H7" s="84">
        <v>7</v>
      </c>
      <c r="I7" s="84">
        <v>206</v>
      </c>
      <c r="J7" s="84">
        <v>6</v>
      </c>
      <c r="K7" s="84">
        <v>7</v>
      </c>
      <c r="L7" s="84">
        <v>6</v>
      </c>
      <c r="M7" s="84">
        <v>7</v>
      </c>
      <c r="N7" s="84">
        <v>206</v>
      </c>
      <c r="O7" s="85">
        <f t="shared" si="0"/>
        <v>8878</v>
      </c>
      <c r="P7" s="469"/>
    </row>
    <row r="8" spans="1:16" s="86" customFormat="1" ht="15">
      <c r="A8" s="83" t="s">
        <v>13</v>
      </c>
      <c r="B8" s="214" t="s">
        <v>407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>
        <f t="shared" si="0"/>
        <v>0</v>
      </c>
      <c r="P8" s="469"/>
    </row>
    <row r="9" spans="1:16" s="86" customFormat="1" ht="13.5" customHeight="1">
      <c r="A9" s="83" t="s">
        <v>14</v>
      </c>
      <c r="B9" s="213" t="s">
        <v>135</v>
      </c>
      <c r="C9" s="84"/>
      <c r="D9" s="84"/>
      <c r="E9" s="84">
        <v>10716</v>
      </c>
      <c r="F9" s="84"/>
      <c r="G9" s="84">
        <v>1308</v>
      </c>
      <c r="H9" s="84"/>
      <c r="I9" s="84"/>
      <c r="J9" s="84">
        <v>1309</v>
      </c>
      <c r="K9" s="84">
        <v>6667</v>
      </c>
      <c r="L9" s="84"/>
      <c r="M9" s="84"/>
      <c r="N9" s="84"/>
      <c r="O9" s="85">
        <f t="shared" si="0"/>
        <v>20000</v>
      </c>
      <c r="P9" s="469"/>
    </row>
    <row r="10" spans="1:16" s="86" customFormat="1" ht="13.5" customHeight="1">
      <c r="A10" s="83" t="s">
        <v>15</v>
      </c>
      <c r="B10" s="213" t="s">
        <v>408</v>
      </c>
      <c r="C10" s="84">
        <v>71</v>
      </c>
      <c r="D10" s="84">
        <v>84</v>
      </c>
      <c r="E10" s="84">
        <v>89</v>
      </c>
      <c r="F10" s="84">
        <v>97</v>
      </c>
      <c r="G10" s="84">
        <v>116</v>
      </c>
      <c r="H10" s="84">
        <v>167</v>
      </c>
      <c r="I10" s="84">
        <v>212</v>
      </c>
      <c r="J10" s="84">
        <v>269</v>
      </c>
      <c r="K10" s="84">
        <v>317</v>
      </c>
      <c r="L10" s="84">
        <v>7656</v>
      </c>
      <c r="M10" s="84">
        <v>168</v>
      </c>
      <c r="N10" s="84">
        <v>126</v>
      </c>
      <c r="O10" s="85">
        <f t="shared" si="0"/>
        <v>9372</v>
      </c>
      <c r="P10" s="469"/>
    </row>
    <row r="11" spans="1:16" s="86" customFormat="1" ht="13.5" customHeight="1">
      <c r="A11" s="83" t="s">
        <v>16</v>
      </c>
      <c r="B11" s="213" t="s">
        <v>3</v>
      </c>
      <c r="C11" s="84"/>
      <c r="D11" s="84"/>
      <c r="E11" s="84"/>
      <c r="F11" s="84"/>
      <c r="G11" s="84"/>
      <c r="H11" s="84"/>
      <c r="I11" s="84">
        <v>4700</v>
      </c>
      <c r="J11" s="84"/>
      <c r="K11" s="84"/>
      <c r="L11" s="84"/>
      <c r="M11" s="84"/>
      <c r="N11" s="84"/>
      <c r="O11" s="85">
        <f t="shared" si="0"/>
        <v>4700</v>
      </c>
      <c r="P11" s="469"/>
    </row>
    <row r="12" spans="1:16" s="86" customFormat="1" ht="13.5" customHeight="1">
      <c r="A12" s="83" t="s">
        <v>17</v>
      </c>
      <c r="B12" s="213" t="s">
        <v>372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>
        <f t="shared" si="0"/>
        <v>0</v>
      </c>
      <c r="P12" s="469"/>
    </row>
    <row r="13" spans="1:16" s="86" customFormat="1" ht="15">
      <c r="A13" s="83" t="s">
        <v>18</v>
      </c>
      <c r="B13" s="215" t="s">
        <v>404</v>
      </c>
      <c r="C13" s="84">
        <v>5443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>
        <f t="shared" si="0"/>
        <v>5443</v>
      </c>
      <c r="P13" s="469"/>
    </row>
    <row r="14" spans="1:16" s="86" customFormat="1" ht="13.5" customHeight="1" thickBot="1">
      <c r="A14" s="83" t="s">
        <v>19</v>
      </c>
      <c r="B14" s="213" t="s">
        <v>4</v>
      </c>
      <c r="C14" s="84">
        <v>10941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>
        <f t="shared" si="0"/>
        <v>10941</v>
      </c>
      <c r="P14" s="469"/>
    </row>
    <row r="15" spans="1:16" s="79" customFormat="1" ht="15.75" customHeight="1" thickBot="1">
      <c r="A15" s="78" t="s">
        <v>20</v>
      </c>
      <c r="B15" s="31" t="s">
        <v>94</v>
      </c>
      <c r="C15" s="89">
        <f aca="true" t="shared" si="1" ref="C15:N15">SUM(C6:C14)</f>
        <v>20401</v>
      </c>
      <c r="D15" s="89">
        <f t="shared" si="1"/>
        <v>3303</v>
      </c>
      <c r="E15" s="89">
        <f t="shared" si="1"/>
        <v>14124</v>
      </c>
      <c r="F15" s="89">
        <f t="shared" si="1"/>
        <v>754</v>
      </c>
      <c r="G15" s="89">
        <f t="shared" si="1"/>
        <v>2080</v>
      </c>
      <c r="H15" s="89">
        <f t="shared" si="1"/>
        <v>824</v>
      </c>
      <c r="I15" s="89">
        <f t="shared" si="1"/>
        <v>5768</v>
      </c>
      <c r="J15" s="89">
        <f t="shared" si="1"/>
        <v>2134</v>
      </c>
      <c r="K15" s="89">
        <f t="shared" si="1"/>
        <v>7641</v>
      </c>
      <c r="L15" s="89">
        <f t="shared" si="1"/>
        <v>8312</v>
      </c>
      <c r="M15" s="89">
        <f t="shared" si="1"/>
        <v>824</v>
      </c>
      <c r="N15" s="89">
        <f t="shared" si="1"/>
        <v>981</v>
      </c>
      <c r="O15" s="90">
        <f>SUM(C15:N15)</f>
        <v>67146</v>
      </c>
      <c r="P15" s="469"/>
    </row>
    <row r="16" spans="1:16" s="79" customFormat="1" ht="15" customHeight="1" thickBot="1">
      <c r="A16" s="78" t="s">
        <v>21</v>
      </c>
      <c r="B16" s="470" t="s">
        <v>49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2"/>
      <c r="P16" s="469"/>
    </row>
    <row r="17" spans="1:16" s="86" customFormat="1" ht="13.5" customHeight="1">
      <c r="A17" s="91" t="s">
        <v>22</v>
      </c>
      <c r="B17" s="216" t="s">
        <v>53</v>
      </c>
      <c r="C17" s="87">
        <v>3531</v>
      </c>
      <c r="D17" s="87">
        <v>3700</v>
      </c>
      <c r="E17" s="87">
        <v>658</v>
      </c>
      <c r="F17" s="87">
        <v>659</v>
      </c>
      <c r="G17" s="87">
        <v>658</v>
      </c>
      <c r="H17" s="87">
        <v>659</v>
      </c>
      <c r="I17" s="87">
        <v>658</v>
      </c>
      <c r="J17" s="87">
        <v>660</v>
      </c>
      <c r="K17" s="87">
        <v>658</v>
      </c>
      <c r="L17" s="87">
        <v>660</v>
      </c>
      <c r="M17" s="87">
        <v>1385</v>
      </c>
      <c r="N17" s="87">
        <v>760</v>
      </c>
      <c r="O17" s="88">
        <f t="shared" si="0"/>
        <v>14646</v>
      </c>
      <c r="P17" s="469"/>
    </row>
    <row r="18" spans="1:16" s="86" customFormat="1" ht="27" customHeight="1">
      <c r="A18" s="83" t="s">
        <v>23</v>
      </c>
      <c r="B18" s="215" t="s">
        <v>144</v>
      </c>
      <c r="C18" s="84">
        <v>953</v>
      </c>
      <c r="D18" s="84">
        <v>814</v>
      </c>
      <c r="E18" s="84">
        <v>145</v>
      </c>
      <c r="F18" s="84">
        <v>146</v>
      </c>
      <c r="G18" s="84">
        <v>145</v>
      </c>
      <c r="H18" s="84">
        <v>146</v>
      </c>
      <c r="I18" s="84">
        <v>145</v>
      </c>
      <c r="J18" s="84">
        <v>146</v>
      </c>
      <c r="K18" s="84">
        <v>145</v>
      </c>
      <c r="L18" s="84">
        <v>146</v>
      </c>
      <c r="M18" s="84">
        <v>304</v>
      </c>
      <c r="N18" s="84">
        <v>153</v>
      </c>
      <c r="O18" s="85">
        <f t="shared" si="0"/>
        <v>3388</v>
      </c>
      <c r="P18" s="469"/>
    </row>
    <row r="19" spans="1:16" s="86" customFormat="1" ht="13.5" customHeight="1">
      <c r="A19" s="83" t="s">
        <v>24</v>
      </c>
      <c r="B19" s="213" t="s">
        <v>115</v>
      </c>
      <c r="C19" s="84">
        <v>1903</v>
      </c>
      <c r="D19" s="84">
        <v>1960</v>
      </c>
      <c r="E19" s="84">
        <v>982</v>
      </c>
      <c r="F19" s="84">
        <v>1141</v>
      </c>
      <c r="G19" s="84">
        <v>1544</v>
      </c>
      <c r="H19" s="84">
        <v>1904</v>
      </c>
      <c r="I19" s="84">
        <v>1333</v>
      </c>
      <c r="J19" s="84">
        <v>1514</v>
      </c>
      <c r="K19" s="84">
        <v>1333</v>
      </c>
      <c r="L19" s="84">
        <v>1411</v>
      </c>
      <c r="M19" s="84">
        <v>1181</v>
      </c>
      <c r="N19" s="84">
        <v>983</v>
      </c>
      <c r="O19" s="85">
        <f t="shared" si="0"/>
        <v>17189</v>
      </c>
      <c r="P19" s="469"/>
    </row>
    <row r="20" spans="1:16" s="86" customFormat="1" ht="13.5" customHeight="1">
      <c r="A20" s="83" t="s">
        <v>25</v>
      </c>
      <c r="B20" s="213" t="s">
        <v>145</v>
      </c>
      <c r="C20" s="84">
        <v>198</v>
      </c>
      <c r="D20" s="84">
        <v>116</v>
      </c>
      <c r="E20" s="84">
        <v>36</v>
      </c>
      <c r="F20" s="84">
        <v>358</v>
      </c>
      <c r="G20" s="84">
        <v>46</v>
      </c>
      <c r="H20" s="84">
        <v>106</v>
      </c>
      <c r="I20" s="84">
        <v>43</v>
      </c>
      <c r="J20" s="84">
        <v>44</v>
      </c>
      <c r="K20" s="84">
        <v>106</v>
      </c>
      <c r="L20" s="84">
        <v>407</v>
      </c>
      <c r="M20" s="84">
        <v>44</v>
      </c>
      <c r="N20" s="84">
        <v>41</v>
      </c>
      <c r="O20" s="85">
        <f t="shared" si="0"/>
        <v>1545</v>
      </c>
      <c r="P20" s="469"/>
    </row>
    <row r="21" spans="1:16" s="86" customFormat="1" ht="13.5" customHeight="1">
      <c r="A21" s="83" t="s">
        <v>26</v>
      </c>
      <c r="B21" s="213" t="s">
        <v>5</v>
      </c>
      <c r="C21" s="84">
        <v>513</v>
      </c>
      <c r="D21" s="84">
        <v>409</v>
      </c>
      <c r="E21" s="84">
        <v>409</v>
      </c>
      <c r="F21" s="84">
        <v>409</v>
      </c>
      <c r="G21" s="84">
        <v>409</v>
      </c>
      <c r="H21" s="84">
        <v>409</v>
      </c>
      <c r="I21" s="84">
        <v>1481</v>
      </c>
      <c r="J21" s="84">
        <v>409</v>
      </c>
      <c r="K21" s="84">
        <v>409</v>
      </c>
      <c r="L21" s="84">
        <v>409</v>
      </c>
      <c r="M21" s="84">
        <v>409</v>
      </c>
      <c r="N21" s="84">
        <v>1173</v>
      </c>
      <c r="O21" s="85">
        <f t="shared" si="0"/>
        <v>6848</v>
      </c>
      <c r="P21" s="469"/>
    </row>
    <row r="22" spans="1:16" s="86" customFormat="1" ht="13.5" customHeight="1">
      <c r="A22" s="83" t="s">
        <v>27</v>
      </c>
      <c r="B22" s="213" t="s">
        <v>182</v>
      </c>
      <c r="C22" s="84"/>
      <c r="D22" s="84"/>
      <c r="E22" s="84"/>
      <c r="F22" s="84"/>
      <c r="G22" s="84"/>
      <c r="H22" s="84"/>
      <c r="I22" s="84"/>
      <c r="J22" s="84">
        <v>7031</v>
      </c>
      <c r="K22" s="84"/>
      <c r="L22" s="84"/>
      <c r="M22" s="84"/>
      <c r="N22" s="84"/>
      <c r="O22" s="85">
        <f t="shared" si="0"/>
        <v>7031</v>
      </c>
      <c r="P22" s="469"/>
    </row>
    <row r="23" spans="1:16" s="86" customFormat="1" ht="15">
      <c r="A23" s="83" t="s">
        <v>28</v>
      </c>
      <c r="B23" s="215" t="s">
        <v>148</v>
      </c>
      <c r="C23" s="84"/>
      <c r="D23" s="84"/>
      <c r="E23" s="84">
        <v>580</v>
      </c>
      <c r="F23" s="84"/>
      <c r="G23" s="84"/>
      <c r="H23" s="84"/>
      <c r="I23" s="84"/>
      <c r="J23" s="84"/>
      <c r="K23" s="84"/>
      <c r="L23" s="84"/>
      <c r="M23" s="84">
        <v>11209</v>
      </c>
      <c r="N23" s="84"/>
      <c r="O23" s="85">
        <f t="shared" si="0"/>
        <v>11789</v>
      </c>
      <c r="P23" s="469"/>
    </row>
    <row r="24" spans="1:16" s="86" customFormat="1" ht="13.5" customHeight="1">
      <c r="A24" s="83" t="s">
        <v>29</v>
      </c>
      <c r="B24" s="213" t="s">
        <v>185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>
        <f t="shared" si="0"/>
        <v>0</v>
      </c>
      <c r="P24" s="469"/>
    </row>
    <row r="25" spans="1:16" s="86" customFormat="1" ht="13.5" customHeight="1">
      <c r="A25" s="83" t="s">
        <v>30</v>
      </c>
      <c r="B25" s="213" t="s">
        <v>426</v>
      </c>
      <c r="C25" s="84"/>
      <c r="D25" s="84"/>
      <c r="E25" s="84"/>
      <c r="F25" s="84"/>
      <c r="G25" s="84"/>
      <c r="H25" s="84">
        <v>4398</v>
      </c>
      <c r="I25" s="84"/>
      <c r="J25" s="84"/>
      <c r="K25" s="84"/>
      <c r="L25" s="84"/>
      <c r="M25" s="84"/>
      <c r="N25" s="84"/>
      <c r="O25" s="85">
        <f>SUM(C25:N25)</f>
        <v>4398</v>
      </c>
      <c r="P25" s="469"/>
    </row>
    <row r="26" spans="1:16" s="86" customFormat="1" ht="13.5" customHeight="1" thickBot="1">
      <c r="A26" s="83" t="s">
        <v>31</v>
      </c>
      <c r="B26" s="213" t="s">
        <v>6</v>
      </c>
      <c r="C26" s="84">
        <v>312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>
        <f t="shared" si="0"/>
        <v>312</v>
      </c>
      <c r="P26" s="469"/>
    </row>
    <row r="27" spans="1:16" s="79" customFormat="1" ht="15.75" customHeight="1" thickBot="1">
      <c r="A27" s="92" t="s">
        <v>32</v>
      </c>
      <c r="B27" s="31" t="s">
        <v>95</v>
      </c>
      <c r="C27" s="89">
        <f aca="true" t="shared" si="2" ref="C27:N27">SUM(C17:C26)</f>
        <v>7410</v>
      </c>
      <c r="D27" s="89">
        <f t="shared" si="2"/>
        <v>6999</v>
      </c>
      <c r="E27" s="89">
        <f t="shared" si="2"/>
        <v>2810</v>
      </c>
      <c r="F27" s="89">
        <f t="shared" si="2"/>
        <v>2713</v>
      </c>
      <c r="G27" s="89">
        <f t="shared" si="2"/>
        <v>2802</v>
      </c>
      <c r="H27" s="89">
        <f t="shared" si="2"/>
        <v>7622</v>
      </c>
      <c r="I27" s="89">
        <f t="shared" si="2"/>
        <v>3660</v>
      </c>
      <c r="J27" s="89">
        <f t="shared" si="2"/>
        <v>9804</v>
      </c>
      <c r="K27" s="89">
        <f t="shared" si="2"/>
        <v>2651</v>
      </c>
      <c r="L27" s="89">
        <f t="shared" si="2"/>
        <v>3033</v>
      </c>
      <c r="M27" s="89">
        <f t="shared" si="2"/>
        <v>14532</v>
      </c>
      <c r="N27" s="89">
        <f t="shared" si="2"/>
        <v>3110</v>
      </c>
      <c r="O27" s="90">
        <f t="shared" si="0"/>
        <v>67146</v>
      </c>
      <c r="P27" s="469"/>
    </row>
    <row r="28" spans="1:16" ht="15.75" thickBot="1">
      <c r="A28" s="92" t="s">
        <v>33</v>
      </c>
      <c r="B28" s="217" t="s">
        <v>96</v>
      </c>
      <c r="C28" s="93">
        <f aca="true" t="shared" si="3" ref="C28:O28">C15-C27</f>
        <v>12991</v>
      </c>
      <c r="D28" s="93">
        <f t="shared" si="3"/>
        <v>-3696</v>
      </c>
      <c r="E28" s="93">
        <f t="shared" si="3"/>
        <v>11314</v>
      </c>
      <c r="F28" s="93">
        <f t="shared" si="3"/>
        <v>-1959</v>
      </c>
      <c r="G28" s="93">
        <f t="shared" si="3"/>
        <v>-722</v>
      </c>
      <c r="H28" s="93">
        <f t="shared" si="3"/>
        <v>-6798</v>
      </c>
      <c r="I28" s="93">
        <f t="shared" si="3"/>
        <v>2108</v>
      </c>
      <c r="J28" s="93">
        <f t="shared" si="3"/>
        <v>-7670</v>
      </c>
      <c r="K28" s="93">
        <f t="shared" si="3"/>
        <v>4990</v>
      </c>
      <c r="L28" s="93">
        <f t="shared" si="3"/>
        <v>5279</v>
      </c>
      <c r="M28" s="93">
        <f t="shared" si="3"/>
        <v>-13708</v>
      </c>
      <c r="N28" s="93">
        <f t="shared" si="3"/>
        <v>-2129</v>
      </c>
      <c r="O28" s="94">
        <f t="shared" si="3"/>
        <v>0</v>
      </c>
      <c r="P28" s="469"/>
    </row>
    <row r="29" spans="1:16" ht="16.5" thickBot="1">
      <c r="A29" s="92" t="s">
        <v>34</v>
      </c>
      <c r="B29" s="374" t="s">
        <v>445</v>
      </c>
      <c r="C29" s="373" t="s">
        <v>463</v>
      </c>
      <c r="D29" s="373" t="s">
        <v>464</v>
      </c>
      <c r="E29" s="373" t="s">
        <v>465</v>
      </c>
      <c r="F29" s="373" t="s">
        <v>466</v>
      </c>
      <c r="G29" s="373" t="s">
        <v>467</v>
      </c>
      <c r="H29" s="373" t="s">
        <v>457</v>
      </c>
      <c r="I29" s="373" t="s">
        <v>458</v>
      </c>
      <c r="J29" s="373" t="s">
        <v>459</v>
      </c>
      <c r="K29" s="373" t="s">
        <v>460</v>
      </c>
      <c r="L29" s="373" t="s">
        <v>461</v>
      </c>
      <c r="M29" s="373" t="s">
        <v>462</v>
      </c>
      <c r="N29" s="373">
        <v>0</v>
      </c>
      <c r="O29" s="375"/>
      <c r="P29" s="469"/>
    </row>
    <row r="30" spans="2:16" ht="15">
      <c r="B30" s="96"/>
      <c r="C30" s="97"/>
      <c r="D30" s="97"/>
      <c r="O30" s="95"/>
      <c r="P30" s="469"/>
    </row>
    <row r="31" spans="15:16" ht="15">
      <c r="O31" s="95"/>
      <c r="P31" s="469"/>
    </row>
    <row r="32" spans="15:16" ht="15">
      <c r="O32" s="95"/>
      <c r="P32" s="95"/>
    </row>
    <row r="33" spans="15:16" ht="15">
      <c r="O33" s="95"/>
      <c r="P33" s="95"/>
    </row>
    <row r="34" spans="15:16" ht="15">
      <c r="O34" s="95"/>
      <c r="P34" s="95"/>
    </row>
    <row r="35" spans="15:16" ht="15">
      <c r="O35" s="95"/>
      <c r="P35" s="95"/>
    </row>
    <row r="36" spans="15:16" ht="15">
      <c r="O36" s="95"/>
      <c r="P36" s="95"/>
    </row>
    <row r="37" spans="15:16" ht="15">
      <c r="O37" s="95"/>
      <c r="P37" s="95"/>
    </row>
    <row r="38" spans="15:16" ht="15">
      <c r="O38" s="95"/>
      <c r="P38" s="95"/>
    </row>
    <row r="39" spans="15:16" ht="15">
      <c r="O39" s="95"/>
      <c r="P39" s="95"/>
    </row>
    <row r="40" spans="15:16" ht="15">
      <c r="O40" s="95"/>
      <c r="P40" s="95"/>
    </row>
    <row r="41" spans="15:16" ht="15">
      <c r="O41" s="95"/>
      <c r="P41" s="95"/>
    </row>
    <row r="42" spans="15:16" ht="15">
      <c r="O42" s="95"/>
      <c r="P42" s="95"/>
    </row>
    <row r="43" spans="15:16" ht="15">
      <c r="O43" s="95"/>
      <c r="P43" s="95"/>
    </row>
    <row r="44" spans="15:16" ht="15">
      <c r="O44" s="95"/>
      <c r="P44" s="95"/>
    </row>
    <row r="45" spans="15:16" ht="15">
      <c r="O45" s="95"/>
      <c r="P45" s="95"/>
    </row>
    <row r="46" spans="15:16" ht="15">
      <c r="O46" s="95"/>
      <c r="P46" s="95"/>
    </row>
    <row r="47" spans="15:16" ht="15">
      <c r="O47" s="95"/>
      <c r="P47" s="95"/>
    </row>
    <row r="48" spans="15:16" ht="15">
      <c r="O48" s="95"/>
      <c r="P48" s="95"/>
    </row>
    <row r="49" spans="15:16" ht="15">
      <c r="O49" s="95"/>
      <c r="P49" s="95"/>
    </row>
    <row r="50" spans="15:16" ht="15">
      <c r="O50" s="95"/>
      <c r="P50" s="95"/>
    </row>
    <row r="51" spans="15:16" ht="15">
      <c r="O51" s="95"/>
      <c r="P51" s="95"/>
    </row>
    <row r="52" spans="15:16" ht="15">
      <c r="O52" s="95"/>
      <c r="P52" s="95"/>
    </row>
    <row r="53" spans="15:16" ht="15">
      <c r="O53" s="95"/>
      <c r="P53" s="95"/>
    </row>
    <row r="54" spans="15:16" ht="15">
      <c r="O54" s="95"/>
      <c r="P54" s="95"/>
    </row>
    <row r="55" spans="15:16" ht="15">
      <c r="O55" s="95"/>
      <c r="P55" s="95"/>
    </row>
    <row r="56" spans="15:16" ht="15">
      <c r="O56" s="95"/>
      <c r="P56" s="95"/>
    </row>
    <row r="57" spans="15:16" ht="15">
      <c r="O57" s="95"/>
      <c r="P57" s="95"/>
    </row>
    <row r="58" spans="15:16" ht="15">
      <c r="O58" s="95"/>
      <c r="P58" s="95"/>
    </row>
    <row r="59" spans="15:16" ht="15">
      <c r="O59" s="95"/>
      <c r="P59" s="95"/>
    </row>
    <row r="60" spans="15:16" ht="15">
      <c r="O60" s="95"/>
      <c r="P60" s="95"/>
    </row>
    <row r="61" spans="15:16" ht="15">
      <c r="O61" s="95"/>
      <c r="P61" s="95"/>
    </row>
    <row r="62" spans="15:16" ht="15">
      <c r="O62" s="95"/>
      <c r="P62" s="95"/>
    </row>
    <row r="63" spans="15:16" ht="15">
      <c r="O63" s="95"/>
      <c r="P63" s="95"/>
    </row>
    <row r="64" spans="15:16" ht="15">
      <c r="O64" s="95"/>
      <c r="P64" s="95"/>
    </row>
    <row r="65" spans="15:16" ht="15">
      <c r="O65" s="95"/>
      <c r="P65" s="95"/>
    </row>
    <row r="66" spans="15:16" ht="15">
      <c r="O66" s="95"/>
      <c r="P66" s="95"/>
    </row>
    <row r="67" spans="15:16" ht="15">
      <c r="O67" s="95"/>
      <c r="P67" s="95"/>
    </row>
    <row r="68" spans="15:16" ht="15">
      <c r="O68" s="95"/>
      <c r="P68" s="95"/>
    </row>
    <row r="69" spans="15:16" ht="15">
      <c r="O69" s="95"/>
      <c r="P69" s="95"/>
    </row>
    <row r="70" spans="15:16" ht="15">
      <c r="O70" s="95"/>
      <c r="P70" s="95"/>
    </row>
    <row r="71" spans="15:16" ht="15">
      <c r="O71" s="95"/>
      <c r="P71" s="95"/>
    </row>
    <row r="72" spans="15:16" ht="15">
      <c r="O72" s="95"/>
      <c r="P72" s="95"/>
    </row>
    <row r="73" spans="15:16" ht="15">
      <c r="O73" s="95"/>
      <c r="P73" s="95"/>
    </row>
    <row r="74" spans="15:16" ht="15">
      <c r="O74" s="95"/>
      <c r="P74" s="95"/>
    </row>
    <row r="75" spans="15:16" ht="15">
      <c r="O75" s="95"/>
      <c r="P75" s="95"/>
    </row>
    <row r="76" spans="15:16" ht="15">
      <c r="O76" s="95"/>
      <c r="P76" s="95"/>
    </row>
    <row r="77" spans="15:16" ht="15">
      <c r="O77" s="95"/>
      <c r="P77" s="95"/>
    </row>
    <row r="78" spans="15:16" ht="15">
      <c r="O78" s="95"/>
      <c r="P78" s="95"/>
    </row>
    <row r="79" spans="15:16" ht="15">
      <c r="O79" s="95"/>
      <c r="P79" s="95"/>
    </row>
    <row r="80" spans="15:16" ht="15">
      <c r="O80" s="95"/>
      <c r="P80" s="95"/>
    </row>
    <row r="81" spans="15:16" ht="15">
      <c r="O81" s="95"/>
      <c r="P81" s="95"/>
    </row>
    <row r="82" spans="15:16" ht="15">
      <c r="O82" s="95"/>
      <c r="P82" s="95"/>
    </row>
    <row r="83" spans="15:16" ht="15">
      <c r="O83" s="95"/>
      <c r="P83" s="95"/>
    </row>
  </sheetData>
  <sheetProtection/>
  <mergeCells count="5">
    <mergeCell ref="P1:P31"/>
    <mergeCell ref="B5:O5"/>
    <mergeCell ref="B16:O16"/>
    <mergeCell ref="A1:O1"/>
    <mergeCell ref="A3:A4"/>
  </mergeCells>
  <printOptions horizontalCentered="1"/>
  <pageMargins left="0.7874015748031497" right="0.165" top="1.06875" bottom="0.984251968503937" header="0.7874015748031497" footer="0.7874015748031497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53"/>
  <sheetViews>
    <sheetView view="pageBreakPreview" zoomScaleNormal="120" zoomScaleSheetLayoutView="100" workbookViewId="0" topLeftCell="A126">
      <selection activeCell="C24" sqref="C24"/>
    </sheetView>
  </sheetViews>
  <sheetFormatPr defaultColWidth="9.375" defaultRowHeight="12.75"/>
  <cols>
    <col min="1" max="1" width="9.50390625" style="288" customWidth="1"/>
    <col min="2" max="2" width="55.875" style="288" customWidth="1"/>
    <col min="3" max="4" width="21.625" style="289" customWidth="1"/>
    <col min="5" max="16384" width="9.375" style="307" customWidth="1"/>
  </cols>
  <sheetData>
    <row r="1" ht="66" customHeight="1"/>
    <row r="2" spans="1:4" ht="15" hidden="1">
      <c r="A2" s="410" t="s">
        <v>440</v>
      </c>
      <c r="B2" s="411"/>
      <c r="C2" s="411"/>
      <c r="D2" s="307"/>
    </row>
    <row r="3" spans="1:4" ht="4.5" customHeight="1">
      <c r="A3" s="411"/>
      <c r="B3" s="411"/>
      <c r="C3" s="411"/>
      <c r="D3" s="307"/>
    </row>
    <row r="4" spans="1:4" ht="4.5" customHeight="1" hidden="1">
      <c r="A4" s="411"/>
      <c r="B4" s="411"/>
      <c r="C4" s="411"/>
      <c r="D4" s="307"/>
    </row>
    <row r="5" spans="1:4" ht="30" customHeight="1">
      <c r="A5" s="413" t="s">
        <v>448</v>
      </c>
      <c r="B5" s="414"/>
      <c r="C5" s="415"/>
      <c r="D5" s="307"/>
    </row>
    <row r="6" spans="1:4" ht="15" customHeight="1" thickBot="1">
      <c r="A6" s="366"/>
      <c r="B6" s="366" t="s">
        <v>441</v>
      </c>
      <c r="C6" s="233"/>
      <c r="D6" s="233"/>
    </row>
    <row r="7" spans="1:4" ht="23.25" thickBot="1">
      <c r="A7" s="22" t="s">
        <v>59</v>
      </c>
      <c r="B7" s="23" t="s">
        <v>9</v>
      </c>
      <c r="C7" s="32" t="s">
        <v>447</v>
      </c>
      <c r="D7" s="32" t="s">
        <v>470</v>
      </c>
    </row>
    <row r="8" spans="1:4" s="308" customFormat="1" ht="9" customHeight="1" thickBot="1">
      <c r="A8" s="302" t="s">
        <v>418</v>
      </c>
      <c r="B8" s="303" t="s">
        <v>419</v>
      </c>
      <c r="C8" s="304" t="s">
        <v>420</v>
      </c>
      <c r="D8" s="304" t="s">
        <v>421</v>
      </c>
    </row>
    <row r="9" spans="1:4" s="309" customFormat="1" ht="12" customHeight="1" thickBot="1">
      <c r="A9" s="19" t="s">
        <v>10</v>
      </c>
      <c r="B9" s="20" t="s">
        <v>210</v>
      </c>
      <c r="C9" s="223">
        <f>+C10+C11+C12+C13+C14+C15</f>
        <v>7812</v>
      </c>
      <c r="D9" s="223">
        <f>+D10+D11+D12+D13+D14+D15</f>
        <v>7812</v>
      </c>
    </row>
    <row r="10" spans="1:4" s="309" customFormat="1" ht="12" customHeight="1">
      <c r="A10" s="14" t="s">
        <v>83</v>
      </c>
      <c r="B10" s="310" t="s">
        <v>211</v>
      </c>
      <c r="C10" s="226">
        <v>4112</v>
      </c>
      <c r="D10" s="226">
        <v>4112</v>
      </c>
    </row>
    <row r="11" spans="1:4" s="309" customFormat="1" ht="12" customHeight="1">
      <c r="A11" s="13" t="s">
        <v>84</v>
      </c>
      <c r="B11" s="311" t="s">
        <v>212</v>
      </c>
      <c r="C11" s="225"/>
      <c r="D11" s="225"/>
    </row>
    <row r="12" spans="1:4" s="309" customFormat="1" ht="12" customHeight="1">
      <c r="A12" s="13" t="s">
        <v>85</v>
      </c>
      <c r="B12" s="311" t="s">
        <v>213</v>
      </c>
      <c r="C12" s="225">
        <v>2500</v>
      </c>
      <c r="D12" s="225">
        <v>2500</v>
      </c>
    </row>
    <row r="13" spans="1:4" s="309" customFormat="1" ht="12" customHeight="1">
      <c r="A13" s="13" t="s">
        <v>86</v>
      </c>
      <c r="B13" s="311" t="s">
        <v>214</v>
      </c>
      <c r="C13" s="225">
        <v>1200</v>
      </c>
      <c r="D13" s="225">
        <v>1200</v>
      </c>
    </row>
    <row r="14" spans="1:4" s="309" customFormat="1" ht="12" customHeight="1">
      <c r="A14" s="13" t="s">
        <v>123</v>
      </c>
      <c r="B14" s="311" t="s">
        <v>215</v>
      </c>
      <c r="C14" s="225"/>
      <c r="D14" s="225"/>
    </row>
    <row r="15" spans="1:4" s="309" customFormat="1" ht="12" customHeight="1" thickBot="1">
      <c r="A15" s="15" t="s">
        <v>87</v>
      </c>
      <c r="B15" s="312" t="s">
        <v>216</v>
      </c>
      <c r="C15" s="225"/>
      <c r="D15" s="225"/>
    </row>
    <row r="16" spans="1:4" s="309" customFormat="1" ht="12" customHeight="1" thickBot="1">
      <c r="A16" s="19" t="s">
        <v>11</v>
      </c>
      <c r="B16" s="218" t="s">
        <v>217</v>
      </c>
      <c r="C16" s="223">
        <f>+C17+C18+C19+C20+C21</f>
        <v>8878</v>
      </c>
      <c r="D16" s="223">
        <f>+D17+D18+D19+D20+D21</f>
        <v>8878</v>
      </c>
    </row>
    <row r="17" spans="1:4" s="309" customFormat="1" ht="12" customHeight="1">
      <c r="A17" s="14" t="s">
        <v>89</v>
      </c>
      <c r="B17" s="310" t="s">
        <v>218</v>
      </c>
      <c r="C17" s="226"/>
      <c r="D17" s="226"/>
    </row>
    <row r="18" spans="1:4" s="309" customFormat="1" ht="12" customHeight="1">
      <c r="A18" s="13" t="s">
        <v>90</v>
      </c>
      <c r="B18" s="311" t="s">
        <v>219</v>
      </c>
      <c r="C18" s="225"/>
      <c r="D18" s="225"/>
    </row>
    <row r="19" spans="1:4" s="309" customFormat="1" ht="12" customHeight="1">
      <c r="A19" s="13" t="s">
        <v>91</v>
      </c>
      <c r="B19" s="311" t="s">
        <v>409</v>
      </c>
      <c r="C19" s="225"/>
      <c r="D19" s="225"/>
    </row>
    <row r="20" spans="1:4" s="309" customFormat="1" ht="12" customHeight="1">
      <c r="A20" s="13" t="s">
        <v>92</v>
      </c>
      <c r="B20" s="311" t="s">
        <v>410</v>
      </c>
      <c r="C20" s="225"/>
      <c r="D20" s="225"/>
    </row>
    <row r="21" spans="1:4" s="309" customFormat="1" ht="12" customHeight="1">
      <c r="A21" s="13" t="s">
        <v>93</v>
      </c>
      <c r="B21" s="311" t="s">
        <v>220</v>
      </c>
      <c r="C21" s="225">
        <v>8878</v>
      </c>
      <c r="D21" s="225">
        <v>8878</v>
      </c>
    </row>
    <row r="22" spans="1:4" s="309" customFormat="1" ht="12" customHeight="1" thickBot="1">
      <c r="A22" s="15" t="s">
        <v>102</v>
      </c>
      <c r="B22" s="312" t="s">
        <v>221</v>
      </c>
      <c r="C22" s="227"/>
      <c r="D22" s="227"/>
    </row>
    <row r="23" spans="1:4" s="309" customFormat="1" ht="12" customHeight="1" thickBot="1">
      <c r="A23" s="19" t="s">
        <v>12</v>
      </c>
      <c r="B23" s="20" t="s">
        <v>222</v>
      </c>
      <c r="C23" s="223">
        <f>+C24+C25+C26+C27+C28</f>
        <v>0</v>
      </c>
      <c r="D23" s="223">
        <f>+D24+D25+D26+D27+D28</f>
        <v>0</v>
      </c>
    </row>
    <row r="24" spans="1:4" s="309" customFormat="1" ht="12" customHeight="1">
      <c r="A24" s="14" t="s">
        <v>72</v>
      </c>
      <c r="B24" s="310" t="s">
        <v>223</v>
      </c>
      <c r="C24" s="226"/>
      <c r="D24" s="226"/>
    </row>
    <row r="25" spans="1:4" s="309" customFormat="1" ht="12" customHeight="1">
      <c r="A25" s="13" t="s">
        <v>73</v>
      </c>
      <c r="B25" s="311" t="s">
        <v>224</v>
      </c>
      <c r="C25" s="225"/>
      <c r="D25" s="225"/>
    </row>
    <row r="26" spans="1:4" s="309" customFormat="1" ht="12" customHeight="1">
      <c r="A26" s="13" t="s">
        <v>74</v>
      </c>
      <c r="B26" s="311" t="s">
        <v>411</v>
      </c>
      <c r="C26" s="225"/>
      <c r="D26" s="225"/>
    </row>
    <row r="27" spans="1:4" s="309" customFormat="1" ht="12" customHeight="1">
      <c r="A27" s="13" t="s">
        <v>75</v>
      </c>
      <c r="B27" s="311" t="s">
        <v>412</v>
      </c>
      <c r="C27" s="225"/>
      <c r="D27" s="225"/>
    </row>
    <row r="28" spans="1:4" s="309" customFormat="1" ht="12" customHeight="1">
      <c r="A28" s="13" t="s">
        <v>132</v>
      </c>
      <c r="B28" s="311" t="s">
        <v>225</v>
      </c>
      <c r="C28" s="225"/>
      <c r="D28" s="225"/>
    </row>
    <row r="29" spans="1:4" s="309" customFormat="1" ht="12" customHeight="1" thickBot="1">
      <c r="A29" s="15" t="s">
        <v>133</v>
      </c>
      <c r="B29" s="312" t="s">
        <v>226</v>
      </c>
      <c r="C29" s="227"/>
      <c r="D29" s="227"/>
    </row>
    <row r="30" spans="1:4" s="309" customFormat="1" ht="12" customHeight="1" thickBot="1">
      <c r="A30" s="19" t="s">
        <v>134</v>
      </c>
      <c r="B30" s="20" t="s">
        <v>227</v>
      </c>
      <c r="C30" s="229">
        <f>+C31+C34+C35+C36</f>
        <v>20000</v>
      </c>
      <c r="D30" s="229">
        <f>+D31+D34+D35+D36</f>
        <v>20000</v>
      </c>
    </row>
    <row r="31" spans="1:4" s="309" customFormat="1" ht="12" customHeight="1">
      <c r="A31" s="14" t="s">
        <v>228</v>
      </c>
      <c r="B31" s="310" t="s">
        <v>234</v>
      </c>
      <c r="C31" s="305">
        <f>+C32+C33</f>
        <v>17400</v>
      </c>
      <c r="D31" s="305">
        <f>+D32+D33</f>
        <v>17400</v>
      </c>
    </row>
    <row r="32" spans="1:4" s="309" customFormat="1" ht="12" customHeight="1">
      <c r="A32" s="13" t="s">
        <v>229</v>
      </c>
      <c r="B32" s="311" t="s">
        <v>235</v>
      </c>
      <c r="C32" s="225">
        <v>400</v>
      </c>
      <c r="D32" s="225">
        <v>400</v>
      </c>
    </row>
    <row r="33" spans="1:4" s="309" customFormat="1" ht="12" customHeight="1">
      <c r="A33" s="13" t="s">
        <v>230</v>
      </c>
      <c r="B33" s="311" t="s">
        <v>236</v>
      </c>
      <c r="C33" s="225">
        <v>17000</v>
      </c>
      <c r="D33" s="225">
        <v>17000</v>
      </c>
    </row>
    <row r="34" spans="1:4" s="309" customFormat="1" ht="12" customHeight="1">
      <c r="A34" s="13" t="s">
        <v>231</v>
      </c>
      <c r="B34" s="311" t="s">
        <v>237</v>
      </c>
      <c r="C34" s="225">
        <v>1300</v>
      </c>
      <c r="D34" s="225">
        <v>1300</v>
      </c>
    </row>
    <row r="35" spans="1:4" s="309" customFormat="1" ht="12" customHeight="1">
      <c r="A35" s="13" t="s">
        <v>232</v>
      </c>
      <c r="B35" s="311" t="s">
        <v>238</v>
      </c>
      <c r="C35" s="225"/>
      <c r="D35" s="225"/>
    </row>
    <row r="36" spans="1:4" s="309" customFormat="1" ht="12" customHeight="1" thickBot="1">
      <c r="A36" s="15" t="s">
        <v>233</v>
      </c>
      <c r="B36" s="312" t="s">
        <v>239</v>
      </c>
      <c r="C36" s="227">
        <v>1300</v>
      </c>
      <c r="D36" s="227">
        <v>1300</v>
      </c>
    </row>
    <row r="37" spans="1:4" s="309" customFormat="1" ht="12" customHeight="1" thickBot="1">
      <c r="A37" s="19" t="s">
        <v>14</v>
      </c>
      <c r="B37" s="20" t="s">
        <v>240</v>
      </c>
      <c r="C37" s="223">
        <f>SUM(C38:C47)</f>
        <v>9372</v>
      </c>
      <c r="D37" s="223">
        <f>SUM(D38:D47)</f>
        <v>9372</v>
      </c>
    </row>
    <row r="38" spans="1:4" s="309" customFormat="1" ht="12" customHeight="1">
      <c r="A38" s="14" t="s">
        <v>76</v>
      </c>
      <c r="B38" s="310" t="s">
        <v>243</v>
      </c>
      <c r="C38" s="226">
        <v>1850</v>
      </c>
      <c r="D38" s="226">
        <v>1850</v>
      </c>
    </row>
    <row r="39" spans="1:4" s="309" customFormat="1" ht="12" customHeight="1">
      <c r="A39" s="13" t="s">
        <v>77</v>
      </c>
      <c r="B39" s="311" t="s">
        <v>244</v>
      </c>
      <c r="C39" s="225"/>
      <c r="D39" s="225"/>
    </row>
    <row r="40" spans="1:4" s="309" customFormat="1" ht="12" customHeight="1">
      <c r="A40" s="13" t="s">
        <v>78</v>
      </c>
      <c r="B40" s="311" t="s">
        <v>245</v>
      </c>
      <c r="C40" s="225"/>
      <c r="D40" s="225"/>
    </row>
    <row r="41" spans="1:4" s="309" customFormat="1" ht="12" customHeight="1">
      <c r="A41" s="13" t="s">
        <v>136</v>
      </c>
      <c r="B41" s="311" t="s">
        <v>246</v>
      </c>
      <c r="C41" s="225">
        <v>20</v>
      </c>
      <c r="D41" s="225">
        <v>20</v>
      </c>
    </row>
    <row r="42" spans="1:4" s="309" customFormat="1" ht="12" customHeight="1">
      <c r="A42" s="13" t="s">
        <v>137</v>
      </c>
      <c r="B42" s="311" t="s">
        <v>247</v>
      </c>
      <c r="C42" s="225"/>
      <c r="D42" s="225"/>
    </row>
    <row r="43" spans="1:4" s="309" customFormat="1" ht="12" customHeight="1">
      <c r="A43" s="13" t="s">
        <v>138</v>
      </c>
      <c r="B43" s="311" t="s">
        <v>248</v>
      </c>
      <c r="C43" s="225"/>
      <c r="D43" s="225"/>
    </row>
    <row r="44" spans="1:4" s="309" customFormat="1" ht="12" customHeight="1">
      <c r="A44" s="13" t="s">
        <v>139</v>
      </c>
      <c r="B44" s="311" t="s">
        <v>249</v>
      </c>
      <c r="C44" s="225"/>
      <c r="D44" s="225"/>
    </row>
    <row r="45" spans="1:4" s="309" customFormat="1" ht="12" customHeight="1">
      <c r="A45" s="13" t="s">
        <v>140</v>
      </c>
      <c r="B45" s="311" t="s">
        <v>250</v>
      </c>
      <c r="C45" s="225">
        <v>2</v>
      </c>
      <c r="D45" s="225">
        <v>2</v>
      </c>
    </row>
    <row r="46" spans="1:4" s="309" customFormat="1" ht="12" customHeight="1">
      <c r="A46" s="13" t="s">
        <v>241</v>
      </c>
      <c r="B46" s="311" t="s">
        <v>251</v>
      </c>
      <c r="C46" s="228"/>
      <c r="D46" s="228"/>
    </row>
    <row r="47" spans="1:4" s="309" customFormat="1" ht="12" customHeight="1" thickBot="1">
      <c r="A47" s="15" t="s">
        <v>242</v>
      </c>
      <c r="B47" s="312" t="s">
        <v>252</v>
      </c>
      <c r="C47" s="299">
        <v>7500</v>
      </c>
      <c r="D47" s="299">
        <v>7500</v>
      </c>
    </row>
    <row r="48" spans="1:4" s="309" customFormat="1" ht="12" customHeight="1" thickBot="1">
      <c r="A48" s="19" t="s">
        <v>15</v>
      </c>
      <c r="B48" s="20" t="s">
        <v>253</v>
      </c>
      <c r="C48" s="223">
        <f>SUM(C49:C53)</f>
        <v>4700</v>
      </c>
      <c r="D48" s="223">
        <f>SUM(D49:D53)</f>
        <v>4700</v>
      </c>
    </row>
    <row r="49" spans="1:4" s="309" customFormat="1" ht="12" customHeight="1">
      <c r="A49" s="14" t="s">
        <v>79</v>
      </c>
      <c r="B49" s="310" t="s">
        <v>257</v>
      </c>
      <c r="C49" s="340"/>
      <c r="D49" s="340"/>
    </row>
    <row r="50" spans="1:4" s="309" customFormat="1" ht="12" customHeight="1">
      <c r="A50" s="13" t="s">
        <v>80</v>
      </c>
      <c r="B50" s="311" t="s">
        <v>258</v>
      </c>
      <c r="C50" s="228">
        <v>4000</v>
      </c>
      <c r="D50" s="228">
        <v>4000</v>
      </c>
    </row>
    <row r="51" spans="1:4" s="309" customFormat="1" ht="12" customHeight="1">
      <c r="A51" s="13" t="s">
        <v>254</v>
      </c>
      <c r="B51" s="311" t="s">
        <v>259</v>
      </c>
      <c r="C51" s="228">
        <v>700</v>
      </c>
      <c r="D51" s="228">
        <v>700</v>
      </c>
    </row>
    <row r="52" spans="1:4" s="309" customFormat="1" ht="12" customHeight="1">
      <c r="A52" s="13" t="s">
        <v>255</v>
      </c>
      <c r="B52" s="311" t="s">
        <v>260</v>
      </c>
      <c r="C52" s="228"/>
      <c r="D52" s="228"/>
    </row>
    <row r="53" spans="1:4" s="309" customFormat="1" ht="12" customHeight="1" thickBot="1">
      <c r="A53" s="15" t="s">
        <v>256</v>
      </c>
      <c r="B53" s="312" t="s">
        <v>261</v>
      </c>
      <c r="C53" s="299"/>
      <c r="D53" s="299"/>
    </row>
    <row r="54" spans="1:4" s="309" customFormat="1" ht="12" customHeight="1" thickBot="1">
      <c r="A54" s="19" t="s">
        <v>141</v>
      </c>
      <c r="B54" s="20" t="s">
        <v>262</v>
      </c>
      <c r="C54" s="223">
        <f>SUM(C55:C57)</f>
        <v>0</v>
      </c>
      <c r="D54" s="223">
        <f>SUM(D55:D57)</f>
        <v>0</v>
      </c>
    </row>
    <row r="55" spans="1:4" s="309" customFormat="1" ht="12" customHeight="1">
      <c r="A55" s="14" t="s">
        <v>81</v>
      </c>
      <c r="B55" s="310" t="s">
        <v>263</v>
      </c>
      <c r="C55" s="226"/>
      <c r="D55" s="226"/>
    </row>
    <row r="56" spans="1:4" s="309" customFormat="1" ht="12" customHeight="1">
      <c r="A56" s="13" t="s">
        <v>82</v>
      </c>
      <c r="B56" s="311" t="s">
        <v>264</v>
      </c>
      <c r="C56" s="225"/>
      <c r="D56" s="225"/>
    </row>
    <row r="57" spans="1:4" s="309" customFormat="1" ht="12" customHeight="1">
      <c r="A57" s="13" t="s">
        <v>267</v>
      </c>
      <c r="B57" s="311" t="s">
        <v>265</v>
      </c>
      <c r="C57" s="225"/>
      <c r="D57" s="225"/>
    </row>
    <row r="58" spans="1:4" s="309" customFormat="1" ht="12" customHeight="1" thickBot="1">
      <c r="A58" s="15" t="s">
        <v>268</v>
      </c>
      <c r="B58" s="312" t="s">
        <v>266</v>
      </c>
      <c r="C58" s="227"/>
      <c r="D58" s="227"/>
    </row>
    <row r="59" spans="1:4" s="309" customFormat="1" ht="12" customHeight="1" thickBot="1">
      <c r="A59" s="19" t="s">
        <v>17</v>
      </c>
      <c r="B59" s="218" t="s">
        <v>269</v>
      </c>
      <c r="C59" s="223">
        <f>SUM(C60:C62)</f>
        <v>0</v>
      </c>
      <c r="D59" s="223">
        <f>SUM(D60:D62)</f>
        <v>5443</v>
      </c>
    </row>
    <row r="60" spans="1:4" s="309" customFormat="1" ht="12" customHeight="1">
      <c r="A60" s="14" t="s">
        <v>142</v>
      </c>
      <c r="B60" s="310" t="s">
        <v>271</v>
      </c>
      <c r="C60" s="228"/>
      <c r="D60" s="228"/>
    </row>
    <row r="61" spans="1:4" s="309" customFormat="1" ht="12" customHeight="1">
      <c r="A61" s="13" t="s">
        <v>143</v>
      </c>
      <c r="B61" s="311" t="s">
        <v>414</v>
      </c>
      <c r="C61" s="228"/>
      <c r="D61" s="228"/>
    </row>
    <row r="62" spans="1:4" s="309" customFormat="1" ht="12" customHeight="1">
      <c r="A62" s="13" t="s">
        <v>184</v>
      </c>
      <c r="B62" s="311" t="s">
        <v>272</v>
      </c>
      <c r="C62" s="228"/>
      <c r="D62" s="228">
        <v>5443</v>
      </c>
    </row>
    <row r="63" spans="1:4" s="309" customFormat="1" ht="12" customHeight="1" thickBot="1">
      <c r="A63" s="15" t="s">
        <v>270</v>
      </c>
      <c r="B63" s="312" t="s">
        <v>273</v>
      </c>
      <c r="C63" s="228"/>
      <c r="D63" s="228"/>
    </row>
    <row r="64" spans="1:4" s="309" customFormat="1" ht="12" customHeight="1" thickBot="1">
      <c r="A64" s="19" t="s">
        <v>18</v>
      </c>
      <c r="B64" s="20" t="s">
        <v>274</v>
      </c>
      <c r="C64" s="229">
        <f>+C9+C16+C23+C30+C37+C48+C54+C59</f>
        <v>50762</v>
      </c>
      <c r="D64" s="229">
        <f>+D9+D16+D23+D30+D37+D48+D54+D59</f>
        <v>56205</v>
      </c>
    </row>
    <row r="65" spans="1:4" s="309" customFormat="1" ht="12" customHeight="1" thickBot="1">
      <c r="A65" s="313" t="s">
        <v>275</v>
      </c>
      <c r="B65" s="218" t="s">
        <v>276</v>
      </c>
      <c r="C65" s="223">
        <f>SUM(C66:C68)</f>
        <v>0</v>
      </c>
      <c r="D65" s="223">
        <f>SUM(D66:D68)</f>
        <v>0</v>
      </c>
    </row>
    <row r="66" spans="1:4" s="309" customFormat="1" ht="12" customHeight="1">
      <c r="A66" s="14" t="s">
        <v>309</v>
      </c>
      <c r="B66" s="310" t="s">
        <v>277</v>
      </c>
      <c r="C66" s="228"/>
      <c r="D66" s="228"/>
    </row>
    <row r="67" spans="1:4" s="309" customFormat="1" ht="12" customHeight="1">
      <c r="A67" s="13" t="s">
        <v>318</v>
      </c>
      <c r="B67" s="311" t="s">
        <v>278</v>
      </c>
      <c r="C67" s="228"/>
      <c r="D67" s="228"/>
    </row>
    <row r="68" spans="1:4" s="309" customFormat="1" ht="12" customHeight="1" thickBot="1">
      <c r="A68" s="15" t="s">
        <v>319</v>
      </c>
      <c r="B68" s="314" t="s">
        <v>279</v>
      </c>
      <c r="C68" s="228"/>
      <c r="D68" s="228"/>
    </row>
    <row r="69" spans="1:4" s="309" customFormat="1" ht="12" customHeight="1" thickBot="1">
      <c r="A69" s="313" t="s">
        <v>280</v>
      </c>
      <c r="B69" s="218" t="s">
        <v>281</v>
      </c>
      <c r="C69" s="223">
        <f>SUM(C70:C73)</f>
        <v>0</v>
      </c>
      <c r="D69" s="223">
        <f>SUM(D70:D73)</f>
        <v>0</v>
      </c>
    </row>
    <row r="70" spans="1:4" s="309" customFormat="1" ht="12" customHeight="1">
      <c r="A70" s="14" t="s">
        <v>124</v>
      </c>
      <c r="B70" s="310" t="s">
        <v>282</v>
      </c>
      <c r="C70" s="228"/>
      <c r="D70" s="228"/>
    </row>
    <row r="71" spans="1:4" s="309" customFormat="1" ht="12" customHeight="1">
      <c r="A71" s="13" t="s">
        <v>125</v>
      </c>
      <c r="B71" s="311" t="s">
        <v>283</v>
      </c>
      <c r="C71" s="228"/>
      <c r="D71" s="228"/>
    </row>
    <row r="72" spans="1:4" s="309" customFormat="1" ht="12" customHeight="1">
      <c r="A72" s="13" t="s">
        <v>310</v>
      </c>
      <c r="B72" s="311" t="s">
        <v>284</v>
      </c>
      <c r="C72" s="228"/>
      <c r="D72" s="228"/>
    </row>
    <row r="73" spans="1:4" s="309" customFormat="1" ht="12" customHeight="1" thickBot="1">
      <c r="A73" s="15" t="s">
        <v>311</v>
      </c>
      <c r="B73" s="312" t="s">
        <v>285</v>
      </c>
      <c r="C73" s="228"/>
      <c r="D73" s="228"/>
    </row>
    <row r="74" spans="1:4" s="309" customFormat="1" ht="12" customHeight="1" thickBot="1">
      <c r="A74" s="313" t="s">
        <v>286</v>
      </c>
      <c r="B74" s="218" t="s">
        <v>287</v>
      </c>
      <c r="C74" s="223">
        <f>SUM(C75:C76)</f>
        <v>16384</v>
      </c>
      <c r="D74" s="223">
        <f>SUM(D75:D76)</f>
        <v>10941</v>
      </c>
    </row>
    <row r="75" spans="1:4" s="309" customFormat="1" ht="12" customHeight="1">
      <c r="A75" s="14" t="s">
        <v>312</v>
      </c>
      <c r="B75" s="310" t="s">
        <v>288</v>
      </c>
      <c r="C75" s="228">
        <v>16384</v>
      </c>
      <c r="D75" s="228">
        <v>10941</v>
      </c>
    </row>
    <row r="76" spans="1:4" s="309" customFormat="1" ht="12" customHeight="1" thickBot="1">
      <c r="A76" s="15" t="s">
        <v>313</v>
      </c>
      <c r="B76" s="312" t="s">
        <v>289</v>
      </c>
      <c r="C76" s="228"/>
      <c r="D76" s="228"/>
    </row>
    <row r="77" spans="1:4" s="309" customFormat="1" ht="12" customHeight="1" thickBot="1">
      <c r="A77" s="313" t="s">
        <v>290</v>
      </c>
      <c r="B77" s="218" t="s">
        <v>291</v>
      </c>
      <c r="C77" s="223">
        <f>SUM(C78:C80)</f>
        <v>0</v>
      </c>
      <c r="D77" s="223">
        <f>SUM(D78:D80)</f>
        <v>0</v>
      </c>
    </row>
    <row r="78" spans="1:4" s="309" customFormat="1" ht="12" customHeight="1">
      <c r="A78" s="14" t="s">
        <v>314</v>
      </c>
      <c r="B78" s="310" t="s">
        <v>292</v>
      </c>
      <c r="C78" s="228"/>
      <c r="D78" s="228"/>
    </row>
    <row r="79" spans="1:4" s="309" customFormat="1" ht="12" customHeight="1">
      <c r="A79" s="13" t="s">
        <v>315</v>
      </c>
      <c r="B79" s="311" t="s">
        <v>293</v>
      </c>
      <c r="C79" s="228"/>
      <c r="D79" s="228"/>
    </row>
    <row r="80" spans="1:4" s="309" customFormat="1" ht="12" customHeight="1" thickBot="1">
      <c r="A80" s="15" t="s">
        <v>316</v>
      </c>
      <c r="B80" s="312" t="s">
        <v>294</v>
      </c>
      <c r="C80" s="228"/>
      <c r="D80" s="228"/>
    </row>
    <row r="81" spans="1:4" s="309" customFormat="1" ht="12" customHeight="1" thickBot="1">
      <c r="A81" s="313" t="s">
        <v>295</v>
      </c>
      <c r="B81" s="218" t="s">
        <v>317</v>
      </c>
      <c r="C81" s="223">
        <f>SUM(C82:C85)</f>
        <v>0</v>
      </c>
      <c r="D81" s="223">
        <f>SUM(D82:D85)</f>
        <v>0</v>
      </c>
    </row>
    <row r="82" spans="1:4" s="309" customFormat="1" ht="12" customHeight="1">
      <c r="A82" s="315" t="s">
        <v>296</v>
      </c>
      <c r="B82" s="310" t="s">
        <v>297</v>
      </c>
      <c r="C82" s="228"/>
      <c r="D82" s="228"/>
    </row>
    <row r="83" spans="1:4" s="309" customFormat="1" ht="12" customHeight="1">
      <c r="A83" s="316" t="s">
        <v>298</v>
      </c>
      <c r="B83" s="311" t="s">
        <v>299</v>
      </c>
      <c r="C83" s="228"/>
      <c r="D83" s="228"/>
    </row>
    <row r="84" spans="1:4" s="309" customFormat="1" ht="12" customHeight="1">
      <c r="A84" s="316" t="s">
        <v>300</v>
      </c>
      <c r="B84" s="311" t="s">
        <v>301</v>
      </c>
      <c r="C84" s="228"/>
      <c r="D84" s="228"/>
    </row>
    <row r="85" spans="1:4" s="309" customFormat="1" ht="12" customHeight="1" thickBot="1">
      <c r="A85" s="317" t="s">
        <v>302</v>
      </c>
      <c r="B85" s="312" t="s">
        <v>303</v>
      </c>
      <c r="C85" s="228"/>
      <c r="D85" s="228"/>
    </row>
    <row r="86" spans="1:4" s="309" customFormat="1" ht="13.5" customHeight="1" thickBot="1">
      <c r="A86" s="313" t="s">
        <v>304</v>
      </c>
      <c r="B86" s="218" t="s">
        <v>305</v>
      </c>
      <c r="C86" s="341"/>
      <c r="D86" s="341"/>
    </row>
    <row r="87" spans="1:4" s="309" customFormat="1" ht="15.75" customHeight="1" thickBot="1">
      <c r="A87" s="313" t="s">
        <v>306</v>
      </c>
      <c r="B87" s="318" t="s">
        <v>307</v>
      </c>
      <c r="C87" s="229">
        <f>+C65+C69+C74+C77+C81+C86</f>
        <v>16384</v>
      </c>
      <c r="D87" s="229">
        <f>+D65+D69+D74+D77+D81+D86</f>
        <v>10941</v>
      </c>
    </row>
    <row r="88" spans="1:4" s="309" customFormat="1" ht="15.75" customHeight="1" thickBot="1">
      <c r="A88" s="319" t="s">
        <v>320</v>
      </c>
      <c r="B88" s="320" t="s">
        <v>308</v>
      </c>
      <c r="C88" s="229">
        <f>+C64+C87</f>
        <v>67146</v>
      </c>
      <c r="D88" s="229">
        <f>+D64+D87</f>
        <v>67146</v>
      </c>
    </row>
    <row r="89" spans="1:4" s="309" customFormat="1" ht="82.5" customHeight="1" hidden="1">
      <c r="A89" s="4"/>
      <c r="B89" s="5"/>
      <c r="C89" s="230"/>
      <c r="D89" s="230"/>
    </row>
    <row r="90" spans="1:3" s="309" customFormat="1" ht="0" customHeight="1" hidden="1">
      <c r="A90" s="404" t="s">
        <v>38</v>
      </c>
      <c r="B90" s="404"/>
      <c r="C90" s="404"/>
    </row>
    <row r="91" spans="1:4" ht="16.5" customHeight="1" thickBot="1">
      <c r="A91" s="405"/>
      <c r="B91" s="416"/>
      <c r="C91" s="408" t="s">
        <v>183</v>
      </c>
      <c r="D91" s="408"/>
    </row>
    <row r="92" spans="1:4" ht="37.5" customHeight="1" thickBot="1">
      <c r="A92" s="22" t="s">
        <v>59</v>
      </c>
      <c r="B92" s="23" t="s">
        <v>39</v>
      </c>
      <c r="C92" s="32" t="s">
        <v>447</v>
      </c>
      <c r="D92" s="32" t="s">
        <v>470</v>
      </c>
    </row>
    <row r="93" spans="1:4" s="308" customFormat="1" ht="12" customHeight="1" thickBot="1">
      <c r="A93" s="28" t="s">
        <v>418</v>
      </c>
      <c r="B93" s="29" t="s">
        <v>419</v>
      </c>
      <c r="C93" s="30" t="s">
        <v>420</v>
      </c>
      <c r="D93" s="30" t="s">
        <v>421</v>
      </c>
    </row>
    <row r="94" spans="1:4" ht="12" customHeight="1" thickBot="1">
      <c r="A94" s="21" t="s">
        <v>10</v>
      </c>
      <c r="B94" s="27" t="s">
        <v>323</v>
      </c>
      <c r="C94" s="222">
        <f>SUM(C95:C99)</f>
        <v>43616</v>
      </c>
      <c r="D94" s="222">
        <f>SUM(D95:D99)</f>
        <v>43616</v>
      </c>
    </row>
    <row r="95" spans="1:4" ht="12" customHeight="1">
      <c r="A95" s="16" t="s">
        <v>83</v>
      </c>
      <c r="B95" s="9" t="s">
        <v>40</v>
      </c>
      <c r="C95" s="224">
        <v>14646</v>
      </c>
      <c r="D95" s="224">
        <v>14646</v>
      </c>
    </row>
    <row r="96" spans="1:4" ht="12" customHeight="1">
      <c r="A96" s="13" t="s">
        <v>84</v>
      </c>
      <c r="B96" s="7" t="s">
        <v>144</v>
      </c>
      <c r="C96" s="225">
        <v>3388</v>
      </c>
      <c r="D96" s="225">
        <v>3388</v>
      </c>
    </row>
    <row r="97" spans="1:4" ht="12" customHeight="1">
      <c r="A97" s="13" t="s">
        <v>85</v>
      </c>
      <c r="B97" s="7" t="s">
        <v>115</v>
      </c>
      <c r="C97" s="227">
        <v>17189</v>
      </c>
      <c r="D97" s="227">
        <v>17189</v>
      </c>
    </row>
    <row r="98" spans="1:4" ht="12" customHeight="1">
      <c r="A98" s="13" t="s">
        <v>86</v>
      </c>
      <c r="B98" s="10" t="s">
        <v>145</v>
      </c>
      <c r="C98" s="227">
        <v>1545</v>
      </c>
      <c r="D98" s="227">
        <v>1545</v>
      </c>
    </row>
    <row r="99" spans="1:4" ht="12" customHeight="1">
      <c r="A99" s="13" t="s">
        <v>97</v>
      </c>
      <c r="B99" s="18" t="s">
        <v>146</v>
      </c>
      <c r="C99" s="227">
        <f>SUM(C100:C109)</f>
        <v>6848</v>
      </c>
      <c r="D99" s="227">
        <f>SUM(D100:D109)</f>
        <v>6848</v>
      </c>
    </row>
    <row r="100" spans="1:4" ht="12" customHeight="1">
      <c r="A100" s="13" t="s">
        <v>87</v>
      </c>
      <c r="B100" s="7" t="s">
        <v>324</v>
      </c>
      <c r="C100" s="227"/>
      <c r="D100" s="227"/>
    </row>
    <row r="101" spans="1:4" ht="12" customHeight="1">
      <c r="A101" s="13" t="s">
        <v>88</v>
      </c>
      <c r="B101" s="104" t="s">
        <v>325</v>
      </c>
      <c r="C101" s="227"/>
      <c r="D101" s="227"/>
    </row>
    <row r="102" spans="1:4" ht="12" customHeight="1">
      <c r="A102" s="13" t="s">
        <v>98</v>
      </c>
      <c r="B102" s="105" t="s">
        <v>326</v>
      </c>
      <c r="C102" s="227"/>
      <c r="D102" s="227"/>
    </row>
    <row r="103" spans="1:4" ht="12" customHeight="1">
      <c r="A103" s="13" t="s">
        <v>99</v>
      </c>
      <c r="B103" s="105" t="s">
        <v>327</v>
      </c>
      <c r="C103" s="227"/>
      <c r="D103" s="227"/>
    </row>
    <row r="104" spans="1:4" ht="12" customHeight="1">
      <c r="A104" s="13" t="s">
        <v>100</v>
      </c>
      <c r="B104" s="104" t="s">
        <v>328</v>
      </c>
      <c r="C104" s="227">
        <v>5857</v>
      </c>
      <c r="D104" s="227">
        <v>5857</v>
      </c>
    </row>
    <row r="105" spans="1:4" ht="12" customHeight="1">
      <c r="A105" s="13" t="s">
        <v>101</v>
      </c>
      <c r="B105" s="104" t="s">
        <v>329</v>
      </c>
      <c r="C105" s="227"/>
      <c r="D105" s="227"/>
    </row>
    <row r="106" spans="1:4" ht="12" customHeight="1">
      <c r="A106" s="13" t="s">
        <v>103</v>
      </c>
      <c r="B106" s="105" t="s">
        <v>330</v>
      </c>
      <c r="C106" s="227"/>
      <c r="D106" s="227"/>
    </row>
    <row r="107" spans="1:4" ht="12" customHeight="1">
      <c r="A107" s="12" t="s">
        <v>147</v>
      </c>
      <c r="B107" s="106" t="s">
        <v>331</v>
      </c>
      <c r="C107" s="227"/>
      <c r="D107" s="227"/>
    </row>
    <row r="108" spans="1:4" ht="12" customHeight="1">
      <c r="A108" s="13" t="s">
        <v>321</v>
      </c>
      <c r="B108" s="106" t="s">
        <v>332</v>
      </c>
      <c r="C108" s="227"/>
      <c r="D108" s="227"/>
    </row>
    <row r="109" spans="1:4" ht="12" customHeight="1" thickBot="1">
      <c r="A109" s="17" t="s">
        <v>322</v>
      </c>
      <c r="B109" s="107" t="s">
        <v>333</v>
      </c>
      <c r="C109" s="231">
        <v>991</v>
      </c>
      <c r="D109" s="231">
        <v>991</v>
      </c>
    </row>
    <row r="110" spans="1:4" ht="12" customHeight="1" thickBot="1">
      <c r="A110" s="19" t="s">
        <v>11</v>
      </c>
      <c r="B110" s="26" t="s">
        <v>334</v>
      </c>
      <c r="C110" s="223">
        <f>+C111+C113+C115</f>
        <v>18820</v>
      </c>
      <c r="D110" s="223">
        <f>+D111+D113+D115</f>
        <v>18820</v>
      </c>
    </row>
    <row r="111" spans="1:4" ht="12" customHeight="1">
      <c r="A111" s="14" t="s">
        <v>89</v>
      </c>
      <c r="B111" s="7" t="s">
        <v>182</v>
      </c>
      <c r="C111" s="226">
        <v>7031</v>
      </c>
      <c r="D111" s="226">
        <v>7031</v>
      </c>
    </row>
    <row r="112" spans="1:4" ht="12" customHeight="1">
      <c r="A112" s="14" t="s">
        <v>90</v>
      </c>
      <c r="B112" s="11" t="s">
        <v>338</v>
      </c>
      <c r="C112" s="226"/>
      <c r="D112" s="226"/>
    </row>
    <row r="113" spans="1:4" ht="12" customHeight="1">
      <c r="A113" s="14" t="s">
        <v>91</v>
      </c>
      <c r="B113" s="11" t="s">
        <v>148</v>
      </c>
      <c r="C113" s="225">
        <v>11789</v>
      </c>
      <c r="D113" s="225">
        <v>11789</v>
      </c>
    </row>
    <row r="114" spans="1:4" ht="12" customHeight="1">
      <c r="A114" s="14" t="s">
        <v>92</v>
      </c>
      <c r="B114" s="11" t="s">
        <v>339</v>
      </c>
      <c r="C114" s="211"/>
      <c r="D114" s="211"/>
    </row>
    <row r="115" spans="1:4" ht="12" customHeight="1">
      <c r="A115" s="14" t="s">
        <v>93</v>
      </c>
      <c r="B115" s="220" t="s">
        <v>185</v>
      </c>
      <c r="C115" s="211"/>
      <c r="D115" s="211"/>
    </row>
    <row r="116" spans="1:4" ht="12" customHeight="1">
      <c r="A116" s="14" t="s">
        <v>102</v>
      </c>
      <c r="B116" s="219" t="s">
        <v>415</v>
      </c>
      <c r="C116" s="211"/>
      <c r="D116" s="211"/>
    </row>
    <row r="117" spans="1:4" ht="12" customHeight="1">
      <c r="A117" s="14" t="s">
        <v>104</v>
      </c>
      <c r="B117" s="306" t="s">
        <v>344</v>
      </c>
      <c r="C117" s="211"/>
      <c r="D117" s="211"/>
    </row>
    <row r="118" spans="1:4" ht="15">
      <c r="A118" s="14" t="s">
        <v>149</v>
      </c>
      <c r="B118" s="105" t="s">
        <v>327</v>
      </c>
      <c r="C118" s="211"/>
      <c r="D118" s="211"/>
    </row>
    <row r="119" spans="1:4" ht="12" customHeight="1">
      <c r="A119" s="14" t="s">
        <v>150</v>
      </c>
      <c r="B119" s="105" t="s">
        <v>343</v>
      </c>
      <c r="C119" s="211"/>
      <c r="D119" s="211"/>
    </row>
    <row r="120" spans="1:4" ht="12" customHeight="1">
      <c r="A120" s="14" t="s">
        <v>151</v>
      </c>
      <c r="B120" s="105" t="s">
        <v>342</v>
      </c>
      <c r="C120" s="211"/>
      <c r="D120" s="211"/>
    </row>
    <row r="121" spans="1:4" ht="12" customHeight="1">
      <c r="A121" s="14" t="s">
        <v>335</v>
      </c>
      <c r="B121" s="105" t="s">
        <v>330</v>
      </c>
      <c r="C121" s="211"/>
      <c r="D121" s="211"/>
    </row>
    <row r="122" spans="1:4" ht="12" customHeight="1">
      <c r="A122" s="14" t="s">
        <v>336</v>
      </c>
      <c r="B122" s="105" t="s">
        <v>341</v>
      </c>
      <c r="C122" s="211"/>
      <c r="D122" s="211"/>
    </row>
    <row r="123" spans="1:4" ht="15.75" thickBot="1">
      <c r="A123" s="12" t="s">
        <v>337</v>
      </c>
      <c r="B123" s="105" t="s">
        <v>340</v>
      </c>
      <c r="C123" s="212"/>
      <c r="D123" s="212"/>
    </row>
    <row r="124" spans="1:4" ht="12" customHeight="1" thickBot="1">
      <c r="A124" s="19" t="s">
        <v>12</v>
      </c>
      <c r="B124" s="101" t="s">
        <v>345</v>
      </c>
      <c r="C124" s="223">
        <f>SUM(C125:C126)</f>
        <v>4398</v>
      </c>
      <c r="D124" s="223">
        <f>SUM(D125:D126)</f>
        <v>4398</v>
      </c>
    </row>
    <row r="125" spans="1:4" ht="12" customHeight="1">
      <c r="A125" s="14" t="s">
        <v>72</v>
      </c>
      <c r="B125" s="8" t="s">
        <v>50</v>
      </c>
      <c r="C125" s="226">
        <v>4398</v>
      </c>
      <c r="D125" s="226">
        <v>4398</v>
      </c>
    </row>
    <row r="126" spans="1:4" ht="12" customHeight="1" thickBot="1">
      <c r="A126" s="15" t="s">
        <v>73</v>
      </c>
      <c r="B126" s="11" t="s">
        <v>51</v>
      </c>
      <c r="C126" s="227"/>
      <c r="D126" s="227"/>
    </row>
    <row r="127" spans="1:4" ht="12" customHeight="1" thickBot="1">
      <c r="A127" s="19" t="s">
        <v>13</v>
      </c>
      <c r="B127" s="101" t="s">
        <v>346</v>
      </c>
      <c r="C127" s="223">
        <f>+C94+C110+C124</f>
        <v>66834</v>
      </c>
      <c r="D127" s="223">
        <f>+D94+D110+D124</f>
        <v>66834</v>
      </c>
    </row>
    <row r="128" spans="1:4" ht="12" customHeight="1" thickBot="1">
      <c r="A128" s="19" t="s">
        <v>14</v>
      </c>
      <c r="B128" s="101" t="s">
        <v>347</v>
      </c>
      <c r="C128" s="223">
        <f>+C129+C130+C131</f>
        <v>0</v>
      </c>
      <c r="D128" s="223">
        <f>+D129+D130+D131</f>
        <v>0</v>
      </c>
    </row>
    <row r="129" spans="1:4" ht="12" customHeight="1">
      <c r="A129" s="14" t="s">
        <v>76</v>
      </c>
      <c r="B129" s="8" t="s">
        <v>348</v>
      </c>
      <c r="C129" s="211"/>
      <c r="D129" s="211"/>
    </row>
    <row r="130" spans="1:4" ht="12" customHeight="1">
      <c r="A130" s="14" t="s">
        <v>77</v>
      </c>
      <c r="B130" s="8" t="s">
        <v>349</v>
      </c>
      <c r="C130" s="211"/>
      <c r="D130" s="211"/>
    </row>
    <row r="131" spans="1:4" ht="12" customHeight="1" thickBot="1">
      <c r="A131" s="12" t="s">
        <v>78</v>
      </c>
      <c r="B131" s="6" t="s">
        <v>350</v>
      </c>
      <c r="C131" s="211"/>
      <c r="D131" s="211"/>
    </row>
    <row r="132" spans="1:4" ht="12" customHeight="1" thickBot="1">
      <c r="A132" s="19" t="s">
        <v>15</v>
      </c>
      <c r="B132" s="101" t="s">
        <v>397</v>
      </c>
      <c r="C132" s="223">
        <f>+C133+C134+C135+C136</f>
        <v>0</v>
      </c>
      <c r="D132" s="223">
        <f>+D133+D134+D135+D136</f>
        <v>0</v>
      </c>
    </row>
    <row r="133" spans="1:4" ht="12" customHeight="1">
      <c r="A133" s="14" t="s">
        <v>79</v>
      </c>
      <c r="B133" s="8" t="s">
        <v>351</v>
      </c>
      <c r="C133" s="211"/>
      <c r="D133" s="211"/>
    </row>
    <row r="134" spans="1:4" ht="12" customHeight="1">
      <c r="A134" s="14" t="s">
        <v>80</v>
      </c>
      <c r="B134" s="8" t="s">
        <v>352</v>
      </c>
      <c r="C134" s="211"/>
      <c r="D134" s="211"/>
    </row>
    <row r="135" spans="1:4" ht="12" customHeight="1">
      <c r="A135" s="14" t="s">
        <v>254</v>
      </c>
      <c r="B135" s="8" t="s">
        <v>353</v>
      </c>
      <c r="C135" s="211"/>
      <c r="D135" s="211"/>
    </row>
    <row r="136" spans="1:4" ht="12" customHeight="1" thickBot="1">
      <c r="A136" s="12" t="s">
        <v>255</v>
      </c>
      <c r="B136" s="6" t="s">
        <v>354</v>
      </c>
      <c r="C136" s="211"/>
      <c r="D136" s="211"/>
    </row>
    <row r="137" spans="1:4" ht="12" customHeight="1" thickBot="1">
      <c r="A137" s="19" t="s">
        <v>16</v>
      </c>
      <c r="B137" s="101" t="s">
        <v>355</v>
      </c>
      <c r="C137" s="229">
        <f>+C138+C139+C140+C141</f>
        <v>312</v>
      </c>
      <c r="D137" s="229">
        <f>+D138+D139+D140+D141</f>
        <v>312</v>
      </c>
    </row>
    <row r="138" spans="1:4" ht="12" customHeight="1">
      <c r="A138" s="14" t="s">
        <v>81</v>
      </c>
      <c r="B138" s="8" t="s">
        <v>356</v>
      </c>
      <c r="C138" s="211"/>
      <c r="D138" s="211"/>
    </row>
    <row r="139" spans="1:4" ht="12" customHeight="1">
      <c r="A139" s="14" t="s">
        <v>82</v>
      </c>
      <c r="B139" s="8" t="s">
        <v>366</v>
      </c>
      <c r="C139" s="211">
        <v>312</v>
      </c>
      <c r="D139" s="211">
        <v>312</v>
      </c>
    </row>
    <row r="140" spans="1:4" ht="12" customHeight="1">
      <c r="A140" s="14" t="s">
        <v>267</v>
      </c>
      <c r="B140" s="8" t="s">
        <v>357</v>
      </c>
      <c r="C140" s="211"/>
      <c r="D140" s="211"/>
    </row>
    <row r="141" spans="1:4" ht="12" customHeight="1" thickBot="1">
      <c r="A141" s="12" t="s">
        <v>268</v>
      </c>
      <c r="B141" s="6" t="s">
        <v>358</v>
      </c>
      <c r="C141" s="211"/>
      <c r="D141" s="211"/>
    </row>
    <row r="142" spans="1:4" ht="12" customHeight="1" thickBot="1">
      <c r="A142" s="19" t="s">
        <v>17</v>
      </c>
      <c r="B142" s="101" t="s">
        <v>359</v>
      </c>
      <c r="C142" s="232">
        <f>+C143+C144+C145+C146</f>
        <v>0</v>
      </c>
      <c r="D142" s="232">
        <f>+D143+D144+D145+D146</f>
        <v>0</v>
      </c>
    </row>
    <row r="143" spans="1:4" ht="12" customHeight="1">
      <c r="A143" s="14" t="s">
        <v>142</v>
      </c>
      <c r="B143" s="8" t="s">
        <v>360</v>
      </c>
      <c r="C143" s="211"/>
      <c r="D143" s="211"/>
    </row>
    <row r="144" spans="1:4" ht="12" customHeight="1">
      <c r="A144" s="14" t="s">
        <v>143</v>
      </c>
      <c r="B144" s="8" t="s">
        <v>361</v>
      </c>
      <c r="C144" s="211"/>
      <c r="D144" s="211"/>
    </row>
    <row r="145" spans="1:4" ht="12" customHeight="1">
      <c r="A145" s="14" t="s">
        <v>184</v>
      </c>
      <c r="B145" s="8" t="s">
        <v>362</v>
      </c>
      <c r="C145" s="211"/>
      <c r="D145" s="211"/>
    </row>
    <row r="146" spans="1:4" ht="12" customHeight="1" thickBot="1">
      <c r="A146" s="14" t="s">
        <v>270</v>
      </c>
      <c r="B146" s="8" t="s">
        <v>363</v>
      </c>
      <c r="C146" s="211"/>
      <c r="D146" s="211"/>
    </row>
    <row r="147" spans="1:8" ht="15" customHeight="1" thickBot="1">
      <c r="A147" s="19" t="s">
        <v>18</v>
      </c>
      <c r="B147" s="101" t="s">
        <v>364</v>
      </c>
      <c r="C147" s="322">
        <f>+C128+C132+C137+C142</f>
        <v>312</v>
      </c>
      <c r="D147" s="322">
        <f>+D128+D132+D137+D142</f>
        <v>312</v>
      </c>
      <c r="E147" s="323"/>
      <c r="F147" s="324"/>
      <c r="G147" s="324"/>
      <c r="H147" s="324"/>
    </row>
    <row r="148" spans="1:4" s="309" customFormat="1" ht="12.75" customHeight="1" thickBot="1">
      <c r="A148" s="221" t="s">
        <v>19</v>
      </c>
      <c r="B148" s="287" t="s">
        <v>365</v>
      </c>
      <c r="C148" s="322">
        <f>+C127+C147</f>
        <v>67146</v>
      </c>
      <c r="D148" s="322">
        <f>+D127+D147</f>
        <v>67146</v>
      </c>
    </row>
    <row r="149" ht="7.5" customHeight="1" thickBot="1"/>
    <row r="150" spans="1:4" ht="15.75" thickBot="1">
      <c r="A150" s="412" t="s">
        <v>367</v>
      </c>
      <c r="B150" s="412"/>
      <c r="C150" s="412"/>
      <c r="D150" s="307"/>
    </row>
    <row r="151" spans="1:4" ht="15" customHeight="1" thickBot="1">
      <c r="A151" s="399"/>
      <c r="B151" s="399"/>
      <c r="C151" s="233" t="s">
        <v>183</v>
      </c>
      <c r="D151" s="233"/>
    </row>
    <row r="152" spans="1:4" ht="13.5" customHeight="1" thickBot="1">
      <c r="A152" s="19">
        <v>1</v>
      </c>
      <c r="B152" s="26" t="s">
        <v>368</v>
      </c>
      <c r="C152" s="223">
        <f>+C64-C127</f>
        <v>-16072</v>
      </c>
      <c r="D152" s="223">
        <f>+D64-D127</f>
        <v>-10629</v>
      </c>
    </row>
    <row r="153" spans="1:4" ht="27.75" customHeight="1" thickBot="1">
      <c r="A153" s="19" t="s">
        <v>11</v>
      </c>
      <c r="B153" s="26" t="s">
        <v>369</v>
      </c>
      <c r="C153" s="223">
        <f>+C87-C147</f>
        <v>16072</v>
      </c>
      <c r="D153" s="223">
        <f>+D87-D147</f>
        <v>10629</v>
      </c>
    </row>
  </sheetData>
  <sheetProtection/>
  <mergeCells count="7">
    <mergeCell ref="A2:C4"/>
    <mergeCell ref="A150:C150"/>
    <mergeCell ref="A151:B151"/>
    <mergeCell ref="A5:C5"/>
    <mergeCell ref="A90:C90"/>
    <mergeCell ref="A91:B91"/>
    <mergeCell ref="C91:D91"/>
  </mergeCells>
  <printOptions horizontalCentered="1"/>
  <pageMargins left="0.7874015748031497" right="0.7874015748031497" top="0.38458333333333333" bottom="0.43191666666666667" header="0.142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 &amp;R&amp;"Times New Roman CE,Félkövér dőlt"&amp;11 </oddHeader>
  </headerFooter>
  <rowBreaks count="1" manualBreakCount="1">
    <brk id="9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Normal="115" zoomScaleSheetLayoutView="100" workbookViewId="0" topLeftCell="A1">
      <selection activeCell="H1" sqref="H1:H30"/>
    </sheetView>
  </sheetViews>
  <sheetFormatPr defaultColWidth="9.375" defaultRowHeight="12.75"/>
  <cols>
    <col min="1" max="1" width="6.75390625" style="45" customWidth="1"/>
    <col min="2" max="2" width="55.125" style="155" customWidth="1"/>
    <col min="3" max="4" width="16.375" style="45" customWidth="1"/>
    <col min="5" max="5" width="55.125" style="45" customWidth="1"/>
    <col min="6" max="7" width="16.375" style="45" customWidth="1"/>
    <col min="8" max="8" width="4.75390625" style="45" customWidth="1"/>
    <col min="9" max="16384" width="9.375" style="45" customWidth="1"/>
  </cols>
  <sheetData>
    <row r="1" spans="2:8" ht="39.75" customHeight="1">
      <c r="B1" s="244" t="s">
        <v>128</v>
      </c>
      <c r="C1" s="245"/>
      <c r="D1" s="245"/>
      <c r="E1" s="245"/>
      <c r="F1" s="245"/>
      <c r="G1" s="245"/>
      <c r="H1" s="419" t="s">
        <v>473</v>
      </c>
    </row>
    <row r="2" spans="6:8" ht="14.25" thickBot="1">
      <c r="F2" s="355"/>
      <c r="G2" s="355"/>
      <c r="H2" s="420"/>
    </row>
    <row r="3" spans="1:8" ht="18" customHeight="1" thickBot="1">
      <c r="A3" s="417" t="s">
        <v>59</v>
      </c>
      <c r="B3" s="246" t="s">
        <v>47</v>
      </c>
      <c r="C3" s="247"/>
      <c r="D3" s="395"/>
      <c r="E3" s="246" t="s">
        <v>49</v>
      </c>
      <c r="F3" s="248"/>
      <c r="G3" s="248"/>
      <c r="H3" s="420"/>
    </row>
    <row r="4" spans="1:8" s="249" customFormat="1" ht="35.25" customHeight="1" thickBot="1">
      <c r="A4" s="418"/>
      <c r="B4" s="156" t="s">
        <v>52</v>
      </c>
      <c r="C4" s="157" t="s">
        <v>447</v>
      </c>
      <c r="D4" s="32" t="s">
        <v>470</v>
      </c>
      <c r="E4" s="156" t="s">
        <v>52</v>
      </c>
      <c r="F4" s="41" t="s">
        <v>447</v>
      </c>
      <c r="G4" s="32" t="s">
        <v>470</v>
      </c>
      <c r="H4" s="420"/>
    </row>
    <row r="5" spans="1:8" s="254" customFormat="1" ht="12" customHeight="1" thickBot="1">
      <c r="A5" s="250" t="s">
        <v>418</v>
      </c>
      <c r="B5" s="251" t="s">
        <v>419</v>
      </c>
      <c r="C5" s="252" t="s">
        <v>420</v>
      </c>
      <c r="D5" s="396" t="s">
        <v>421</v>
      </c>
      <c r="E5" s="251" t="s">
        <v>422</v>
      </c>
      <c r="F5" s="253" t="s">
        <v>423</v>
      </c>
      <c r="G5" s="253" t="s">
        <v>432</v>
      </c>
      <c r="H5" s="420"/>
    </row>
    <row r="6" spans="1:8" ht="12.75" customHeight="1">
      <c r="A6" s="255" t="s">
        <v>10</v>
      </c>
      <c r="B6" s="256" t="s">
        <v>370</v>
      </c>
      <c r="C6" s="234">
        <v>7812</v>
      </c>
      <c r="D6" s="234">
        <v>7812</v>
      </c>
      <c r="E6" s="256" t="s">
        <v>53</v>
      </c>
      <c r="F6" s="284">
        <v>14646</v>
      </c>
      <c r="G6" s="284">
        <v>14646</v>
      </c>
      <c r="H6" s="420"/>
    </row>
    <row r="7" spans="1:8" ht="12.75" customHeight="1">
      <c r="A7" s="257" t="s">
        <v>11</v>
      </c>
      <c r="B7" s="258" t="s">
        <v>371</v>
      </c>
      <c r="C7" s="235">
        <v>8878</v>
      </c>
      <c r="D7" s="235">
        <v>8878</v>
      </c>
      <c r="E7" s="258" t="s">
        <v>144</v>
      </c>
      <c r="F7" s="240">
        <v>3388</v>
      </c>
      <c r="G7" s="240">
        <v>3388</v>
      </c>
      <c r="H7" s="420"/>
    </row>
    <row r="8" spans="1:8" ht="12.75" customHeight="1">
      <c r="A8" s="257" t="s">
        <v>12</v>
      </c>
      <c r="B8" s="258" t="s">
        <v>399</v>
      </c>
      <c r="C8" s="235"/>
      <c r="D8" s="235"/>
      <c r="E8" s="258" t="s">
        <v>188</v>
      </c>
      <c r="F8" s="240">
        <v>17189</v>
      </c>
      <c r="G8" s="240">
        <v>17189</v>
      </c>
      <c r="H8" s="420"/>
    </row>
    <row r="9" spans="1:8" ht="12.75" customHeight="1">
      <c r="A9" s="257" t="s">
        <v>13</v>
      </c>
      <c r="B9" s="258" t="s">
        <v>135</v>
      </c>
      <c r="C9" s="235">
        <v>20000</v>
      </c>
      <c r="D9" s="235">
        <v>20000</v>
      </c>
      <c r="E9" s="258" t="s">
        <v>145</v>
      </c>
      <c r="F9" s="240">
        <v>1545</v>
      </c>
      <c r="G9" s="240">
        <v>1545</v>
      </c>
      <c r="H9" s="420"/>
    </row>
    <row r="10" spans="1:8" ht="12.75" customHeight="1">
      <c r="A10" s="257" t="s">
        <v>14</v>
      </c>
      <c r="B10" s="259" t="s">
        <v>372</v>
      </c>
      <c r="C10" s="235"/>
      <c r="D10" s="235"/>
      <c r="E10" s="258" t="s">
        <v>146</v>
      </c>
      <c r="F10" s="240">
        <v>6848</v>
      </c>
      <c r="G10" s="240">
        <v>6848</v>
      </c>
      <c r="H10" s="420"/>
    </row>
    <row r="11" spans="1:8" ht="12.75" customHeight="1">
      <c r="A11" s="257" t="s">
        <v>15</v>
      </c>
      <c r="B11" s="258" t="s">
        <v>373</v>
      </c>
      <c r="C11" s="236"/>
      <c r="D11" s="236"/>
      <c r="E11" s="258" t="s">
        <v>41</v>
      </c>
      <c r="F11" s="240">
        <v>4398</v>
      </c>
      <c r="G11" s="240">
        <v>4398</v>
      </c>
      <c r="H11" s="420"/>
    </row>
    <row r="12" spans="1:8" ht="12.75" customHeight="1">
      <c r="A12" s="257" t="s">
        <v>16</v>
      </c>
      <c r="B12" s="258" t="s">
        <v>252</v>
      </c>
      <c r="C12" s="235">
        <v>9372</v>
      </c>
      <c r="D12" s="235">
        <v>9372</v>
      </c>
      <c r="E12" s="36"/>
      <c r="F12" s="240"/>
      <c r="G12" s="240"/>
      <c r="H12" s="420"/>
    </row>
    <row r="13" spans="1:8" ht="12.75" customHeight="1">
      <c r="A13" s="257" t="s">
        <v>17</v>
      </c>
      <c r="B13" s="36"/>
      <c r="C13" s="235"/>
      <c r="D13" s="235"/>
      <c r="E13" s="36"/>
      <c r="F13" s="240"/>
      <c r="G13" s="240"/>
      <c r="H13" s="420"/>
    </row>
    <row r="14" spans="1:8" ht="12.75" customHeight="1">
      <c r="A14" s="257" t="s">
        <v>18</v>
      </c>
      <c r="B14" s="325"/>
      <c r="C14" s="236"/>
      <c r="D14" s="236"/>
      <c r="E14" s="36"/>
      <c r="F14" s="240"/>
      <c r="G14" s="240"/>
      <c r="H14" s="420"/>
    </row>
    <row r="15" spans="1:8" ht="12.75" customHeight="1">
      <c r="A15" s="257" t="s">
        <v>19</v>
      </c>
      <c r="B15" s="36"/>
      <c r="C15" s="235"/>
      <c r="D15" s="235"/>
      <c r="E15" s="36"/>
      <c r="F15" s="240"/>
      <c r="G15" s="240"/>
      <c r="H15" s="420"/>
    </row>
    <row r="16" spans="1:8" ht="12.75" customHeight="1">
      <c r="A16" s="257" t="s">
        <v>20</v>
      </c>
      <c r="B16" s="36"/>
      <c r="C16" s="235"/>
      <c r="D16" s="235"/>
      <c r="E16" s="36"/>
      <c r="F16" s="240"/>
      <c r="G16" s="240"/>
      <c r="H16" s="420"/>
    </row>
    <row r="17" spans="1:8" ht="12.75" customHeight="1" thickBot="1">
      <c r="A17" s="257" t="s">
        <v>21</v>
      </c>
      <c r="B17" s="47"/>
      <c r="C17" s="237"/>
      <c r="D17" s="237"/>
      <c r="E17" s="36"/>
      <c r="F17" s="241"/>
      <c r="G17" s="241"/>
      <c r="H17" s="420"/>
    </row>
    <row r="18" spans="1:8" ht="15.75" customHeight="1" thickBot="1">
      <c r="A18" s="260" t="s">
        <v>22</v>
      </c>
      <c r="B18" s="102" t="s">
        <v>400</v>
      </c>
      <c r="C18" s="238">
        <f>SUM(C6:C17)</f>
        <v>46062</v>
      </c>
      <c r="D18" s="238">
        <f>SUM(D6:D17)</f>
        <v>46062</v>
      </c>
      <c r="E18" s="102" t="s">
        <v>381</v>
      </c>
      <c r="F18" s="242">
        <f>SUM(F6:F17)</f>
        <v>48014</v>
      </c>
      <c r="G18" s="242">
        <f>SUM(G6:G17)</f>
        <v>48014</v>
      </c>
      <c r="H18" s="420"/>
    </row>
    <row r="19" spans="1:8" ht="12.75" customHeight="1">
      <c r="A19" s="367" t="s">
        <v>23</v>
      </c>
      <c r="B19" s="261" t="s">
        <v>376</v>
      </c>
      <c r="C19" s="354">
        <v>2264</v>
      </c>
      <c r="D19" s="354">
        <v>2264</v>
      </c>
      <c r="E19" s="262" t="s">
        <v>152</v>
      </c>
      <c r="F19" s="243"/>
      <c r="G19" s="243"/>
      <c r="H19" s="420"/>
    </row>
    <row r="20" spans="1:8" ht="12.75" customHeight="1">
      <c r="A20" s="368" t="s">
        <v>24</v>
      </c>
      <c r="B20" s="262" t="s">
        <v>180</v>
      </c>
      <c r="C20" s="61">
        <v>2264</v>
      </c>
      <c r="D20" s="61">
        <v>2264</v>
      </c>
      <c r="E20" s="262" t="s">
        <v>380</v>
      </c>
      <c r="F20" s="62"/>
      <c r="G20" s="62"/>
      <c r="H20" s="420"/>
    </row>
    <row r="21" spans="1:8" ht="12.75" customHeight="1">
      <c r="A21" s="368" t="s">
        <v>25</v>
      </c>
      <c r="B21" s="262" t="s">
        <v>181</v>
      </c>
      <c r="C21" s="61"/>
      <c r="D21" s="61"/>
      <c r="E21" s="262" t="s">
        <v>126</v>
      </c>
      <c r="F21" s="62"/>
      <c r="G21" s="62"/>
      <c r="H21" s="420"/>
    </row>
    <row r="22" spans="1:8" ht="12.75" customHeight="1">
      <c r="A22" s="368" t="s">
        <v>26</v>
      </c>
      <c r="B22" s="262" t="s">
        <v>186</v>
      </c>
      <c r="C22" s="61"/>
      <c r="D22" s="61"/>
      <c r="E22" s="262" t="s">
        <v>127</v>
      </c>
      <c r="F22" s="62"/>
      <c r="G22" s="62"/>
      <c r="H22" s="420"/>
    </row>
    <row r="23" spans="1:8" ht="12.75" customHeight="1">
      <c r="A23" s="368" t="s">
        <v>27</v>
      </c>
      <c r="B23" s="262" t="s">
        <v>187</v>
      </c>
      <c r="C23" s="61"/>
      <c r="D23" s="61"/>
      <c r="E23" s="261" t="s">
        <v>189</v>
      </c>
      <c r="F23" s="62"/>
      <c r="G23" s="62"/>
      <c r="H23" s="420"/>
    </row>
    <row r="24" spans="1:8" ht="12.75" customHeight="1">
      <c r="A24" s="368" t="s">
        <v>28</v>
      </c>
      <c r="B24" s="262" t="s">
        <v>377</v>
      </c>
      <c r="C24" s="263">
        <f>+C25+C26</f>
        <v>0</v>
      </c>
      <c r="D24" s="263">
        <f>+D25+D26</f>
        <v>0</v>
      </c>
      <c r="E24" s="262" t="s">
        <v>153</v>
      </c>
      <c r="F24" s="62"/>
      <c r="G24" s="62"/>
      <c r="H24" s="420"/>
    </row>
    <row r="25" spans="1:8" ht="12.75" customHeight="1">
      <c r="A25" s="367" t="s">
        <v>29</v>
      </c>
      <c r="B25" s="261" t="s">
        <v>374</v>
      </c>
      <c r="C25" s="239"/>
      <c r="D25" s="239"/>
      <c r="E25" s="256" t="s">
        <v>154</v>
      </c>
      <c r="F25" s="243"/>
      <c r="G25" s="243"/>
      <c r="H25" s="420"/>
    </row>
    <row r="26" spans="1:8" ht="12.75" customHeight="1" thickBot="1">
      <c r="A26" s="368" t="s">
        <v>30</v>
      </c>
      <c r="B26" s="262" t="s">
        <v>375</v>
      </c>
      <c r="C26" s="61"/>
      <c r="D26" s="61"/>
      <c r="E26" s="36" t="s">
        <v>366</v>
      </c>
      <c r="F26" s="63">
        <v>312</v>
      </c>
      <c r="G26" s="63">
        <v>312</v>
      </c>
      <c r="H26" s="420"/>
    </row>
    <row r="27" spans="1:8" ht="15.75" customHeight="1" thickBot="1">
      <c r="A27" s="260" t="s">
        <v>31</v>
      </c>
      <c r="B27" s="102" t="s">
        <v>378</v>
      </c>
      <c r="C27" s="238">
        <f>+C19+C24</f>
        <v>2264</v>
      </c>
      <c r="D27" s="238">
        <f>+D19+D24</f>
        <v>2264</v>
      </c>
      <c r="E27" s="102" t="s">
        <v>382</v>
      </c>
      <c r="F27" s="242">
        <f>SUM(F19:F26)</f>
        <v>312</v>
      </c>
      <c r="G27" s="242">
        <f>SUM(G19:G26)</f>
        <v>312</v>
      </c>
      <c r="H27" s="420"/>
    </row>
    <row r="28" spans="1:8" ht="13.5" thickBot="1">
      <c r="A28" s="260" t="s">
        <v>32</v>
      </c>
      <c r="B28" s="264" t="s">
        <v>379</v>
      </c>
      <c r="C28" s="265">
        <f>+C18+C27</f>
        <v>48326</v>
      </c>
      <c r="D28" s="265">
        <f>+D18+D27</f>
        <v>48326</v>
      </c>
      <c r="E28" s="264" t="s">
        <v>383</v>
      </c>
      <c r="F28" s="265">
        <f>+F18+F27</f>
        <v>48326</v>
      </c>
      <c r="G28" s="265">
        <f>+G18+G27</f>
        <v>48326</v>
      </c>
      <c r="H28" s="420"/>
    </row>
    <row r="29" spans="1:8" ht="13.5" thickBot="1">
      <c r="A29" s="260" t="s">
        <v>33</v>
      </c>
      <c r="B29" s="264" t="s">
        <v>130</v>
      </c>
      <c r="C29" s="265">
        <f>IF(C18-F18&lt;0,F18-C18,"-")</f>
        <v>1952</v>
      </c>
      <c r="D29" s="265">
        <f>IF(D18-G18&lt;0,G18-D18,"-")</f>
        <v>1952</v>
      </c>
      <c r="E29" s="264" t="s">
        <v>131</v>
      </c>
      <c r="F29" s="265" t="str">
        <f>IF(C18-F18&gt;0,C18-F18,"-")</f>
        <v>-</v>
      </c>
      <c r="G29" s="265" t="str">
        <f>IF(D18-G18&gt;0,D18-G18,"-")</f>
        <v>-</v>
      </c>
      <c r="H29" s="420"/>
    </row>
    <row r="30" spans="1:8" ht="13.5" thickBot="1">
      <c r="A30" s="260" t="s">
        <v>34</v>
      </c>
      <c r="B30" s="264" t="s">
        <v>190</v>
      </c>
      <c r="C30" s="265" t="str">
        <f>IF(C18+C19-F28&lt;0,F28-(C18+C19),"-")</f>
        <v>-</v>
      </c>
      <c r="D30" s="265" t="str">
        <f>IF(D18+D19-G28&lt;0,G28-(D18+D19),"-")</f>
        <v>-</v>
      </c>
      <c r="E30" s="264" t="s">
        <v>191</v>
      </c>
      <c r="F30" s="265" t="str">
        <f>IF(C18+C19-F28&gt;0,C18+C19-F28,"-")</f>
        <v>-</v>
      </c>
      <c r="G30" s="265" t="str">
        <f>IF(D18+D19-G28&gt;0,D18+D19-G28,"-")</f>
        <v>-</v>
      </c>
      <c r="H30" s="420"/>
    </row>
    <row r="31" spans="2:5" ht="17.25">
      <c r="B31" s="421"/>
      <c r="C31" s="421"/>
      <c r="D31" s="421"/>
      <c r="E31" s="421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SheetLayoutView="100" workbookViewId="0" topLeftCell="A4">
      <selection activeCell="F12" sqref="F12"/>
    </sheetView>
  </sheetViews>
  <sheetFormatPr defaultColWidth="9.375" defaultRowHeight="12.75"/>
  <cols>
    <col min="1" max="1" width="6.75390625" style="45" customWidth="1"/>
    <col min="2" max="2" width="49.375" style="155" customWidth="1"/>
    <col min="3" max="4" width="16.375" style="45" customWidth="1"/>
    <col min="5" max="5" width="44.625" style="45" customWidth="1"/>
    <col min="6" max="7" width="16.375" style="45" customWidth="1"/>
    <col min="8" max="8" width="4.75390625" style="45" customWidth="1"/>
    <col min="9" max="16384" width="9.375" style="45" customWidth="1"/>
  </cols>
  <sheetData>
    <row r="1" spans="2:8" ht="30.75">
      <c r="B1" s="244" t="s">
        <v>129</v>
      </c>
      <c r="C1" s="245"/>
      <c r="D1" s="245"/>
      <c r="E1" s="245"/>
      <c r="F1" s="245"/>
      <c r="G1" s="245"/>
      <c r="H1" s="420"/>
    </row>
    <row r="2" spans="6:8" ht="14.25" thickBot="1">
      <c r="F2" s="355"/>
      <c r="G2" s="355"/>
      <c r="H2" s="420"/>
    </row>
    <row r="3" spans="1:8" ht="13.5" customHeight="1" thickBot="1">
      <c r="A3" s="422" t="s">
        <v>59</v>
      </c>
      <c r="B3" s="246" t="s">
        <v>47</v>
      </c>
      <c r="C3" s="247"/>
      <c r="D3" s="395"/>
      <c r="E3" s="246" t="s">
        <v>49</v>
      </c>
      <c r="F3" s="248"/>
      <c r="G3" s="248"/>
      <c r="H3" s="420"/>
    </row>
    <row r="4" spans="1:8" s="249" customFormat="1" ht="23.25" thickBot="1">
      <c r="A4" s="423"/>
      <c r="B4" s="156" t="s">
        <v>52</v>
      </c>
      <c r="C4" s="157" t="s">
        <v>447</v>
      </c>
      <c r="D4" s="32" t="s">
        <v>470</v>
      </c>
      <c r="E4" s="156" t="s">
        <v>52</v>
      </c>
      <c r="F4" s="41" t="s">
        <v>447</v>
      </c>
      <c r="G4" s="32" t="s">
        <v>470</v>
      </c>
      <c r="H4" s="420"/>
    </row>
    <row r="5" spans="1:8" s="249" customFormat="1" ht="13.5" thickBot="1">
      <c r="A5" s="250" t="s">
        <v>418</v>
      </c>
      <c r="B5" s="251" t="s">
        <v>419</v>
      </c>
      <c r="C5" s="252" t="s">
        <v>420</v>
      </c>
      <c r="D5" s="396" t="s">
        <v>421</v>
      </c>
      <c r="E5" s="251" t="s">
        <v>422</v>
      </c>
      <c r="F5" s="253" t="s">
        <v>423</v>
      </c>
      <c r="G5" s="253" t="s">
        <v>432</v>
      </c>
      <c r="H5" s="420"/>
    </row>
    <row r="6" spans="1:8" ht="12.75" customHeight="1">
      <c r="A6" s="255" t="s">
        <v>10</v>
      </c>
      <c r="B6" s="256" t="s">
        <v>384</v>
      </c>
      <c r="C6" s="234"/>
      <c r="D6" s="234"/>
      <c r="E6" s="256" t="s">
        <v>182</v>
      </c>
      <c r="F6" s="369">
        <v>7031</v>
      </c>
      <c r="G6" s="369">
        <v>7031</v>
      </c>
      <c r="H6" s="420"/>
    </row>
    <row r="7" spans="1:8" ht="12.75">
      <c r="A7" s="257" t="s">
        <v>11</v>
      </c>
      <c r="B7" s="258" t="s">
        <v>385</v>
      </c>
      <c r="C7" s="235"/>
      <c r="D7" s="235"/>
      <c r="E7" s="258" t="s">
        <v>390</v>
      </c>
      <c r="F7" s="240"/>
      <c r="G7" s="240"/>
      <c r="H7" s="420"/>
    </row>
    <row r="8" spans="1:8" ht="12.75" customHeight="1">
      <c r="A8" s="257" t="s">
        <v>12</v>
      </c>
      <c r="B8" s="258" t="s">
        <v>3</v>
      </c>
      <c r="C8" s="235">
        <v>4700</v>
      </c>
      <c r="D8" s="235">
        <v>4700</v>
      </c>
      <c r="E8" s="258" t="s">
        <v>148</v>
      </c>
      <c r="F8" s="240">
        <v>11789</v>
      </c>
      <c r="G8" s="240">
        <v>11789</v>
      </c>
      <c r="H8" s="420"/>
    </row>
    <row r="9" spans="1:8" ht="12.75" customHeight="1">
      <c r="A9" s="257" t="s">
        <v>13</v>
      </c>
      <c r="B9" s="258" t="s">
        <v>386</v>
      </c>
      <c r="C9" s="235"/>
      <c r="D9" s="235"/>
      <c r="E9" s="258" t="s">
        <v>391</v>
      </c>
      <c r="F9" s="240"/>
      <c r="G9" s="240"/>
      <c r="H9" s="420"/>
    </row>
    <row r="10" spans="1:8" ht="12.75" customHeight="1">
      <c r="A10" s="257" t="s">
        <v>14</v>
      </c>
      <c r="B10" s="258" t="s">
        <v>387</v>
      </c>
      <c r="C10" s="235"/>
      <c r="D10" s="235"/>
      <c r="E10" s="258" t="s">
        <v>185</v>
      </c>
      <c r="F10" s="240"/>
      <c r="G10" s="240"/>
      <c r="H10" s="420"/>
    </row>
    <row r="11" spans="1:8" ht="12.75" customHeight="1">
      <c r="A11" s="257" t="s">
        <v>15</v>
      </c>
      <c r="B11" s="258" t="s">
        <v>388</v>
      </c>
      <c r="C11" s="236"/>
      <c r="D11" s="236">
        <v>5443</v>
      </c>
      <c r="E11" s="36"/>
      <c r="F11" s="240"/>
      <c r="G11" s="240"/>
      <c r="H11" s="420"/>
    </row>
    <row r="12" spans="1:8" ht="12.75" customHeight="1">
      <c r="A12" s="257" t="s">
        <v>16</v>
      </c>
      <c r="B12" s="36"/>
      <c r="C12" s="235"/>
      <c r="D12" s="235"/>
      <c r="E12" s="36"/>
      <c r="F12" s="240"/>
      <c r="G12" s="240"/>
      <c r="H12" s="420"/>
    </row>
    <row r="13" spans="1:8" ht="12.75" customHeight="1">
      <c r="A13" s="257" t="s">
        <v>17</v>
      </c>
      <c r="B13" s="36"/>
      <c r="C13" s="235"/>
      <c r="D13" s="235"/>
      <c r="E13" s="36"/>
      <c r="F13" s="240"/>
      <c r="G13" s="240"/>
      <c r="H13" s="420"/>
    </row>
    <row r="14" spans="1:8" ht="12.75" customHeight="1">
      <c r="A14" s="257" t="s">
        <v>18</v>
      </c>
      <c r="B14" s="36"/>
      <c r="C14" s="236"/>
      <c r="D14" s="236"/>
      <c r="E14" s="36"/>
      <c r="F14" s="240"/>
      <c r="G14" s="240"/>
      <c r="H14" s="420"/>
    </row>
    <row r="15" spans="1:8" ht="12.75">
      <c r="A15" s="257" t="s">
        <v>19</v>
      </c>
      <c r="B15" s="36"/>
      <c r="C15" s="236"/>
      <c r="D15" s="236"/>
      <c r="E15" s="36"/>
      <c r="F15" s="240"/>
      <c r="G15" s="240"/>
      <c r="H15" s="420"/>
    </row>
    <row r="16" spans="1:8" ht="12.75" customHeight="1" thickBot="1">
      <c r="A16" s="296" t="s">
        <v>20</v>
      </c>
      <c r="B16" s="326"/>
      <c r="C16" s="298"/>
      <c r="D16" s="298"/>
      <c r="E16" s="297" t="s">
        <v>41</v>
      </c>
      <c r="F16" s="370"/>
      <c r="G16" s="370"/>
      <c r="H16" s="420"/>
    </row>
    <row r="17" spans="1:8" ht="15.75" customHeight="1" thickBot="1">
      <c r="A17" s="260" t="s">
        <v>21</v>
      </c>
      <c r="B17" s="102" t="s">
        <v>401</v>
      </c>
      <c r="C17" s="238">
        <f>+C6+C8+C9+C11+C12+C13+C14+C15+C16</f>
        <v>4700</v>
      </c>
      <c r="D17" s="238">
        <f>+D6+D8+D9+D11+D12+D13+D14+D15+D16</f>
        <v>10143</v>
      </c>
      <c r="E17" s="102" t="s">
        <v>402</v>
      </c>
      <c r="F17" s="242">
        <f>+F6+F8+F10+F11+F12+F13+F14+F15+F16</f>
        <v>18820</v>
      </c>
      <c r="G17" s="242">
        <f>+G6+G8+G10+G11+G12+G13+G14+G15+G16</f>
        <v>18820</v>
      </c>
      <c r="H17" s="420"/>
    </row>
    <row r="18" spans="1:8" ht="12.75" customHeight="1">
      <c r="A18" s="255" t="s">
        <v>22</v>
      </c>
      <c r="B18" s="267" t="s">
        <v>203</v>
      </c>
      <c r="C18" s="274">
        <v>14120</v>
      </c>
      <c r="D18" s="274">
        <v>8677</v>
      </c>
      <c r="E18" s="262" t="s">
        <v>152</v>
      </c>
      <c r="F18" s="371"/>
      <c r="G18" s="371"/>
      <c r="H18" s="420"/>
    </row>
    <row r="19" spans="1:8" ht="12.75" customHeight="1">
      <c r="A19" s="257" t="s">
        <v>23</v>
      </c>
      <c r="B19" s="268" t="s">
        <v>192</v>
      </c>
      <c r="C19" s="61">
        <v>14120</v>
      </c>
      <c r="D19" s="61">
        <v>8677</v>
      </c>
      <c r="E19" s="262" t="s">
        <v>155</v>
      </c>
      <c r="F19" s="62"/>
      <c r="G19" s="62"/>
      <c r="H19" s="420"/>
    </row>
    <row r="20" spans="1:8" ht="12.75" customHeight="1">
      <c r="A20" s="255" t="s">
        <v>24</v>
      </c>
      <c r="B20" s="268" t="s">
        <v>193</v>
      </c>
      <c r="C20" s="61"/>
      <c r="D20" s="61"/>
      <c r="E20" s="262" t="s">
        <v>126</v>
      </c>
      <c r="F20" s="62"/>
      <c r="G20" s="62"/>
      <c r="H20" s="420"/>
    </row>
    <row r="21" spans="1:8" ht="12.75" customHeight="1">
      <c r="A21" s="257" t="s">
        <v>25</v>
      </c>
      <c r="B21" s="268" t="s">
        <v>194</v>
      </c>
      <c r="C21" s="61"/>
      <c r="D21" s="61"/>
      <c r="E21" s="262" t="s">
        <v>127</v>
      </c>
      <c r="F21" s="62"/>
      <c r="G21" s="62"/>
      <c r="H21" s="420"/>
    </row>
    <row r="22" spans="1:8" ht="12.75" customHeight="1">
      <c r="A22" s="255" t="s">
        <v>26</v>
      </c>
      <c r="B22" s="268" t="s">
        <v>195</v>
      </c>
      <c r="C22" s="61"/>
      <c r="D22" s="61"/>
      <c r="E22" s="261" t="s">
        <v>189</v>
      </c>
      <c r="F22" s="62"/>
      <c r="G22" s="62"/>
      <c r="H22" s="420"/>
    </row>
    <row r="23" spans="1:8" ht="12.75" customHeight="1">
      <c r="A23" s="257" t="s">
        <v>27</v>
      </c>
      <c r="B23" s="269" t="s">
        <v>196</v>
      </c>
      <c r="C23" s="61"/>
      <c r="D23" s="61"/>
      <c r="E23" s="262" t="s">
        <v>156</v>
      </c>
      <c r="F23" s="62"/>
      <c r="G23" s="62"/>
      <c r="H23" s="420"/>
    </row>
    <row r="24" spans="1:8" ht="12.75" customHeight="1">
      <c r="A24" s="255" t="s">
        <v>28</v>
      </c>
      <c r="B24" s="270" t="s">
        <v>197</v>
      </c>
      <c r="C24" s="263">
        <f>+C25+C26+C27+C28+C29</f>
        <v>0</v>
      </c>
      <c r="D24" s="263">
        <f>+D25+D26+D27+D28+D29</f>
        <v>0</v>
      </c>
      <c r="E24" s="271" t="s">
        <v>154</v>
      </c>
      <c r="F24" s="62"/>
      <c r="G24" s="62"/>
      <c r="H24" s="420"/>
    </row>
    <row r="25" spans="1:8" ht="12.75" customHeight="1">
      <c r="A25" s="257" t="s">
        <v>29</v>
      </c>
      <c r="B25" s="269" t="s">
        <v>198</v>
      </c>
      <c r="C25" s="61"/>
      <c r="D25" s="61"/>
      <c r="E25" s="271" t="s">
        <v>392</v>
      </c>
      <c r="F25" s="62"/>
      <c r="G25" s="62"/>
      <c r="H25" s="420"/>
    </row>
    <row r="26" spans="1:8" ht="12.75" customHeight="1">
      <c r="A26" s="255" t="s">
        <v>30</v>
      </c>
      <c r="B26" s="269" t="s">
        <v>199</v>
      </c>
      <c r="C26" s="61"/>
      <c r="D26" s="61"/>
      <c r="E26" s="266"/>
      <c r="F26" s="62"/>
      <c r="G26" s="62"/>
      <c r="H26" s="420"/>
    </row>
    <row r="27" spans="1:8" ht="12.75" customHeight="1">
      <c r="A27" s="257" t="s">
        <v>31</v>
      </c>
      <c r="B27" s="268" t="s">
        <v>200</v>
      </c>
      <c r="C27" s="61"/>
      <c r="D27" s="61"/>
      <c r="E27" s="100"/>
      <c r="F27" s="62"/>
      <c r="G27" s="62"/>
      <c r="H27" s="420"/>
    </row>
    <row r="28" spans="1:8" ht="12.75" customHeight="1">
      <c r="A28" s="255" t="s">
        <v>32</v>
      </c>
      <c r="B28" s="272" t="s">
        <v>201</v>
      </c>
      <c r="C28" s="61"/>
      <c r="D28" s="61"/>
      <c r="E28" s="36"/>
      <c r="F28" s="62"/>
      <c r="G28" s="62"/>
      <c r="H28" s="420"/>
    </row>
    <row r="29" spans="1:8" ht="12.75" customHeight="1" thickBot="1">
      <c r="A29" s="257" t="s">
        <v>33</v>
      </c>
      <c r="B29" s="273" t="s">
        <v>202</v>
      </c>
      <c r="C29" s="61"/>
      <c r="D29" s="61"/>
      <c r="E29" s="100"/>
      <c r="F29" s="62"/>
      <c r="G29" s="62"/>
      <c r="H29" s="420"/>
    </row>
    <row r="30" spans="1:8" ht="21" thickBot="1">
      <c r="A30" s="260" t="s">
        <v>34</v>
      </c>
      <c r="B30" s="102" t="s">
        <v>389</v>
      </c>
      <c r="C30" s="238">
        <f>+C18+C24</f>
        <v>14120</v>
      </c>
      <c r="D30" s="238">
        <f>+D18+D24</f>
        <v>8677</v>
      </c>
      <c r="E30" s="102" t="s">
        <v>393</v>
      </c>
      <c r="F30" s="242">
        <f>SUM(F18:F29)</f>
        <v>0</v>
      </c>
      <c r="G30" s="242">
        <f>SUM(G18:G29)</f>
        <v>0</v>
      </c>
      <c r="H30" s="420"/>
    </row>
    <row r="31" spans="1:8" ht="13.5" thickBot="1">
      <c r="A31" s="260" t="s">
        <v>35</v>
      </c>
      <c r="B31" s="264" t="s">
        <v>394</v>
      </c>
      <c r="C31" s="265">
        <f>+C17+C30</f>
        <v>18820</v>
      </c>
      <c r="D31" s="265">
        <f>+D17+D30</f>
        <v>18820</v>
      </c>
      <c r="E31" s="264" t="s">
        <v>395</v>
      </c>
      <c r="F31" s="265">
        <f>+F17+F30</f>
        <v>18820</v>
      </c>
      <c r="G31" s="265">
        <f>+G17+G30</f>
        <v>18820</v>
      </c>
      <c r="H31" s="420"/>
    </row>
    <row r="32" spans="1:8" ht="13.5" thickBot="1">
      <c r="A32" s="260" t="s">
        <v>36</v>
      </c>
      <c r="B32" s="264" t="s">
        <v>130</v>
      </c>
      <c r="C32" s="265">
        <f>IF(C17-F17&lt;0,F17-C17,"-")</f>
        <v>14120</v>
      </c>
      <c r="D32" s="265">
        <f>IF(D17-G17&lt;0,G17-D17,"-")</f>
        <v>8677</v>
      </c>
      <c r="E32" s="264" t="s">
        <v>131</v>
      </c>
      <c r="F32" s="265" t="str">
        <f>IF(C17-F17&gt;0,C17-F17,"-")</f>
        <v>-</v>
      </c>
      <c r="G32" s="265" t="str">
        <f>IF(D17-G17&gt;0,D17-G17,"-")</f>
        <v>-</v>
      </c>
      <c r="H32" s="420"/>
    </row>
    <row r="33" spans="1:8" ht="13.5" thickBot="1">
      <c r="A33" s="260" t="s">
        <v>37</v>
      </c>
      <c r="B33" s="264" t="s">
        <v>190</v>
      </c>
      <c r="C33" s="265" t="str">
        <f>IF(C17+C18-F31&lt;0,F31-(C17+C18),"-")</f>
        <v>-</v>
      </c>
      <c r="D33" s="265" t="str">
        <f>IF(D17+D18-G31&lt;0,G31-(D17+D18),"-")</f>
        <v>-</v>
      </c>
      <c r="E33" s="264" t="s">
        <v>191</v>
      </c>
      <c r="F33" s="265" t="str">
        <f>IF(C17+C18-F31&gt;0,C17+C18-F31,"-")</f>
        <v>-</v>
      </c>
      <c r="G33" s="265"/>
      <c r="H33" s="420"/>
    </row>
  </sheetData>
  <sheetProtection/>
  <mergeCells count="2">
    <mergeCell ref="A3:A4"/>
    <mergeCell ref="H1:H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view="pageLayout" zoomScaleNormal="120" workbookViewId="0" topLeftCell="A1">
      <selection activeCell="A1" sqref="A1:F1"/>
    </sheetView>
  </sheetViews>
  <sheetFormatPr defaultColWidth="9.375" defaultRowHeight="12.75"/>
  <cols>
    <col min="1" max="1" width="5.625" style="108" customWidth="1"/>
    <col min="2" max="2" width="35.625" style="108" customWidth="1"/>
    <col min="3" max="6" width="14.00390625" style="108" customWidth="1"/>
    <col min="7" max="16384" width="9.375" style="108" customWidth="1"/>
  </cols>
  <sheetData>
    <row r="1" spans="1:6" ht="33" customHeight="1">
      <c r="A1" s="424" t="s">
        <v>442</v>
      </c>
      <c r="B1" s="424"/>
      <c r="C1" s="424"/>
      <c r="D1" s="424"/>
      <c r="E1" s="424"/>
      <c r="F1" s="424"/>
    </row>
    <row r="2" spans="1:7" ht="15.75" customHeight="1" thickBot="1">
      <c r="A2" s="109"/>
      <c r="B2" s="109"/>
      <c r="C2" s="425"/>
      <c r="D2" s="425"/>
      <c r="E2" s="432"/>
      <c r="F2" s="432"/>
      <c r="G2" s="116"/>
    </row>
    <row r="3" spans="1:6" ht="63" customHeight="1">
      <c r="A3" s="428" t="s">
        <v>8</v>
      </c>
      <c r="B3" s="430" t="s">
        <v>159</v>
      </c>
      <c r="C3" s="430" t="s">
        <v>209</v>
      </c>
      <c r="D3" s="430"/>
      <c r="E3" s="430"/>
      <c r="F3" s="426" t="s">
        <v>205</v>
      </c>
    </row>
    <row r="4" spans="1:6" ht="14.25" thickBot="1">
      <c r="A4" s="429"/>
      <c r="B4" s="431"/>
      <c r="C4" s="111" t="s">
        <v>204</v>
      </c>
      <c r="D4" s="111" t="s">
        <v>396</v>
      </c>
      <c r="E4" s="111" t="s">
        <v>427</v>
      </c>
      <c r="F4" s="427"/>
    </row>
    <row r="5" spans="1:6" ht="14.25" thickBot="1">
      <c r="A5" s="113" t="s">
        <v>418</v>
      </c>
      <c r="B5" s="114" t="s">
        <v>419</v>
      </c>
      <c r="C5" s="114" t="s">
        <v>420</v>
      </c>
      <c r="D5" s="114" t="s">
        <v>421</v>
      </c>
      <c r="E5" s="114" t="s">
        <v>422</v>
      </c>
      <c r="F5" s="115" t="s">
        <v>423</v>
      </c>
    </row>
    <row r="6" spans="1:6" ht="13.5">
      <c r="A6" s="112" t="s">
        <v>10</v>
      </c>
      <c r="B6" s="133"/>
      <c r="C6" s="134"/>
      <c r="D6" s="134"/>
      <c r="E6" s="134"/>
      <c r="F6" s="119">
        <f>SUM(C6:E6)</f>
        <v>0</v>
      </c>
    </row>
    <row r="7" spans="1:6" ht="13.5">
      <c r="A7" s="110" t="s">
        <v>11</v>
      </c>
      <c r="B7" s="135"/>
      <c r="C7" s="136"/>
      <c r="D7" s="136"/>
      <c r="E7" s="136"/>
      <c r="F7" s="120">
        <f>SUM(C7:E7)</f>
        <v>0</v>
      </c>
    </row>
    <row r="8" spans="1:6" ht="13.5">
      <c r="A8" s="110" t="s">
        <v>12</v>
      </c>
      <c r="B8" s="135"/>
      <c r="C8" s="136"/>
      <c r="D8" s="136"/>
      <c r="E8" s="136"/>
      <c r="F8" s="120">
        <f>SUM(C8:E8)</f>
        <v>0</v>
      </c>
    </row>
    <row r="9" spans="1:6" ht="13.5">
      <c r="A9" s="110" t="s">
        <v>13</v>
      </c>
      <c r="B9" s="135"/>
      <c r="C9" s="136"/>
      <c r="D9" s="136"/>
      <c r="E9" s="136"/>
      <c r="F9" s="120">
        <f>SUM(C9:E9)</f>
        <v>0</v>
      </c>
    </row>
    <row r="10" spans="1:6" ht="14.25" thickBot="1">
      <c r="A10" s="117" t="s">
        <v>14</v>
      </c>
      <c r="B10" s="137"/>
      <c r="C10" s="138"/>
      <c r="D10" s="138"/>
      <c r="E10" s="138"/>
      <c r="F10" s="120">
        <f>SUM(C10:E10)</f>
        <v>0</v>
      </c>
    </row>
    <row r="11" spans="1:6" s="345" customFormat="1" ht="14.25" thickBot="1">
      <c r="A11" s="342" t="s">
        <v>15</v>
      </c>
      <c r="B11" s="118" t="s">
        <v>160</v>
      </c>
      <c r="C11" s="343">
        <f>SUM(C6:C10)</f>
        <v>0</v>
      </c>
      <c r="D11" s="343">
        <f>SUM(D6:D10)</f>
        <v>0</v>
      </c>
      <c r="E11" s="343">
        <f>SUM(E6:E10)</f>
        <v>0</v>
      </c>
      <c r="F11" s="344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2/2017.(IV.11.)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12"/>
  <sheetViews>
    <sheetView view="pageLayout" zoomScaleNormal="120" zoomScaleSheetLayoutView="100" workbookViewId="0" topLeftCell="A1">
      <selection activeCell="A1" sqref="A1:C1"/>
    </sheetView>
  </sheetViews>
  <sheetFormatPr defaultColWidth="9.375" defaultRowHeight="12.75"/>
  <cols>
    <col min="1" max="1" width="5.625" style="108" customWidth="1"/>
    <col min="2" max="2" width="68.625" style="108" customWidth="1"/>
    <col min="3" max="3" width="19.50390625" style="108" customWidth="1"/>
    <col min="4" max="16384" width="9.375" style="108" customWidth="1"/>
  </cols>
  <sheetData>
    <row r="1" spans="1:3" ht="33" customHeight="1">
      <c r="A1" s="424" t="s">
        <v>443</v>
      </c>
      <c r="B1" s="424"/>
      <c r="C1" s="424"/>
    </row>
    <row r="2" spans="1:4" ht="15.75" customHeight="1" thickBot="1">
      <c r="A2" s="109"/>
      <c r="B2" s="109"/>
      <c r="C2" s="121"/>
      <c r="D2" s="116"/>
    </row>
    <row r="3" spans="1:3" ht="26.25" customHeight="1" thickBot="1">
      <c r="A3" s="139" t="s">
        <v>8</v>
      </c>
      <c r="B3" s="140" t="s">
        <v>157</v>
      </c>
      <c r="C3" s="141" t="s">
        <v>425</v>
      </c>
    </row>
    <row r="4" spans="1:3" ht="14.25" thickBot="1">
      <c r="A4" s="142" t="s">
        <v>418</v>
      </c>
      <c r="B4" s="143" t="s">
        <v>419</v>
      </c>
      <c r="C4" s="144" t="s">
        <v>420</v>
      </c>
    </row>
    <row r="5" spans="1:3" ht="13.5">
      <c r="A5" s="145" t="s">
        <v>10</v>
      </c>
      <c r="B5" s="278" t="s">
        <v>48</v>
      </c>
      <c r="C5" s="275"/>
    </row>
    <row r="6" spans="1:3" ht="24">
      <c r="A6" s="146" t="s">
        <v>11</v>
      </c>
      <c r="B6" s="290" t="s">
        <v>206</v>
      </c>
      <c r="C6" s="276"/>
    </row>
    <row r="7" spans="1:3" ht="13.5">
      <c r="A7" s="146" t="s">
        <v>12</v>
      </c>
      <c r="B7" s="291" t="s">
        <v>417</v>
      </c>
      <c r="C7" s="276"/>
    </row>
    <row r="8" spans="1:3" ht="24">
      <c r="A8" s="146" t="s">
        <v>13</v>
      </c>
      <c r="B8" s="291" t="s">
        <v>208</v>
      </c>
      <c r="C8" s="276"/>
    </row>
    <row r="9" spans="1:3" ht="13.5">
      <c r="A9" s="147" t="s">
        <v>14</v>
      </c>
      <c r="B9" s="291" t="s">
        <v>207</v>
      </c>
      <c r="C9" s="277"/>
    </row>
    <row r="10" spans="1:3" ht="14.25" thickBot="1">
      <c r="A10" s="146" t="s">
        <v>15</v>
      </c>
      <c r="B10" s="292" t="s">
        <v>158</v>
      </c>
      <c r="C10" s="276"/>
    </row>
    <row r="11" spans="1:3" ht="14.25" thickBot="1">
      <c r="A11" s="433" t="s">
        <v>161</v>
      </c>
      <c r="B11" s="434"/>
      <c r="C11" s="148">
        <f>SUM(C5:C10)</f>
        <v>0</v>
      </c>
    </row>
    <row r="12" spans="1:3" ht="23.25" customHeight="1">
      <c r="A12" s="435" t="s">
        <v>179</v>
      </c>
      <c r="B12" s="435"/>
      <c r="C12" s="43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2/2017.(IV.11.)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8"/>
  <sheetViews>
    <sheetView view="pageLayout" zoomScaleNormal="120" zoomScaleSheetLayoutView="75" workbookViewId="0" topLeftCell="A1">
      <selection activeCell="A2" sqref="A2"/>
    </sheetView>
  </sheetViews>
  <sheetFormatPr defaultColWidth="9.375" defaultRowHeight="12.75"/>
  <cols>
    <col min="1" max="1" width="5.625" style="108" customWidth="1"/>
    <col min="2" max="2" width="66.75390625" style="108" customWidth="1"/>
    <col min="3" max="3" width="27.00390625" style="108" customWidth="1"/>
    <col min="4" max="16384" width="9.375" style="108" customWidth="1"/>
  </cols>
  <sheetData>
    <row r="1" spans="1:3" ht="33" customHeight="1">
      <c r="A1" s="424" t="s">
        <v>449</v>
      </c>
      <c r="B1" s="424"/>
      <c r="C1" s="424"/>
    </row>
    <row r="2" spans="1:4" ht="15.75" customHeight="1" thickBot="1">
      <c r="A2" s="109"/>
      <c r="B2" s="109"/>
      <c r="C2" s="121"/>
      <c r="D2" s="116"/>
    </row>
    <row r="3" spans="1:3" ht="26.25" customHeight="1" thickBot="1">
      <c r="A3" s="139" t="s">
        <v>8</v>
      </c>
      <c r="B3" s="140" t="s">
        <v>162</v>
      </c>
      <c r="C3" s="141" t="s">
        <v>177</v>
      </c>
    </row>
    <row r="4" spans="1:3" ht="14.25" thickBot="1">
      <c r="A4" s="142" t="s">
        <v>418</v>
      </c>
      <c r="B4" s="143" t="s">
        <v>419</v>
      </c>
      <c r="C4" s="144" t="s">
        <v>420</v>
      </c>
    </row>
    <row r="5" spans="1:3" ht="13.5">
      <c r="A5" s="145" t="s">
        <v>10</v>
      </c>
      <c r="B5" s="152"/>
      <c r="C5" s="149"/>
    </row>
    <row r="6" spans="1:3" ht="13.5">
      <c r="A6" s="146" t="s">
        <v>11</v>
      </c>
      <c r="B6" s="153"/>
      <c r="C6" s="150"/>
    </row>
    <row r="7" spans="1:3" ht="14.25" thickBot="1">
      <c r="A7" s="147" t="s">
        <v>12</v>
      </c>
      <c r="B7" s="154"/>
      <c r="C7" s="151"/>
    </row>
    <row r="8" spans="1:3" s="345" customFormat="1" ht="17.25" customHeight="1" thickBot="1">
      <c r="A8" s="346" t="s">
        <v>13</v>
      </c>
      <c r="B8" s="103" t="s">
        <v>163</v>
      </c>
      <c r="C8" s="14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2/2017.(IV.11.)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view="pageBreakPreview" zoomScaleSheetLayoutView="100" workbookViewId="0" topLeftCell="A1">
      <selection activeCell="G3" sqref="G3:G29"/>
    </sheetView>
  </sheetViews>
  <sheetFormatPr defaultColWidth="9.375" defaultRowHeight="12.75"/>
  <cols>
    <col min="1" max="1" width="35.00390625" style="34" customWidth="1"/>
    <col min="2" max="2" width="15.625" style="33" customWidth="1"/>
    <col min="3" max="3" width="16.375" style="33" customWidth="1"/>
    <col min="4" max="4" width="15.375" style="33" customWidth="1"/>
    <col min="5" max="6" width="16.625" style="33" customWidth="1"/>
    <col min="7" max="7" width="14.625" style="33" customWidth="1"/>
    <col min="8" max="8" width="15.50390625" style="33" customWidth="1"/>
    <col min="9" max="9" width="18.75390625" style="45" customWidth="1"/>
    <col min="10" max="11" width="12.75390625" style="33" customWidth="1"/>
    <col min="12" max="12" width="13.75390625" style="33" customWidth="1"/>
    <col min="13" max="16384" width="9.375" style="33" customWidth="1"/>
  </cols>
  <sheetData>
    <row r="1" spans="1:9" ht="25.5" customHeight="1">
      <c r="A1" s="436" t="s">
        <v>0</v>
      </c>
      <c r="B1" s="436"/>
      <c r="C1" s="436"/>
      <c r="D1" s="436"/>
      <c r="E1" s="436"/>
      <c r="F1" s="436"/>
      <c r="G1" s="436"/>
      <c r="H1" s="436"/>
      <c r="I1" s="436"/>
    </row>
    <row r="2" spans="1:9" ht="22.5" customHeight="1" thickBot="1">
      <c r="A2" s="155"/>
      <c r="B2" s="45"/>
      <c r="C2" s="45"/>
      <c r="D2" s="45"/>
      <c r="E2" s="45"/>
      <c r="F2" s="45"/>
      <c r="G2" s="45"/>
      <c r="H2" s="45"/>
      <c r="I2" s="40"/>
    </row>
    <row r="3" spans="1:7" s="35" customFormat="1" ht="44.25" customHeight="1" thickBot="1">
      <c r="A3" s="156" t="s">
        <v>55</v>
      </c>
      <c r="B3" s="157" t="s">
        <v>56</v>
      </c>
      <c r="C3" s="157" t="s">
        <v>57</v>
      </c>
      <c r="D3" s="157" t="s">
        <v>450</v>
      </c>
      <c r="E3" s="157" t="s">
        <v>447</v>
      </c>
      <c r="F3" s="41" t="s">
        <v>451</v>
      </c>
      <c r="G3" s="437" t="s">
        <v>474</v>
      </c>
    </row>
    <row r="4" spans="1:7" s="45" customFormat="1" ht="12" customHeight="1" thickBot="1">
      <c r="A4" s="42" t="s">
        <v>418</v>
      </c>
      <c r="B4" s="43" t="s">
        <v>419</v>
      </c>
      <c r="C4" s="43" t="s">
        <v>420</v>
      </c>
      <c r="D4" s="43" t="s">
        <v>421</v>
      </c>
      <c r="E4" s="43" t="s">
        <v>422</v>
      </c>
      <c r="F4" s="44" t="s">
        <v>424</v>
      </c>
      <c r="G4" s="438"/>
    </row>
    <row r="5" spans="1:7" ht="12.75">
      <c r="A5" s="347" t="s">
        <v>444</v>
      </c>
      <c r="B5" s="24">
        <v>7031</v>
      </c>
      <c r="C5" s="349" t="s">
        <v>452</v>
      </c>
      <c r="D5" s="24"/>
      <c r="E5" s="24">
        <v>7031</v>
      </c>
      <c r="F5" s="46">
        <f aca="true" t="shared" si="0" ref="F5:F23">B5-D5-E5</f>
        <v>0</v>
      </c>
      <c r="G5" s="438"/>
    </row>
    <row r="6" spans="1:7" ht="15.75" customHeight="1">
      <c r="A6" s="347"/>
      <c r="B6" s="24"/>
      <c r="C6" s="349"/>
      <c r="D6" s="24"/>
      <c r="E6" s="24"/>
      <c r="F6" s="46">
        <f t="shared" si="0"/>
        <v>0</v>
      </c>
      <c r="G6" s="438"/>
    </row>
    <row r="7" spans="1:7" ht="15.75" customHeight="1">
      <c r="A7" s="347"/>
      <c r="B7" s="24"/>
      <c r="C7" s="349"/>
      <c r="D7" s="24"/>
      <c r="E7" s="24"/>
      <c r="F7" s="46">
        <f t="shared" si="0"/>
        <v>0</v>
      </c>
      <c r="G7" s="438"/>
    </row>
    <row r="8" spans="1:7" ht="15.75" customHeight="1">
      <c r="A8" s="348"/>
      <c r="B8" s="24"/>
      <c r="C8" s="349"/>
      <c r="D8" s="24"/>
      <c r="E8" s="24"/>
      <c r="F8" s="46">
        <f t="shared" si="0"/>
        <v>0</v>
      </c>
      <c r="G8" s="438"/>
    </row>
    <row r="9" spans="1:7" ht="15.75" customHeight="1">
      <c r="A9" s="347"/>
      <c r="B9" s="24"/>
      <c r="C9" s="349"/>
      <c r="D9" s="24"/>
      <c r="E9" s="24"/>
      <c r="F9" s="46">
        <f t="shared" si="0"/>
        <v>0</v>
      </c>
      <c r="G9" s="438"/>
    </row>
    <row r="10" spans="1:7" ht="15.75" customHeight="1">
      <c r="A10" s="348"/>
      <c r="B10" s="24"/>
      <c r="C10" s="349"/>
      <c r="D10" s="24"/>
      <c r="E10" s="24"/>
      <c r="F10" s="46">
        <f t="shared" si="0"/>
        <v>0</v>
      </c>
      <c r="G10" s="438"/>
    </row>
    <row r="11" spans="1:7" ht="15.75" customHeight="1">
      <c r="A11" s="347"/>
      <c r="B11" s="24"/>
      <c r="C11" s="349"/>
      <c r="D11" s="24"/>
      <c r="E11" s="24"/>
      <c r="F11" s="46">
        <f t="shared" si="0"/>
        <v>0</v>
      </c>
      <c r="G11" s="438"/>
    </row>
    <row r="12" spans="1:7" ht="15.75" customHeight="1">
      <c r="A12" s="347"/>
      <c r="B12" s="24"/>
      <c r="C12" s="349"/>
      <c r="D12" s="24"/>
      <c r="E12" s="24"/>
      <c r="F12" s="46">
        <f t="shared" si="0"/>
        <v>0</v>
      </c>
      <c r="G12" s="438"/>
    </row>
    <row r="13" spans="1:7" ht="15.75" customHeight="1">
      <c r="A13" s="347"/>
      <c r="B13" s="24"/>
      <c r="C13" s="349"/>
      <c r="D13" s="24"/>
      <c r="E13" s="24"/>
      <c r="F13" s="46">
        <f t="shared" si="0"/>
        <v>0</v>
      </c>
      <c r="G13" s="438"/>
    </row>
    <row r="14" spans="1:7" ht="15.75" customHeight="1">
      <c r="A14" s="347"/>
      <c r="B14" s="24"/>
      <c r="C14" s="349"/>
      <c r="D14" s="24"/>
      <c r="E14" s="24"/>
      <c r="F14" s="46">
        <f t="shared" si="0"/>
        <v>0</v>
      </c>
      <c r="G14" s="438"/>
    </row>
    <row r="15" spans="1:7" ht="15.75" customHeight="1">
      <c r="A15" s="347"/>
      <c r="B15" s="24"/>
      <c r="C15" s="349"/>
      <c r="D15" s="24"/>
      <c r="E15" s="24"/>
      <c r="F15" s="46">
        <f t="shared" si="0"/>
        <v>0</v>
      </c>
      <c r="G15" s="438"/>
    </row>
    <row r="16" spans="1:7" ht="15.75" customHeight="1">
      <c r="A16" s="347"/>
      <c r="B16" s="24"/>
      <c r="C16" s="349"/>
      <c r="D16" s="24"/>
      <c r="E16" s="24"/>
      <c r="F16" s="46">
        <f t="shared" si="0"/>
        <v>0</v>
      </c>
      <c r="G16" s="438"/>
    </row>
    <row r="17" spans="1:7" ht="15.75" customHeight="1">
      <c r="A17" s="347"/>
      <c r="B17" s="24"/>
      <c r="C17" s="349"/>
      <c r="D17" s="24"/>
      <c r="E17" s="24"/>
      <c r="F17" s="46">
        <f t="shared" si="0"/>
        <v>0</v>
      </c>
      <c r="G17" s="438"/>
    </row>
    <row r="18" spans="1:7" ht="15.75" customHeight="1">
      <c r="A18" s="347"/>
      <c r="B18" s="24"/>
      <c r="C18" s="349"/>
      <c r="D18" s="24"/>
      <c r="E18" s="24"/>
      <c r="F18" s="46">
        <f t="shared" si="0"/>
        <v>0</v>
      </c>
      <c r="G18" s="438"/>
    </row>
    <row r="19" spans="1:7" ht="15.75" customHeight="1">
      <c r="A19" s="347"/>
      <c r="B19" s="24"/>
      <c r="C19" s="349"/>
      <c r="D19" s="24"/>
      <c r="E19" s="24"/>
      <c r="F19" s="46">
        <f t="shared" si="0"/>
        <v>0</v>
      </c>
      <c r="G19" s="438"/>
    </row>
    <row r="20" spans="1:7" ht="15.75" customHeight="1">
      <c r="A20" s="347"/>
      <c r="B20" s="24"/>
      <c r="C20" s="349"/>
      <c r="D20" s="24"/>
      <c r="E20" s="24"/>
      <c r="F20" s="46">
        <f t="shared" si="0"/>
        <v>0</v>
      </c>
      <c r="G20" s="438"/>
    </row>
    <row r="21" spans="1:7" ht="15.75" customHeight="1">
      <c r="A21" s="347"/>
      <c r="B21" s="24"/>
      <c r="C21" s="349"/>
      <c r="D21" s="24"/>
      <c r="E21" s="24"/>
      <c r="F21" s="46">
        <f t="shared" si="0"/>
        <v>0</v>
      </c>
      <c r="G21" s="438"/>
    </row>
    <row r="22" spans="1:7" ht="15.75" customHeight="1">
      <c r="A22" s="347"/>
      <c r="B22" s="24"/>
      <c r="C22" s="349"/>
      <c r="D22" s="24"/>
      <c r="E22" s="24"/>
      <c r="F22" s="46">
        <f t="shared" si="0"/>
        <v>0</v>
      </c>
      <c r="G22" s="438"/>
    </row>
    <row r="23" spans="1:7" ht="15.75" customHeight="1" thickBot="1">
      <c r="A23" s="47"/>
      <c r="B23" s="25"/>
      <c r="C23" s="350"/>
      <c r="D23" s="25"/>
      <c r="E23" s="25"/>
      <c r="F23" s="48">
        <f t="shared" si="0"/>
        <v>0</v>
      </c>
      <c r="G23" s="438"/>
    </row>
    <row r="24" spans="1:7" s="51" customFormat="1" ht="18" customHeight="1" thickBot="1">
      <c r="A24" s="158" t="s">
        <v>54</v>
      </c>
      <c r="B24" s="49">
        <f>SUM(B5:B23)</f>
        <v>7031</v>
      </c>
      <c r="C24" s="98"/>
      <c r="D24" s="49">
        <f>SUM(D5:D23)</f>
        <v>0</v>
      </c>
      <c r="E24" s="49">
        <f>SUM(E5:E23)</f>
        <v>7031</v>
      </c>
      <c r="F24" s="50">
        <f>SUM(F5:F23)</f>
        <v>0</v>
      </c>
      <c r="G24" s="438"/>
    </row>
    <row r="25" ht="12.75">
      <c r="G25" s="403"/>
    </row>
    <row r="26" ht="12.75">
      <c r="G26" s="403"/>
    </row>
    <row r="27" ht="12.75">
      <c r="G27" s="403"/>
    </row>
    <row r="28" ht="12.75">
      <c r="G28" s="403"/>
    </row>
    <row r="29" ht="12.75">
      <c r="G29" s="403"/>
    </row>
  </sheetData>
  <sheetProtection/>
  <mergeCells count="2">
    <mergeCell ref="A1:I1"/>
    <mergeCell ref="G3:G29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view="pageBreakPreview" zoomScaleSheetLayoutView="100" workbookViewId="0" topLeftCell="A1">
      <selection activeCell="G3" sqref="G3:G29"/>
    </sheetView>
  </sheetViews>
  <sheetFormatPr defaultColWidth="9.375" defaultRowHeight="12.75"/>
  <cols>
    <col min="1" max="1" width="48.00390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75390625" style="33" customWidth="1"/>
    <col min="7" max="7" width="13.75390625" style="33" customWidth="1"/>
    <col min="8" max="8" width="12.75390625" style="33" customWidth="1"/>
    <col min="9" max="9" width="13.75390625" style="33" customWidth="1"/>
    <col min="10" max="16384" width="9.375" style="33" customWidth="1"/>
  </cols>
  <sheetData>
    <row r="1" spans="1:6" ht="24.75" customHeight="1">
      <c r="A1" s="436" t="s">
        <v>1</v>
      </c>
      <c r="B1" s="436"/>
      <c r="C1" s="436"/>
      <c r="D1" s="436"/>
      <c r="E1" s="436"/>
      <c r="F1" s="436"/>
    </row>
    <row r="2" spans="1:6" ht="23.25" customHeight="1" thickBot="1">
      <c r="A2" s="155"/>
      <c r="B2" s="45"/>
      <c r="C2" s="45"/>
      <c r="D2" s="45"/>
      <c r="E2" s="45"/>
      <c r="F2" s="40"/>
    </row>
    <row r="3" spans="1:7" s="35" customFormat="1" ht="48.75" customHeight="1" thickBot="1">
      <c r="A3" s="156" t="s">
        <v>58</v>
      </c>
      <c r="B3" s="157" t="s">
        <v>56</v>
      </c>
      <c r="C3" s="157" t="s">
        <v>57</v>
      </c>
      <c r="D3" s="157" t="s">
        <v>450</v>
      </c>
      <c r="E3" s="157" t="s">
        <v>447</v>
      </c>
      <c r="F3" s="41" t="s">
        <v>453</v>
      </c>
      <c r="G3" s="437" t="s">
        <v>475</v>
      </c>
    </row>
    <row r="4" spans="1:7" s="45" customFormat="1" ht="15" customHeight="1" thickBot="1">
      <c r="A4" s="42" t="s">
        <v>418</v>
      </c>
      <c r="B4" s="43" t="s">
        <v>419</v>
      </c>
      <c r="C4" s="43" t="s">
        <v>420</v>
      </c>
      <c r="D4" s="43" t="s">
        <v>421</v>
      </c>
      <c r="E4" s="43" t="s">
        <v>422</v>
      </c>
      <c r="F4" s="44" t="s">
        <v>423</v>
      </c>
      <c r="G4" s="438"/>
    </row>
    <row r="5" spans="1:7" ht="15.75" customHeight="1">
      <c r="A5" s="52" t="s">
        <v>454</v>
      </c>
      <c r="B5" s="53">
        <v>11209</v>
      </c>
      <c r="C5" s="351" t="s">
        <v>452</v>
      </c>
      <c r="D5" s="53"/>
      <c r="E5" s="53">
        <v>11209</v>
      </c>
      <c r="F5" s="54">
        <f aca="true" t="shared" si="0" ref="F5:F23">B5-D5-E5</f>
        <v>0</v>
      </c>
      <c r="G5" s="438"/>
    </row>
    <row r="6" spans="1:7" ht="12.75">
      <c r="A6" s="52" t="s">
        <v>455</v>
      </c>
      <c r="B6" s="53">
        <v>580</v>
      </c>
      <c r="C6" s="351" t="s">
        <v>452</v>
      </c>
      <c r="D6" s="53"/>
      <c r="E6" s="53">
        <v>580</v>
      </c>
      <c r="F6" s="54">
        <f t="shared" si="0"/>
        <v>0</v>
      </c>
      <c r="G6" s="438"/>
    </row>
    <row r="7" spans="1:7" ht="15.75" customHeight="1">
      <c r="A7" s="52"/>
      <c r="B7" s="53"/>
      <c r="C7" s="351"/>
      <c r="D7" s="53"/>
      <c r="E7" s="53"/>
      <c r="F7" s="54">
        <f t="shared" si="0"/>
        <v>0</v>
      </c>
      <c r="G7" s="438"/>
    </row>
    <row r="8" spans="1:7" ht="15.75" customHeight="1">
      <c r="A8" s="52"/>
      <c r="B8" s="53"/>
      <c r="C8" s="351"/>
      <c r="D8" s="53"/>
      <c r="E8" s="53"/>
      <c r="F8" s="54">
        <f t="shared" si="0"/>
        <v>0</v>
      </c>
      <c r="G8" s="438"/>
    </row>
    <row r="9" spans="1:7" ht="15.75" customHeight="1">
      <c r="A9" s="52"/>
      <c r="B9" s="53"/>
      <c r="C9" s="351"/>
      <c r="D9" s="53"/>
      <c r="E9" s="53"/>
      <c r="F9" s="54">
        <f t="shared" si="0"/>
        <v>0</v>
      </c>
      <c r="G9" s="438"/>
    </row>
    <row r="10" spans="1:7" ht="15.75" customHeight="1">
      <c r="A10" s="52"/>
      <c r="B10" s="53"/>
      <c r="C10" s="351"/>
      <c r="D10" s="53"/>
      <c r="E10" s="53"/>
      <c r="F10" s="54">
        <f t="shared" si="0"/>
        <v>0</v>
      </c>
      <c r="G10" s="438"/>
    </row>
    <row r="11" spans="1:7" ht="15.75" customHeight="1">
      <c r="A11" s="52"/>
      <c r="B11" s="53"/>
      <c r="C11" s="351"/>
      <c r="D11" s="53"/>
      <c r="E11" s="53"/>
      <c r="F11" s="54">
        <f t="shared" si="0"/>
        <v>0</v>
      </c>
      <c r="G11" s="438"/>
    </row>
    <row r="12" spans="1:7" ht="15.75" customHeight="1">
      <c r="A12" s="52"/>
      <c r="B12" s="53"/>
      <c r="C12" s="351"/>
      <c r="D12" s="53"/>
      <c r="E12" s="53"/>
      <c r="F12" s="54">
        <f t="shared" si="0"/>
        <v>0</v>
      </c>
      <c r="G12" s="438"/>
    </row>
    <row r="13" spans="1:7" ht="15.75" customHeight="1">
      <c r="A13" s="52"/>
      <c r="B13" s="53"/>
      <c r="C13" s="351"/>
      <c r="D13" s="53"/>
      <c r="E13" s="53"/>
      <c r="F13" s="54">
        <f t="shared" si="0"/>
        <v>0</v>
      </c>
      <c r="G13" s="438"/>
    </row>
    <row r="14" spans="1:7" ht="15.75" customHeight="1">
      <c r="A14" s="52"/>
      <c r="B14" s="53"/>
      <c r="C14" s="351"/>
      <c r="D14" s="53"/>
      <c r="E14" s="53"/>
      <c r="F14" s="54">
        <f t="shared" si="0"/>
        <v>0</v>
      </c>
      <c r="G14" s="438"/>
    </row>
    <row r="15" spans="1:7" ht="15.75" customHeight="1">
      <c r="A15" s="52"/>
      <c r="B15" s="53"/>
      <c r="C15" s="351"/>
      <c r="D15" s="53"/>
      <c r="E15" s="53"/>
      <c r="F15" s="54">
        <f t="shared" si="0"/>
        <v>0</v>
      </c>
      <c r="G15" s="438"/>
    </row>
    <row r="16" spans="1:7" ht="15.75" customHeight="1">
      <c r="A16" s="52"/>
      <c r="B16" s="53"/>
      <c r="C16" s="351"/>
      <c r="D16" s="53"/>
      <c r="E16" s="53"/>
      <c r="F16" s="54">
        <f t="shared" si="0"/>
        <v>0</v>
      </c>
      <c r="G16" s="438"/>
    </row>
    <row r="17" spans="1:7" ht="15.75" customHeight="1">
      <c r="A17" s="52"/>
      <c r="B17" s="53"/>
      <c r="C17" s="351"/>
      <c r="D17" s="53"/>
      <c r="E17" s="53"/>
      <c r="F17" s="54">
        <f t="shared" si="0"/>
        <v>0</v>
      </c>
      <c r="G17" s="438"/>
    </row>
    <row r="18" spans="1:7" ht="15.75" customHeight="1">
      <c r="A18" s="52"/>
      <c r="B18" s="53"/>
      <c r="C18" s="351"/>
      <c r="D18" s="53"/>
      <c r="E18" s="53"/>
      <c r="F18" s="54">
        <f t="shared" si="0"/>
        <v>0</v>
      </c>
      <c r="G18" s="438"/>
    </row>
    <row r="19" spans="1:7" ht="15.75" customHeight="1">
      <c r="A19" s="52"/>
      <c r="B19" s="53"/>
      <c r="C19" s="351"/>
      <c r="D19" s="53"/>
      <c r="E19" s="53"/>
      <c r="F19" s="54">
        <f t="shared" si="0"/>
        <v>0</v>
      </c>
      <c r="G19" s="438"/>
    </row>
    <row r="20" spans="1:7" ht="15.75" customHeight="1">
      <c r="A20" s="52"/>
      <c r="B20" s="53"/>
      <c r="C20" s="351"/>
      <c r="D20" s="53"/>
      <c r="E20" s="53"/>
      <c r="F20" s="54">
        <f t="shared" si="0"/>
        <v>0</v>
      </c>
      <c r="G20" s="438"/>
    </row>
    <row r="21" spans="1:7" ht="15.75" customHeight="1">
      <c r="A21" s="52"/>
      <c r="B21" s="53"/>
      <c r="C21" s="351"/>
      <c r="D21" s="53"/>
      <c r="E21" s="53"/>
      <c r="F21" s="54">
        <f t="shared" si="0"/>
        <v>0</v>
      </c>
      <c r="G21" s="438"/>
    </row>
    <row r="22" spans="1:7" ht="15.75" customHeight="1">
      <c r="A22" s="52"/>
      <c r="B22" s="53"/>
      <c r="C22" s="351"/>
      <c r="D22" s="53"/>
      <c r="E22" s="53"/>
      <c r="F22" s="54">
        <f t="shared" si="0"/>
        <v>0</v>
      </c>
      <c r="G22" s="438"/>
    </row>
    <row r="23" spans="1:7" ht="15.75" customHeight="1" thickBot="1">
      <c r="A23" s="55"/>
      <c r="B23" s="56"/>
      <c r="C23" s="352"/>
      <c r="D23" s="56"/>
      <c r="E23" s="56"/>
      <c r="F23" s="57">
        <f t="shared" si="0"/>
        <v>0</v>
      </c>
      <c r="G23" s="438"/>
    </row>
    <row r="24" spans="1:7" s="51" customFormat="1" ht="18" customHeight="1" thickBot="1">
      <c r="A24" s="158" t="s">
        <v>54</v>
      </c>
      <c r="B24" s="159">
        <f>SUM(B5:B23)</f>
        <v>11789</v>
      </c>
      <c r="C24" s="99"/>
      <c r="D24" s="159">
        <f>SUM(D5:D23)</f>
        <v>0</v>
      </c>
      <c r="E24" s="159">
        <f>SUM(E5:E23)</f>
        <v>11789</v>
      </c>
      <c r="F24" s="58">
        <f>SUM(F5:F23)</f>
        <v>0</v>
      </c>
      <c r="G24" s="438"/>
    </row>
    <row r="25" ht="12.75">
      <c r="G25" s="439"/>
    </row>
    <row r="26" ht="12.75">
      <c r="G26" s="439"/>
    </row>
    <row r="27" ht="12.75">
      <c r="G27" s="439"/>
    </row>
    <row r="28" ht="12.75">
      <c r="G28" s="439"/>
    </row>
    <row r="29" ht="12.75">
      <c r="G29" s="439"/>
    </row>
  </sheetData>
  <sheetProtection/>
  <mergeCells count="2">
    <mergeCell ref="A1:F1"/>
    <mergeCell ref="G3:G29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0" r:id="rId1"/>
  <headerFooter alignWithMargins="0">
    <oddHeader xml:space="preserve">&amp;R&amp;"Times New Roman CE,Félkövér dőlt"&amp;12 &amp;11 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2017-02-16T10:06:30Z</cp:lastPrinted>
  <dcterms:created xsi:type="dcterms:W3CDTF">1999-10-30T10:30:45Z</dcterms:created>
  <dcterms:modified xsi:type="dcterms:W3CDTF">2017-04-11T08:42:38Z</dcterms:modified>
  <cp:category/>
  <cp:version/>
  <cp:contentType/>
  <cp:contentStatus/>
</cp:coreProperties>
</file>