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F30" i="1"/>
  <c r="J28" i="1"/>
  <c r="I28" i="1"/>
  <c r="H28" i="1"/>
  <c r="F25" i="1"/>
  <c r="K24" i="1"/>
  <c r="F24" i="1"/>
  <c r="K23" i="1"/>
  <c r="F23" i="1"/>
  <c r="K22" i="1"/>
  <c r="E22" i="1"/>
  <c r="D22" i="1"/>
  <c r="C22" i="1"/>
  <c r="K21" i="1"/>
  <c r="F21" i="1"/>
  <c r="K20" i="1"/>
  <c r="F20" i="1"/>
  <c r="K19" i="1"/>
  <c r="F19" i="1"/>
  <c r="K18" i="1"/>
  <c r="C18" i="1"/>
  <c r="F18" i="1" s="1"/>
  <c r="F17" i="1" s="1"/>
  <c r="K17" i="1"/>
  <c r="E17" i="1"/>
  <c r="E28" i="1" s="1"/>
  <c r="D17" i="1"/>
  <c r="C17" i="1"/>
  <c r="C28" i="1" s="1"/>
  <c r="J16" i="1"/>
  <c r="J29" i="1" s="1"/>
  <c r="J31" i="1" s="1"/>
  <c r="I16" i="1"/>
  <c r="E16" i="1"/>
  <c r="D16" i="1"/>
  <c r="H10" i="1"/>
  <c r="K10" i="1" s="1"/>
  <c r="K9" i="1"/>
  <c r="C9" i="1"/>
  <c r="C16" i="1" s="1"/>
  <c r="K8" i="1"/>
  <c r="F8" i="1"/>
  <c r="H7" i="1"/>
  <c r="H16" i="1" s="1"/>
  <c r="H29" i="1" s="1"/>
  <c r="F7" i="1"/>
  <c r="K6" i="1"/>
  <c r="F6" i="1"/>
  <c r="K5" i="1"/>
  <c r="F5" i="1"/>
  <c r="I29" i="1" l="1"/>
  <c r="I31" i="1" s="1"/>
  <c r="K28" i="1"/>
  <c r="E29" i="1"/>
  <c r="E31" i="1" s="1"/>
  <c r="D28" i="1"/>
  <c r="D29" i="1" s="1"/>
  <c r="D31" i="1" s="1"/>
  <c r="F22" i="1"/>
  <c r="F28" i="1" s="1"/>
  <c r="C29" i="1"/>
  <c r="C31" i="1" s="1"/>
  <c r="F16" i="1"/>
  <c r="K16" i="1"/>
  <c r="K29" i="1"/>
  <c r="H31" i="1"/>
  <c r="K31" i="1" s="1"/>
  <c r="K7" i="1"/>
  <c r="F9" i="1"/>
  <c r="F29" i="1" l="1"/>
  <c r="F31" i="1" s="1"/>
</calcChain>
</file>

<file path=xl/sharedStrings.xml><?xml version="1.0" encoding="utf-8"?>
<sst xmlns="http://schemas.openxmlformats.org/spreadsheetml/2006/main" count="77" uniqueCount="70">
  <si>
    <t>adatok ezer Ft-ban</t>
  </si>
  <si>
    <t>Sorszám</t>
  </si>
  <si>
    <t>Megnevezés</t>
  </si>
  <si>
    <t>1.</t>
  </si>
  <si>
    <t>Önkormányzat működési támogatása (állami)</t>
  </si>
  <si>
    <t>2.</t>
  </si>
  <si>
    <t>3.</t>
  </si>
  <si>
    <t>4.</t>
  </si>
  <si>
    <t>Közhatalmi bevételek</t>
  </si>
  <si>
    <t>5.</t>
  </si>
  <si>
    <t>Működési bevételek</t>
  </si>
  <si>
    <t>6.</t>
  </si>
  <si>
    <t>7.</t>
  </si>
  <si>
    <t>Működési célú átvett pénzeszközök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</si>
  <si>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</si>
  <si>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</si>
  <si>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</si>
  <si>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</si>
  <si>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</si>
  <si>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</si>
  <si>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</si>
  <si>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</si>
  <si>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</si>
  <si>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</si>
  <si>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</si>
  <si>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Személyi juttatások</t>
  </si>
  <si>
    <t>Tartalékok</t>
  </si>
  <si>
    <t>Belföldi finanszírozás kiadásai</t>
  </si>
  <si>
    <t>Kötelező feladat</t>
  </si>
  <si>
    <t>Önként vállalt feladat</t>
  </si>
  <si>
    <t>Állami feladat</t>
  </si>
  <si>
    <t>Összesen</t>
  </si>
  <si>
    <t>Budakeszi Város Önkormányzat összesített 2016. évi működési  bevételei és kiadásai</t>
  </si>
  <si>
    <t>Működési célú támogatások áll.házt.belülről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</si>
  <si>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</si>
  <si>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</si>
  <si>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</si>
  <si>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</si>
  <si>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MŰKÖDÉSI CÉLÚ KÖLTSÉGVETÉSI BEVÉTELEK ÖSSZESEN:</t>
  </si>
  <si>
    <t>MŰKÖDÉSI CÉLÚ KÖLTSÉGVETÉSI KIADÁSOK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</si>
  <si>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</si>
  <si>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</si>
  <si>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</si>
  <si>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</si>
  <si>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</si>
  <si>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</si>
  <si>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</si>
  <si>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</si>
  <si>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</si>
  <si>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</si>
  <si>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</si>
  <si>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</si>
  <si>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</si>
  <si>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</si>
  <si>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Hiány külső finanszírozásának bevételei</t>
  </si>
  <si>
    <t>Forgatási célú értékpapírok vásárlása</t>
  </si>
  <si>
    <t>14.1</t>
  </si>
  <si>
    <t>Likviditási célú hitelek kölcsönök felvétele</t>
  </si>
  <si>
    <t>Betét elhelyezése</t>
  </si>
  <si>
    <t>14.2</t>
  </si>
  <si>
    <t>Értékpapírok bevételei</t>
  </si>
  <si>
    <t>14.3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</si>
  <si>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</si>
  <si>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</si>
  <si>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</si>
  <si>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</si>
  <si>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KIADÁSOK ÖSSZESEN:</t>
  </si>
  <si>
    <t>Finanszírozás nélkül</t>
  </si>
  <si>
    <t>MINDÖSSZESEN:</t>
  </si>
  <si>
    <t>19. melléklet az önkormányzat 2016. évi költségvetéséről  szóló 5/2016. (II.16.) rendetetéhez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</si>
</sst>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4" fillId="0" borderId="1" xfId="0" applyFont="1" applyBorder="1" applyAlignment="1">
      <alignment wrapText="1"/>
    </xf>
    <xf numFmtId="3" fontId="7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" xfId="0" applyFont="1" applyBorder="1" applyAlignment="1"/>
    <xf numFmtId="3" fontId="5" fillId="0" borderId="1" xfId="0" applyNumberFormat="1" applyFont="1" applyBorder="1" applyAlignment="1">
      <alignment horizontal="right"/>
    </xf>
    <xf numFmtId="0" fontId="7" fillId="0" borderId="1" xfId="0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3" fontId="0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RowHeight="15" x14ac:dyDescent="0.25"/>
  <cols>
    <col min="1" max="1" width="8.28515625" style="20" customWidth="1"/>
    <col min="2" max="2" width="35.85546875" style="20" customWidth="1"/>
    <col min="3" max="3" width="20.42578125" style="20" customWidth="1"/>
    <col min="4" max="4" width="19.140625" style="20" customWidth="1"/>
    <col min="5" max="5" width="8" style="20" customWidth="1"/>
    <col min="6" max="6" width="19.5703125" style="20" customWidth="1"/>
    <col min="7" max="7" width="12.140625" style="20" customWidth="1"/>
    <col min="8" max="8" width="18.140625" style="20" customWidth="1"/>
    <col min="9" max="13" width="9.140625" style="20" customWidth="1"/>
    <col min="14" max="16384" width="9.140625" style="20"/>
  </cols>
  <sheetData>
    <row r="1" spans="1:11" ht="15" customHeight="1" x14ac:dyDescent="0.25">
      <c r="A1" s="17"/>
      <c r="B1" s="17"/>
      <c r="C1" s="17"/>
      <c r="D1" s="17"/>
      <c r="E1" s="17"/>
      <c r="F1" s="17"/>
      <c r="G1" s="17"/>
      <c r="H1" s="56" t="s">
        <v>69</v>
      </c>
      <c r="I1" s="56"/>
      <c r="J1" s="56"/>
      <c r="K1" s="56"/>
    </row>
    <row r="2" spans="1:11" x14ac:dyDescent="0.25">
      <c r="A2" s="55" t="s">
        <v>32</v>
      </c>
      <c r="B2" s="55"/>
      <c r="C2" s="55"/>
      <c r="D2" s="55"/>
      <c r="E2" s="55"/>
      <c r="F2" s="55"/>
      <c r="G2" s="55"/>
      <c r="H2" s="57"/>
      <c r="I2" s="57"/>
      <c r="J2" s="57"/>
      <c r="K2" s="57"/>
    </row>
    <row r="3" spans="1:11" x14ac:dyDescent="0.25">
      <c r="A3" s="16"/>
      <c r="B3" s="16"/>
      <c r="C3" s="16"/>
      <c r="D3" s="16"/>
      <c r="E3" s="16"/>
      <c r="F3" s="16"/>
      <c r="G3" s="16"/>
      <c r="H3" s="16"/>
      <c r="J3" s="58" t="s">
        <v>0</v>
      </c>
      <c r="K3" s="58"/>
    </row>
    <row r="4" spans="1:11" ht="33.75" x14ac:dyDescent="0.25">
      <c r="A4" s="22" t="s">
        <v>1</v>
      </c>
      <c r="B4" s="22" t="s">
        <v>2</v>
      </c>
      <c r="C4" s="23" t="s">
        <v>28</v>
      </c>
      <c r="D4" s="23" t="s">
        <v>29</v>
      </c>
      <c r="E4" s="23" t="s">
        <v>30</v>
      </c>
      <c r="F4" s="23" t="s">
        <v>31</v>
      </c>
      <c r="G4" s="22" t="s">
        <v>2</v>
      </c>
      <c r="H4" s="23" t="s">
        <v>28</v>
      </c>
      <c r="I4" s="23" t="s">
        <v>29</v>
      </c>
      <c r="J4" s="23" t="s">
        <v>30</v>
      </c>
      <c r="K4" s="23" t="s">
        <v>31</v>
      </c>
    </row>
    <row r="5" spans="1:11" ht="23.25" x14ac:dyDescent="0.25">
      <c r="A5" s="5" t="s">
        <v>3</v>
      </c>
      <c r="B5" s="18" t="s">
        <v>4</v>
      </c>
      <c r="C5" s="24">
        <v>633292</v>
      </c>
      <c r="D5" s="24">
        <v>0</v>
      </c>
      <c r="E5" s="24">
        <v>0</v>
      </c>
      <c r="F5" s="25">
        <f>C5+D5+E5</f>
        <v>633292</v>
      </c>
      <c r="G5" s="26" t="s">
        <v>25</v>
      </c>
      <c r="H5" s="25">
        <v>586789</v>
      </c>
      <c r="I5" s="27">
        <v>0</v>
      </c>
      <c r="J5" s="27">
        <v>0</v>
      </c>
      <c r="K5" s="28">
        <f>H5+I5+J5</f>
        <v>586789</v>
      </c>
    </row>
    <row r="6" spans="1:11" ht="68.25" x14ac:dyDescent="0.25">
      <c r="A6" s="5" t="s">
        <v>5</v>
      </c>
      <c r="B6" s="18" t="s">
        <v>33</v>
      </c>
      <c r="C6" s="24">
        <v>33371</v>
      </c>
      <c r="D6" s="24">
        <v>0</v>
      </c>
      <c r="E6" s="24">
        <v>0</v>
      </c>
      <c r="F6" s="25">
        <f t="shared" ref="F6:F16" si="0">C6+D6+E6</f>
        <v>33371</v>
      </c>
      <c r="G6" s="13" t="s">
        <v>34</v>
      </c>
      <c r="H6" s="27">
        <v>160274</v>
      </c>
      <c r="I6" s="27">
        <v>0</v>
      </c>
      <c r="J6" s="27">
        <v>0</v>
      </c>
      <c r="K6" s="28">
        <f t="shared" ref="K6:K31" si="1">H6+I6+J6</f>
        <v>160274</v>
      </c>
    </row>
    <row r="7" spans="1:11" x14ac:dyDescent="0.25">
      <c r="A7" s="5" t="s">
        <v>6</v>
      </c>
      <c r="B7" s="18" t="s">
        <v>8</v>
      </c>
      <c r="C7" s="24">
        <v>853700</v>
      </c>
      <c r="D7" s="24">
        <v>0</v>
      </c>
      <c r="E7" s="24">
        <v>0</v>
      </c>
      <c r="F7" s="25">
        <f t="shared" si="0"/>
        <v>853700</v>
      </c>
      <c r="G7" s="26" t="s">
        <v>35</v>
      </c>
      <c r="H7" s="25">
        <f>584983+22000</f>
        <v>606983</v>
      </c>
      <c r="I7" s="27">
        <v>13316</v>
      </c>
      <c r="J7" s="27">
        <v>0</v>
      </c>
      <c r="K7" s="28">
        <f t="shared" si="1"/>
        <v>620299</v>
      </c>
    </row>
    <row r="8" spans="1:11" ht="14.25" customHeight="1" x14ac:dyDescent="0.25">
      <c r="A8" s="5" t="s">
        <v>7</v>
      </c>
      <c r="B8" s="18" t="s">
        <v>13</v>
      </c>
      <c r="C8" s="24">
        <v>0</v>
      </c>
      <c r="D8" s="24">
        <v>0</v>
      </c>
      <c r="E8" s="24">
        <v>0</v>
      </c>
      <c r="F8" s="25">
        <f t="shared" si="0"/>
        <v>0</v>
      </c>
      <c r="G8" s="13" t="s">
        <v>36</v>
      </c>
      <c r="H8" s="27">
        <v>0</v>
      </c>
      <c r="I8" s="27">
        <v>21000</v>
      </c>
      <c r="J8" s="27">
        <v>0</v>
      </c>
      <c r="K8" s="28">
        <f t="shared" si="1"/>
        <v>21000</v>
      </c>
    </row>
    <row r="9" spans="1:11" ht="23.25" x14ac:dyDescent="0.25">
      <c r="A9" s="5" t="s">
        <v>9</v>
      </c>
      <c r="B9" s="18" t="s">
        <v>10</v>
      </c>
      <c r="C9" s="24">
        <f>216645+22000</f>
        <v>238645</v>
      </c>
      <c r="D9" s="24">
        <v>4827</v>
      </c>
      <c r="E9" s="24">
        <v>0</v>
      </c>
      <c r="F9" s="25">
        <f t="shared" si="0"/>
        <v>243472</v>
      </c>
      <c r="G9" s="13" t="s">
        <v>37</v>
      </c>
      <c r="H9" s="27">
        <v>354967</v>
      </c>
      <c r="I9" s="27">
        <v>9100</v>
      </c>
      <c r="J9" s="27">
        <v>0</v>
      </c>
      <c r="K9" s="28">
        <f t="shared" si="1"/>
        <v>364067</v>
      </c>
    </row>
    <row r="10" spans="1:11" x14ac:dyDescent="0.25">
      <c r="A10" s="5" t="s">
        <v>11</v>
      </c>
      <c r="B10" s="3"/>
      <c r="C10" s="24"/>
      <c r="D10" s="29"/>
      <c r="E10" s="24"/>
      <c r="F10" s="25"/>
      <c r="G10" s="13" t="s">
        <v>26</v>
      </c>
      <c r="H10" s="27">
        <f>81000+234075</f>
        <v>315075</v>
      </c>
      <c r="I10" s="27">
        <v>0</v>
      </c>
      <c r="J10" s="27">
        <v>0</v>
      </c>
      <c r="K10" s="28">
        <f t="shared" si="1"/>
        <v>315075</v>
      </c>
    </row>
    <row r="11" spans="1:11" x14ac:dyDescent="0.25">
      <c r="A11" s="5" t="s">
        <v>12</v>
      </c>
      <c r="B11" s="3"/>
      <c r="C11" s="24"/>
      <c r="D11" s="29"/>
      <c r="E11" s="24"/>
      <c r="F11" s="25"/>
      <c r="G11" s="13"/>
      <c r="H11" s="27"/>
      <c r="I11" s="27"/>
      <c r="J11" s="27"/>
      <c r="K11" s="28"/>
    </row>
    <row r="12" spans="1:11" x14ac:dyDescent="0.25">
      <c r="A12" s="5" t="s">
        <v>14</v>
      </c>
      <c r="B12" s="3"/>
      <c r="C12" s="29"/>
      <c r="D12" s="29"/>
      <c r="E12" s="24"/>
      <c r="F12" s="25"/>
      <c r="G12" s="13"/>
      <c r="H12" s="27"/>
      <c r="I12" s="27"/>
      <c r="J12" s="27"/>
      <c r="K12" s="28"/>
    </row>
    <row r="13" spans="1:11" x14ac:dyDescent="0.25">
      <c r="A13" s="5" t="s">
        <v>15</v>
      </c>
      <c r="B13" s="3"/>
      <c r="C13" s="24"/>
      <c r="D13" s="29"/>
      <c r="E13" s="24"/>
      <c r="F13" s="25"/>
      <c r="G13" s="13"/>
      <c r="H13" s="27"/>
      <c r="I13" s="27"/>
      <c r="J13" s="27"/>
      <c r="K13" s="28"/>
    </row>
    <row r="14" spans="1:11" x14ac:dyDescent="0.25">
      <c r="A14" s="5" t="s">
        <v>16</v>
      </c>
      <c r="B14" s="3"/>
      <c r="C14" s="29"/>
      <c r="D14" s="29"/>
      <c r="E14" s="24"/>
      <c r="F14" s="25"/>
      <c r="G14" s="13"/>
      <c r="H14" s="27"/>
      <c r="I14" s="27"/>
      <c r="J14" s="27"/>
      <c r="K14" s="28"/>
    </row>
    <row r="15" spans="1:11" x14ac:dyDescent="0.25">
      <c r="A15" s="5" t="s">
        <v>17</v>
      </c>
      <c r="B15" s="30"/>
      <c r="C15" s="31"/>
      <c r="D15" s="31"/>
      <c r="E15" s="32"/>
      <c r="F15" s="25"/>
      <c r="G15" s="33"/>
      <c r="H15" s="34"/>
      <c r="I15" s="34"/>
      <c r="J15" s="34"/>
      <c r="K15" s="28"/>
    </row>
    <row r="16" spans="1:11" ht="45.75" x14ac:dyDescent="0.25">
      <c r="A16" s="5" t="s">
        <v>18</v>
      </c>
      <c r="B16" s="3" t="s">
        <v>38</v>
      </c>
      <c r="C16" s="24">
        <f>C5+C6+C7+C8+C9+C10+C11+C12+C13+C14+C15</f>
        <v>1759008</v>
      </c>
      <c r="D16" s="24">
        <f t="shared" ref="D16:E16" si="2">D5+D6+D7+D8+D9+D10+D11+D12+D13+D14+D15</f>
        <v>4827</v>
      </c>
      <c r="E16" s="24">
        <f t="shared" si="2"/>
        <v>0</v>
      </c>
      <c r="F16" s="25">
        <f t="shared" si="0"/>
        <v>1763835</v>
      </c>
      <c r="G16" s="3" t="s">
        <v>39</v>
      </c>
      <c r="H16" s="27">
        <f>H5+H6+H7+H8+H9+H10</f>
        <v>2024088</v>
      </c>
      <c r="I16" s="27">
        <f t="shared" ref="I16:K16" si="3">I5+I6+I7+I8+I9+I10</f>
        <v>43416</v>
      </c>
      <c r="J16" s="27">
        <f t="shared" si="3"/>
        <v>0</v>
      </c>
      <c r="K16" s="27">
        <f t="shared" si="3"/>
        <v>2067504</v>
      </c>
    </row>
    <row r="17" spans="1:11" ht="34.5" x14ac:dyDescent="0.25">
      <c r="A17" s="1" t="s">
        <v>19</v>
      </c>
      <c r="B17" s="3" t="s">
        <v>40</v>
      </c>
      <c r="C17" s="24">
        <f>C18+C19+C20+C21</f>
        <v>2096347</v>
      </c>
      <c r="D17" s="24">
        <f t="shared" ref="D17:F17" si="4">D18+D19+D20+D21</f>
        <v>1651</v>
      </c>
      <c r="E17" s="24">
        <f t="shared" si="4"/>
        <v>0</v>
      </c>
      <c r="F17" s="24">
        <f t="shared" si="4"/>
        <v>2097998</v>
      </c>
      <c r="G17" s="18" t="s">
        <v>41</v>
      </c>
      <c r="H17" s="27">
        <v>0</v>
      </c>
      <c r="I17" s="27">
        <v>0</v>
      </c>
      <c r="J17" s="27">
        <v>0</v>
      </c>
      <c r="K17" s="28">
        <f t="shared" si="1"/>
        <v>0</v>
      </c>
    </row>
    <row r="18" spans="1:11" ht="34.5" x14ac:dyDescent="0.25">
      <c r="A18" s="1" t="s">
        <v>42</v>
      </c>
      <c r="B18" s="18" t="s">
        <v>43</v>
      </c>
      <c r="C18" s="24">
        <f>222669+81000</f>
        <v>303669</v>
      </c>
      <c r="D18" s="24">
        <v>0</v>
      </c>
      <c r="E18" s="24">
        <v>0</v>
      </c>
      <c r="F18" s="25">
        <f>C18+D18+E18</f>
        <v>303669</v>
      </c>
      <c r="G18" s="18" t="s">
        <v>44</v>
      </c>
      <c r="H18" s="27">
        <v>0</v>
      </c>
      <c r="I18" s="27">
        <v>0</v>
      </c>
      <c r="J18" s="27">
        <v>0</v>
      </c>
      <c r="K18" s="28">
        <f t="shared" si="1"/>
        <v>0</v>
      </c>
    </row>
    <row r="19" spans="1:11" ht="14.25" customHeight="1" x14ac:dyDescent="0.25">
      <c r="A19" s="1" t="s">
        <v>45</v>
      </c>
      <c r="B19" s="18" t="s">
        <v>46</v>
      </c>
      <c r="C19" s="24">
        <v>0</v>
      </c>
      <c r="D19" s="24">
        <v>0</v>
      </c>
      <c r="E19" s="24">
        <v>0</v>
      </c>
      <c r="F19" s="25">
        <f t="shared" ref="F19:F21" si="5">C19+D19+E19</f>
        <v>0</v>
      </c>
      <c r="G19" s="18" t="s">
        <v>47</v>
      </c>
      <c r="H19" s="27">
        <v>0</v>
      </c>
      <c r="I19" s="27">
        <v>0</v>
      </c>
      <c r="J19" s="27">
        <v>0</v>
      </c>
      <c r="K19" s="28">
        <f t="shared" si="1"/>
        <v>0</v>
      </c>
    </row>
    <row r="20" spans="1:11" ht="34.5" x14ac:dyDescent="0.25">
      <c r="A20" s="1" t="s">
        <v>48</v>
      </c>
      <c r="B20" s="18" t="s">
        <v>49</v>
      </c>
      <c r="C20" s="24">
        <v>1000000</v>
      </c>
      <c r="D20" s="24">
        <v>0</v>
      </c>
      <c r="E20" s="24">
        <v>0</v>
      </c>
      <c r="F20" s="25">
        <f t="shared" si="5"/>
        <v>1000000</v>
      </c>
      <c r="G20" s="18" t="s">
        <v>50</v>
      </c>
      <c r="H20" s="27">
        <v>0</v>
      </c>
      <c r="I20" s="27">
        <v>0</v>
      </c>
      <c r="J20" s="27">
        <v>0</v>
      </c>
      <c r="K20" s="28">
        <f t="shared" si="1"/>
        <v>0</v>
      </c>
    </row>
    <row r="21" spans="1:11" ht="23.25" x14ac:dyDescent="0.25">
      <c r="A21" s="1" t="s">
        <v>51</v>
      </c>
      <c r="B21" s="18" t="s">
        <v>52</v>
      </c>
      <c r="C21" s="24">
        <v>792678</v>
      </c>
      <c r="D21" s="24">
        <v>1651</v>
      </c>
      <c r="E21" s="29">
        <v>0</v>
      </c>
      <c r="F21" s="25">
        <f t="shared" si="5"/>
        <v>794329</v>
      </c>
      <c r="G21" s="18" t="s">
        <v>53</v>
      </c>
      <c r="H21" s="27">
        <v>0</v>
      </c>
      <c r="I21" s="27">
        <v>0</v>
      </c>
      <c r="J21" s="27">
        <v>0</v>
      </c>
      <c r="K21" s="28">
        <f t="shared" si="1"/>
        <v>0</v>
      </c>
    </row>
    <row r="22" spans="1:11" ht="34.5" x14ac:dyDescent="0.25">
      <c r="A22" s="1" t="s">
        <v>20</v>
      </c>
      <c r="B22" s="3" t="s">
        <v>54</v>
      </c>
      <c r="C22" s="24">
        <f>C23+C24+C25</f>
        <v>0</v>
      </c>
      <c r="D22" s="24">
        <f t="shared" ref="D22:E22" si="6">D23+D24+D25</f>
        <v>0</v>
      </c>
      <c r="E22" s="24">
        <f t="shared" si="6"/>
        <v>0</v>
      </c>
      <c r="F22" s="25">
        <f>C22+D22+E22</f>
        <v>0</v>
      </c>
      <c r="G22" s="18" t="s">
        <v>55</v>
      </c>
      <c r="H22" s="27">
        <v>0</v>
      </c>
      <c r="I22" s="27">
        <v>0</v>
      </c>
      <c r="J22" s="27">
        <v>0</v>
      </c>
      <c r="K22" s="28">
        <f t="shared" si="1"/>
        <v>0</v>
      </c>
    </row>
    <row r="23" spans="1:11" ht="23.25" x14ac:dyDescent="0.25">
      <c r="A23" s="1" t="s">
        <v>56</v>
      </c>
      <c r="B23" s="18" t="s">
        <v>57</v>
      </c>
      <c r="C23" s="24">
        <v>0</v>
      </c>
      <c r="D23" s="24">
        <v>0</v>
      </c>
      <c r="E23" s="24">
        <v>0</v>
      </c>
      <c r="F23" s="25">
        <f t="shared" ref="F23:F25" si="7">C23+D23+E23</f>
        <v>0</v>
      </c>
      <c r="G23" s="18" t="s">
        <v>58</v>
      </c>
      <c r="H23" s="27">
        <v>1000000</v>
      </c>
      <c r="I23" s="27">
        <v>0</v>
      </c>
      <c r="J23" s="27">
        <v>0</v>
      </c>
      <c r="K23" s="28">
        <f t="shared" si="1"/>
        <v>1000000</v>
      </c>
    </row>
    <row r="24" spans="1:11" ht="34.5" x14ac:dyDescent="0.25">
      <c r="A24" s="1" t="s">
        <v>59</v>
      </c>
      <c r="B24" s="35" t="s">
        <v>60</v>
      </c>
      <c r="C24" s="32">
        <v>0</v>
      </c>
      <c r="D24" s="32">
        <v>0</v>
      </c>
      <c r="E24" s="32">
        <v>0</v>
      </c>
      <c r="F24" s="25">
        <f t="shared" si="7"/>
        <v>0</v>
      </c>
      <c r="G24" s="35" t="s">
        <v>27</v>
      </c>
      <c r="H24" s="36">
        <v>794329</v>
      </c>
      <c r="I24" s="36">
        <v>0</v>
      </c>
      <c r="J24" s="37">
        <v>0</v>
      </c>
      <c r="K24" s="28">
        <f t="shared" si="1"/>
        <v>794329</v>
      </c>
    </row>
    <row r="25" spans="1:11" x14ac:dyDescent="0.25">
      <c r="A25" s="1" t="s">
        <v>61</v>
      </c>
      <c r="B25" s="18" t="s">
        <v>62</v>
      </c>
      <c r="C25" s="24">
        <v>0</v>
      </c>
      <c r="D25" s="24">
        <v>0</v>
      </c>
      <c r="E25" s="24">
        <v>0</v>
      </c>
      <c r="F25" s="25">
        <f t="shared" si="7"/>
        <v>0</v>
      </c>
      <c r="G25" s="3"/>
      <c r="H25" s="38"/>
      <c r="I25" s="38"/>
      <c r="J25" s="38"/>
      <c r="K25" s="28"/>
    </row>
    <row r="26" spans="1:11" x14ac:dyDescent="0.25">
      <c r="A26" s="1"/>
      <c r="B26" s="9"/>
      <c r="C26" s="27"/>
      <c r="D26" s="27"/>
      <c r="E26" s="27"/>
      <c r="F26" s="25"/>
      <c r="G26" s="9"/>
      <c r="H26" s="25"/>
      <c r="I26" s="28"/>
      <c r="J26" s="28"/>
      <c r="K26" s="28"/>
    </row>
    <row r="27" spans="1:11" x14ac:dyDescent="0.25">
      <c r="A27" s="1"/>
      <c r="B27" s="12"/>
      <c r="C27" s="27"/>
      <c r="D27" s="27"/>
      <c r="E27" s="27"/>
      <c r="F27" s="25"/>
      <c r="G27" s="12"/>
      <c r="H27" s="38"/>
      <c r="I27" s="38"/>
      <c r="J27" s="38"/>
      <c r="K27" s="28"/>
    </row>
    <row r="28" spans="1:11" ht="45.75" x14ac:dyDescent="0.25">
      <c r="A28" s="11" t="s">
        <v>21</v>
      </c>
      <c r="B28" s="3" t="s">
        <v>63</v>
      </c>
      <c r="C28" s="2">
        <f>C17+C22</f>
        <v>2096347</v>
      </c>
      <c r="D28" s="2">
        <f t="shared" ref="D28:F28" si="8">D17+D22</f>
        <v>1651</v>
      </c>
      <c r="E28" s="2">
        <f t="shared" si="8"/>
        <v>0</v>
      </c>
      <c r="F28" s="2">
        <f t="shared" si="8"/>
        <v>2097998</v>
      </c>
      <c r="G28" s="3" t="s">
        <v>64</v>
      </c>
      <c r="H28" s="2">
        <f>H17+H18+H19+H20+H21+H22+H23+H24</f>
        <v>1794329</v>
      </c>
      <c r="I28" s="2">
        <f t="shared" ref="I28:J28" si="9">I17+I18+I19+I20+I21+I22+I23+I24</f>
        <v>0</v>
      </c>
      <c r="J28" s="2">
        <f t="shared" si="9"/>
        <v>0</v>
      </c>
      <c r="K28" s="28">
        <f t="shared" si="1"/>
        <v>1794329</v>
      </c>
    </row>
    <row r="29" spans="1:11" x14ac:dyDescent="0.25">
      <c r="A29" s="39" t="s">
        <v>22</v>
      </c>
      <c r="B29" s="40" t="s">
        <v>65</v>
      </c>
      <c r="C29" s="6">
        <f>C16+C28</f>
        <v>3855355</v>
      </c>
      <c r="D29" s="6">
        <f t="shared" ref="D29:F29" si="10">D16+D28</f>
        <v>6478</v>
      </c>
      <c r="E29" s="6">
        <f t="shared" si="10"/>
        <v>0</v>
      </c>
      <c r="F29" s="6">
        <f t="shared" si="10"/>
        <v>3861833</v>
      </c>
      <c r="G29" s="40" t="s">
        <v>66</v>
      </c>
      <c r="H29" s="2">
        <f>H16+H28</f>
        <v>3818417</v>
      </c>
      <c r="I29" s="2">
        <f t="shared" ref="I29:J29" si="11">I16+I28</f>
        <v>43416</v>
      </c>
      <c r="J29" s="2">
        <f t="shared" si="11"/>
        <v>0</v>
      </c>
      <c r="K29" s="28">
        <f t="shared" si="1"/>
        <v>3861833</v>
      </c>
    </row>
    <row r="30" spans="1:11" x14ac:dyDescent="0.25">
      <c r="A30" s="41" t="s">
        <v>23</v>
      </c>
      <c r="B30" s="10" t="s">
        <v>67</v>
      </c>
      <c r="C30" s="19">
        <v>1792678</v>
      </c>
      <c r="D30" s="19">
        <v>1651</v>
      </c>
      <c r="E30" s="19">
        <v>0</v>
      </c>
      <c r="F30" s="6">
        <f>C30+D30+E30</f>
        <v>1794329</v>
      </c>
      <c r="G30" s="10" t="s">
        <v>67</v>
      </c>
      <c r="H30" s="19">
        <v>1794329</v>
      </c>
      <c r="I30" s="42">
        <v>0</v>
      </c>
      <c r="J30" s="42">
        <v>0</v>
      </c>
      <c r="K30" s="28">
        <f t="shared" si="1"/>
        <v>1794329</v>
      </c>
    </row>
    <row r="31" spans="1:11" x14ac:dyDescent="0.25">
      <c r="A31" s="43" t="s">
        <v>24</v>
      </c>
      <c r="B31" s="44" t="s">
        <v>68</v>
      </c>
      <c r="C31" s="4">
        <f>C29-C30</f>
        <v>2062677</v>
      </c>
      <c r="D31" s="4">
        <f t="shared" ref="D31:F31" si="12">D29-D30</f>
        <v>4827</v>
      </c>
      <c r="E31" s="4">
        <f t="shared" si="12"/>
        <v>0</v>
      </c>
      <c r="F31" s="4">
        <f t="shared" si="12"/>
        <v>2067504</v>
      </c>
      <c r="G31" s="45" t="s">
        <v>68</v>
      </c>
      <c r="H31" s="4">
        <f>H29-H30</f>
        <v>2024088</v>
      </c>
      <c r="I31" s="4">
        <f t="shared" ref="I31:J31" si="13">I29-I30</f>
        <v>43416</v>
      </c>
      <c r="J31" s="4">
        <f t="shared" si="13"/>
        <v>0</v>
      </c>
      <c r="K31" s="46">
        <f t="shared" si="1"/>
        <v>2067504</v>
      </c>
    </row>
    <row r="32" spans="1:11" x14ac:dyDescent="0.25">
      <c r="A32" s="47"/>
      <c r="B32" s="21"/>
      <c r="C32" s="48"/>
      <c r="D32" s="48"/>
      <c r="E32" s="48"/>
      <c r="F32" s="48"/>
      <c r="G32" s="21"/>
      <c r="H32" s="48"/>
      <c r="I32" s="48"/>
      <c r="J32" s="48"/>
      <c r="K32" s="49"/>
    </row>
    <row r="33" spans="1:11" x14ac:dyDescent="0.25">
      <c r="A33" s="5"/>
      <c r="B33" s="3"/>
      <c r="C33" s="14"/>
      <c r="D33" s="14"/>
      <c r="E33" s="14"/>
      <c r="F33" s="19"/>
      <c r="G33" s="13"/>
      <c r="H33" s="2"/>
      <c r="I33" s="2"/>
      <c r="J33" s="2"/>
      <c r="K33" s="6"/>
    </row>
    <row r="34" spans="1:11" x14ac:dyDescent="0.25">
      <c r="A34" s="7"/>
      <c r="B34" s="50"/>
      <c r="C34" s="51"/>
      <c r="D34" s="52"/>
      <c r="E34" s="52"/>
      <c r="F34" s="15"/>
      <c r="G34" s="53"/>
      <c r="H34" s="8"/>
      <c r="I34" s="8"/>
      <c r="J34" s="8"/>
      <c r="K34" s="54"/>
    </row>
  </sheetData>
  <mergeCells count="3">
    <mergeCell ref="A2:G2"/>
    <mergeCell ref="H1:K2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2016-02-16T09:06:18Z</dcterms:modified>
</cp:coreProperties>
</file>