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7\költségvetés módosítás 2017.08.15\módosítás\"/>
    </mc:Choice>
  </mc:AlternateContent>
  <bookViews>
    <workbookView xWindow="0" yWindow="0" windowWidth="28800" windowHeight="13275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79" i="1"/>
  <c r="E256" i="1" l="1"/>
  <c r="E231" i="1"/>
  <c r="E232" i="1"/>
  <c r="E234" i="1"/>
  <c r="E235" i="1"/>
  <c r="E236" i="1"/>
  <c r="E237" i="1"/>
  <c r="E238" i="1"/>
  <c r="E239" i="1"/>
  <c r="E240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30" i="1"/>
  <c r="E222" i="1"/>
  <c r="E224" i="1"/>
  <c r="E225" i="1"/>
  <c r="E227" i="1"/>
  <c r="E228" i="1"/>
  <c r="E194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18" i="1"/>
  <c r="E219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3" i="1"/>
  <c r="E44" i="1"/>
  <c r="E45" i="1"/>
  <c r="E46" i="1"/>
  <c r="E47" i="1"/>
  <c r="E38" i="1"/>
  <c r="E14" i="1"/>
  <c r="E13" i="1"/>
  <c r="E7" i="1"/>
  <c r="E8" i="1"/>
  <c r="E9" i="1"/>
  <c r="E10" i="1"/>
  <c r="E11" i="1"/>
  <c r="E6" i="1"/>
  <c r="D12" i="1"/>
  <c r="D15" i="1"/>
  <c r="E15" i="1"/>
  <c r="D26" i="1"/>
  <c r="E26" i="1"/>
  <c r="D37" i="1"/>
  <c r="D51" i="1"/>
  <c r="D62" i="1"/>
  <c r="D73" i="1"/>
  <c r="D85" i="1"/>
  <c r="E85" i="1"/>
  <c r="D89" i="1"/>
  <c r="E89" i="1"/>
  <c r="E98" i="1" s="1"/>
  <c r="D98" i="1"/>
  <c r="D99" i="1"/>
  <c r="D109" i="1"/>
  <c r="D114" i="1"/>
  <c r="D122" i="1"/>
  <c r="D145" i="1"/>
  <c r="D150" i="1"/>
  <c r="D155" i="1"/>
  <c r="D174" i="1"/>
  <c r="D191" i="1"/>
  <c r="E191" i="1" s="1"/>
  <c r="D192" i="1"/>
  <c r="E192" i="1" s="1"/>
  <c r="D193" i="1"/>
  <c r="E193" i="1" s="1"/>
  <c r="D195" i="1"/>
  <c r="D220" i="1" s="1"/>
  <c r="D197" i="1"/>
  <c r="D211" i="1"/>
  <c r="D223" i="1"/>
  <c r="D226" i="1"/>
  <c r="D233" i="1"/>
  <c r="D255" i="1" s="1"/>
  <c r="D243" i="1"/>
  <c r="D259" i="1"/>
  <c r="E259" i="1"/>
  <c r="D269" i="1"/>
  <c r="D281" i="1" s="1"/>
  <c r="E269" i="1"/>
  <c r="E281" i="1" s="1"/>
  <c r="C192" i="1"/>
  <c r="C193" i="1"/>
  <c r="C191" i="1"/>
  <c r="D48" i="1" l="1"/>
  <c r="D84" i="1"/>
  <c r="D229" i="1"/>
  <c r="E37" i="1"/>
  <c r="D173" i="1"/>
  <c r="D190" i="1" s="1"/>
  <c r="E12" i="1"/>
  <c r="C174" i="1"/>
  <c r="E174" i="1" s="1"/>
  <c r="E48" i="1" l="1"/>
  <c r="D282" i="1"/>
  <c r="C269" i="1"/>
  <c r="C259" i="1"/>
  <c r="C243" i="1"/>
  <c r="E243" i="1" s="1"/>
  <c r="C233" i="1"/>
  <c r="E233" i="1" s="1"/>
  <c r="C226" i="1"/>
  <c r="E226" i="1" s="1"/>
  <c r="C223" i="1"/>
  <c r="E223" i="1" s="1"/>
  <c r="C221" i="1"/>
  <c r="E221" i="1" s="1"/>
  <c r="E229" i="1" s="1"/>
  <c r="C211" i="1"/>
  <c r="E211" i="1" s="1"/>
  <c r="C197" i="1"/>
  <c r="E197" i="1" s="1"/>
  <c r="C195" i="1"/>
  <c r="E195" i="1" s="1"/>
  <c r="E220" i="1" s="1"/>
  <c r="C155" i="1"/>
  <c r="E155" i="1" s="1"/>
  <c r="C150" i="1"/>
  <c r="E150" i="1" s="1"/>
  <c r="C145" i="1"/>
  <c r="E145" i="1" s="1"/>
  <c r="C122" i="1"/>
  <c r="E122" i="1" s="1"/>
  <c r="C114" i="1"/>
  <c r="E114" i="1" s="1"/>
  <c r="C109" i="1"/>
  <c r="E109" i="1" s="1"/>
  <c r="C99" i="1"/>
  <c r="E99" i="1" s="1"/>
  <c r="C89" i="1"/>
  <c r="C85" i="1"/>
  <c r="C73" i="1"/>
  <c r="E73" i="1" s="1"/>
  <c r="C62" i="1"/>
  <c r="E62" i="1" s="1"/>
  <c r="C51" i="1"/>
  <c r="E51" i="1" s="1"/>
  <c r="C37" i="1"/>
  <c r="C26" i="1"/>
  <c r="C15" i="1"/>
  <c r="C12" i="1"/>
  <c r="E84" i="1" l="1"/>
  <c r="E173" i="1"/>
  <c r="E190" i="1" s="1"/>
  <c r="E255" i="1"/>
  <c r="C220" i="1"/>
  <c r="C84" i="1"/>
  <c r="C98" i="1"/>
  <c r="C173" i="1"/>
  <c r="C229" i="1"/>
  <c r="C255" i="1"/>
  <c r="C281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<sst xmlns="http://schemas.openxmlformats.org/spreadsheetml/2006/main" count="563" uniqueCount="563">
  <si>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</si>
  <si>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</si>
  <si>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</si>
  <si>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</si>
  <si>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</si>
  <si>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</si>
  <si>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</si>
  <si>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</si>
  <si>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</si>
  <si>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</si>
  <si>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</si>
  <si>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</si>
  <si>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</si>
  <si>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</si>
  <si>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</si>
  <si>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</si>
  <si>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</si>
  <si>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</si>
  <si>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</si>
  <si>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</si>
  <si>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</si>
  <si>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</si>
  <si>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</si>
  <si>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</si>
  <si>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</si>
  <si>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</si>
  <si>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</si>
  <si>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</si>
  <si>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</si>
  <si>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</si>
  <si>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</si>
  <si>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</si>
  <si>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</si>
  <si>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</si>
  <si>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</si>
  <si>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</si>
  <si>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</si>
  <si>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</si>
  <si>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</si>
  <si>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</si>
  <si>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</si>
  <si>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</si>
  <si>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</si>
  <si>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</si>
  <si>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</si>
  <si>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</si>
  <si>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</si>
  <si>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</si>
  <si>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</si>
  <si>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</si>
  <si>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</si>
  <si>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</si>
  <si>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</si>
  <si>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</si>
  <si>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</si>
  <si>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</si>
  <si>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</si>
  <si>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</si>
  <si>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</si>
  <si>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</si>
  <si>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</si>
  <si>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</si>
  <si>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</si>
  <si>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</si>
  <si>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</si>
  <si>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</si>
  <si>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</si>
  <si>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</si>
  <si>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</si>
  <si>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</si>
  <si>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</si>
  <si>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</si>
  <si>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</si>
  <si>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</si>
  <si>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</si>
  <si>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</si>
  <si>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</si>
  <si>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</si>
  <si>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</si>
  <si>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</si>
  <si>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</si>
  <si>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</si>
  <si>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</si>
  <si>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</si>
  <si>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</si>
  <si>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</si>
  <si>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</si>
  <si>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</si>
  <si>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</si>
  <si>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</si>
  <si>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</si>
  <si>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</si>
  <si>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</si>
  <si>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</si>
  <si>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</si>
  <si>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</si>
  <si>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</si>
  <si>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</si>
  <si>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</si>
  <si>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</si>
  <si>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</si>
  <si>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</si>
  <si>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</si>
  <si>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</si>
  <si>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</si>
  <si>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</si>
  <si>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</si>
  <si>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</si>
  <si>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</si>
  <si>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</si>
  <si>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</si>
  <si>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</si>
  <si>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</si>
  <si>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</si>
  <si>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</si>
  <si>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</si>
  <si>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</si>
  <si>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</si>
  <si>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</si>
  <si>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</si>
  <si>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</si>
  <si>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</si>
  <si>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</si>
  <si>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</si>
  <si>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</si>
  <si>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</si>
  <si>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</si>
  <si>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</si>
  <si>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</si>
  <si>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</si>
  <si>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</si>
  <si>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</si>
  <si>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</si>
  <si>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</si>
  <si>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</si>
  <si>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</si>
  <si>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</si>
  <si>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</si>
  <si>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</si>
  <si>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</si>
  <si>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</si>
  <si>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</si>
  <si>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</si>
  <si>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</si>
  <si>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</si>
  <si>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</si>
  <si>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</si>
  <si>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</si>
  <si>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</si>
  <si>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</si>
  <si>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</si>
  <si>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</si>
  <si>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</si>
  <si>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</si>
  <si>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</si>
  <si>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</si>
  <si>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</si>
  <si>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</si>
  <si>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</si>
  <si>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</si>
  <si>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</si>
  <si>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</si>
  <si>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</si>
  <si>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</si>
  <si>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</si>
  <si>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</si>
  <si>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</si>
  <si>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</si>
  <si>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</si>
  <si>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</si>
  <si>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</si>
  <si>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</si>
  <si>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</si>
  <si>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</si>
  <si>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</si>
  <si>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</si>
  <si>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</si>
  <si>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</si>
  <si>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</si>
  <si>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</si>
  <si>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</si>
  <si>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</si>
  <si>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</si>
  <si>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</si>
  <si>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</si>
  <si>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</si>
  <si>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</si>
  <si>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</si>
  <si>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</si>
  <si>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</si>
  <si>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</si>
  <si>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</si>
  <si>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</si>
  <si>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</si>
  <si>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</si>
  <si>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</si>
  <si>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</si>
  <si>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</si>
  <si>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</si>
  <si>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</si>
  <si>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</si>
  <si>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</si>
  <si>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</si>
  <si>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</si>
  <si>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</si>
  <si>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</si>
  <si>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</si>
  <si>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</si>
  <si>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</si>
  <si>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</si>
  <si>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</si>
  <si>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</si>
  <si>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</si>
  <si>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</si>
  <si>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</si>
  <si>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</si>
  <si>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</si>
  <si>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</si>
  <si>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</si>
  <si>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</si>
  <si>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</si>
  <si>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</si>
  <si>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</si>
  <si>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</si>
  <si>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</si>
  <si>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</si>
  <si>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</si>
  <si>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</si>
  <si>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</si>
  <si>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</si>
  <si>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</si>
  <si>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</si>
  <si>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</si>
  <si>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</si>
  <si>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</si>
  <si>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</si>
  <si>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</si>
  <si>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</si>
  <si>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</si>
  <si>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</si>
  <si>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</si>
  <si>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</si>
  <si>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</si>
  <si>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</si>
  <si>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</si>
  <si>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</si>
  <si>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</si>
  <si>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</si>
  <si>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</si>
  <si>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</si>
  <si>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</si>
  <si>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</si>
  <si>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</si>
  <si>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</si>
  <si>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</si>
  <si>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</si>
  <si>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</si>
  <si>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</si>
  <si>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</si>
  <si>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</si>
  <si>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</si>
  <si>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</si>
  <si>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</si>
  <si>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</si>
  <si>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</si>
  <si>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</si>
  <si>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</si>
  <si>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</si>
  <si>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</si>
  <si>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</si>
  <si>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</si>
  <si>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</si>
  <si>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</si>
  <si>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</si>
  <si>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</si>
  <si>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</si>
  <si>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</si>
  <si>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</si>
  <si>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</si>
  <si>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</si>
  <si>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</si>
  <si>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</si>
  <si>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</si>
  <si>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</si>
  <si>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</si>
  <si>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</si>
  <si>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</si>
  <si>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</si>
  <si>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</si>
  <si>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</si>
  <si>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</si>
  <si>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</si>
  <si>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</si>
  <si>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</si>
  <si>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</si>
  <si>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</si>
  <si>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</si>
  <si>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</si>
  <si>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</si>
  <si>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</si>
  <si>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</si>
  <si>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</si>
  <si>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</si>
  <si>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</si>
  <si>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</si>
  <si>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</si>
  <si>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</si>
  <si>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</si>
  <si>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</si>
  <si>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</si>
  <si>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</si>
  <si>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</si>
  <si>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</si>
  <si>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</si>
  <si>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</si>
  <si>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</si>
  <si>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</si>
  <si>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</si>
  <si>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</si>
  <si>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</si>
  <si>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</si>
  <si>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</si>
  <si>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</si>
  <si>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</si>
  <si>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</si>
  <si>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</si>
  <si>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</si>
  <si>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</si>
  <si>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</si>
  <si>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</si>
  <si>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</si>
  <si>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</si>
  <si>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</si>
  <si>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</si>
  <si>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</si>
  <si>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</si>
  <si>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</si>
  <si>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</si>
  <si>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</si>
  <si>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</si>
  <si>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</si>
  <si>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</si>
  <si>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</si>
  <si>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</si>
  <si>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</si>
  <si>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</si>
  <si>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</si>
  <si>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</si>
  <si>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</si>
  <si>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</si>
  <si>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</si>
  <si>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</si>
  <si>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</si>
  <si>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</si>
  <si>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</si>
  <si>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</si>
  <si>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</si>
  <si>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</si>
  <si>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</si>
  <si>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</si>
  <si>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</si>
  <si>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</si>
  <si>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</si>
  <si>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</si>
  <si>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</si>
  <si>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</si>
  <si>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</si>
  <si>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</si>
  <si>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</si>
  <si>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</si>
  <si>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</si>
  <si>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</si>
  <si>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</si>
  <si>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</si>
  <si>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</si>
  <si>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</si>
  <si>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</si>
  <si>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</si>
  <si>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</si>
  <si>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</si>
  <si>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</si>
  <si>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</si>
  <si>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</si>
  <si>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</si>
  <si>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</si>
  <si>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</si>
  <si>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</si>
  <si>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</si>
  <si>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</si>
  <si>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</si>
  <si>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</si>
  <si>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</si>
  <si>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</si>
  <si>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</si>
  <si>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</si>
  <si>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</si>
  <si>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</si>
  <si>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</si>
  <si>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</si>
  <si>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</si>
  <si>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</si>
  <si>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</si>
  <si>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</si>
  <si>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</si>
  <si>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</si>
  <si>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</si>
  <si>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</si>
  <si>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</si>
  <si>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</si>
  <si>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</si>
  <si>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</si>
  <si>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</si>
  <si>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</si>
  <si>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</si>
  <si>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</si>
  <si>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</si>
  <si>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</si>
  <si>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</si>
  <si>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</si>
  <si>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</si>
  <si>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</si>
  <si>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</si>
  <si>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</si>
  <si>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</si>
  <si>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</si>
  <si>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</si>
  <si>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</si>
  <si>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</si>
  <si>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</si>
  <si>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</si>
  <si>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</si>
  <si>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</si>
  <si>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</si>
  <si>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</si>
  <si>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</si>
  <si>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</si>
  <si>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</si>
  <si>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</si>
  <si>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</si>
  <si>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</si>
  <si>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</si>
  <si>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</si>
  <si>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</si>
  <si>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</si>
  <si>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</si>
  <si>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</si>
  <si>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</si>
  <si>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</si>
  <si>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</si>
  <si>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</si>
  <si>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</si>
  <si>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</si>
  <si>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</si>
  <si>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</si>
  <si>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</si>
  <si>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</si>
  <si>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</si>
  <si>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</si>
  <si>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</si>
  <si>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</si>
  <si>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</si>
  <si>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</si>
  <si>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</si>
  <si>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</si>
  <si>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</si>
  <si>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</si>
  <si>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</si>
  <si>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</si>
  <si>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</si>
  <si>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</si>
  <si>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</si>
  <si>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</si>
  <si>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</si>
  <si>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</si>
  <si>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</si>
  <si>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</si>
  <si>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</si>
  <si>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</si>
  <si>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</si>
  <si>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</si>
  <si>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</si>
  <si>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</si>
  <si>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</si>
  <si>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</si>
  <si>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</si>
  <si>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</si>
  <si>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</si>
  <si>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</si>
  <si>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</si>
  <si>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</si>
  <si>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</si>
  <si>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</si>
  <si>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</si>
  <si>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</si>
  <si>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</si>
  <si>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</si>
  <si>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</si>
  <si>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</si>
  <si>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</si>
  <si>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</si>
  <si>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</si>
  <si>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</si>
  <si>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</si>
  <si>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</si>
  <si>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</si>
  <si>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</si>
  <si>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</si>
  <si>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</si>
  <si>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</si>
  <si>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</si>
  <si>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</si>
  <si>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</si>
  <si>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</si>
  <si>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</si>
  <si>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</si>
  <si>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</si>
  <si>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</si>
  <si>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</si>
  <si>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</si>
  <si>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</si>
  <si>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</si>
  <si>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</si>
  <si>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</si>
  <si>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</si>
  <si>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</si>
  <si>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</si>
  <si>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</si>
  <si>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</si>
  <si>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</si>
  <si>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</si>
  <si>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</si>
  <si>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</si>
  <si>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</si>
  <si>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</si>
  <si>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</si>
  <si>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</si>
  <si>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</si>
  <si>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</si>
  <si>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</si>
  <si>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</si>
  <si>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</si>
  <si>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</si>
  <si>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</si>
  <si>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</si>
  <si>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</si>
  <si>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</si>
  <si>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</si>
  <si>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</si>
  <si>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</si>
  <si>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</si>
  <si>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</si>
  <si>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</si>
  <si>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</si>
  <si>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</si>
  <si>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</si>
  <si>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</si>
  <si>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</si>
  <si>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</si>
  <si>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</si>
  <si>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</si>
  <si>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</si>
  <si>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</si>
  <si>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a 12/2017. (VIII.16.)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</si>
</sst>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20" zoomScaleNormal="120" workbookViewId="0">
      <selection activeCell="B14" sqref="B14"/>
    </sheetView>
  </sheetViews>
  <sheetFormatPr defaultRowHeight="12.75" x14ac:dyDescent="0.2"/>
  <cols>
    <col min="1" max="1" width="4.7109375" style="12" customWidth="1"/>
    <col min="2" max="2" width="55.42578125" style="2" customWidth="1"/>
    <col min="3" max="3" width="10" style="12" customWidth="1"/>
    <col min="4" max="4" width="9.7109375" style="1" customWidth="1"/>
    <col min="5" max="5" width="10.28515625" style="1" customWidth="1"/>
    <col min="6" max="15" width="9.140625" style="1"/>
  </cols>
  <sheetData>
    <row r="1" spans="1:15" ht="18.95" customHeight="1" x14ac:dyDescent="0.2">
      <c r="A1" s="25" t="s">
        <v>557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558</v>
      </c>
      <c r="B3" s="25"/>
      <c r="C3" s="25"/>
      <c r="D3" s="25"/>
      <c r="E3" s="25"/>
    </row>
    <row r="4" spans="1:15" s="2" customFormat="1" ht="11.25" customHeight="1" x14ac:dyDescent="0.2">
      <c r="A4" s="20"/>
      <c r="B4" s="21"/>
      <c r="D4" s="1"/>
      <c r="E4" s="22" t="s">
        <v>561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10749366</v>
      </c>
      <c r="D6" s="13">
        <v>10749366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6708400</v>
      </c>
      <c r="D8" s="13">
        <v>6708400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v>21368242</v>
      </c>
      <c r="E10" s="13">
        <f t="shared" si="0"/>
        <v>21368242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18657766</v>
      </c>
      <c r="D12" s="17">
        <f t="shared" ref="D12:E12" si="1">SUM(D6:D11)</f>
        <v>40026008</v>
      </c>
      <c r="E12" s="17">
        <f t="shared" si="1"/>
        <v>21368242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:E15" si="2">SUM(D16:D25)</f>
        <v>0</v>
      </c>
      <c r="E15" s="14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14">
        <f t="shared" ref="D26:E26" si="3">SUM(D27:D36)</f>
        <v>0</v>
      </c>
      <c r="E26" s="14">
        <f t="shared" si="3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t="0.75" customHeight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927000</v>
      </c>
      <c r="D37" s="14">
        <f t="shared" ref="D37:E37" si="4">SUM(D38:D47)</f>
        <v>12994817</v>
      </c>
      <c r="E37" s="14">
        <f t="shared" si="4"/>
        <v>12067817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ref="E39:E47" si="5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5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5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5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927000</v>
      </c>
      <c r="D43" s="13">
        <f>927000+11950930+116887</f>
        <v>12994817</v>
      </c>
      <c r="E43" s="13">
        <f t="shared" si="5"/>
        <v>12067817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0</v>
      </c>
      <c r="D44" s="13">
        <v>0</v>
      </c>
      <c r="E44" s="13">
        <f t="shared" si="5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5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25.5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5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5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19584766</v>
      </c>
      <c r="D48" s="17">
        <f t="shared" ref="D48:E48" si="6">D12+D15+D26+D37</f>
        <v>53020825</v>
      </c>
      <c r="E48" s="17">
        <f t="shared" si="6"/>
        <v>33436059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3" si="7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" si="8">SUM(D52:D61)</f>
        <v>0</v>
      </c>
      <c r="E51" s="13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f t="shared" si="7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f t="shared" si="7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f t="shared" si="7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7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7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7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7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" si="9">SUM(D63:D72)</f>
        <v>0</v>
      </c>
      <c r="E62" s="13">
        <f t="shared" si="7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7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7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7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7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7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f t="shared" si="7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7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27105000</v>
      </c>
      <c r="D73" s="14">
        <f t="shared" ref="D73" si="10">SUM(D74:D83)</f>
        <v>997408</v>
      </c>
      <c r="E73" s="13">
        <f t="shared" si="7"/>
        <v>-26107592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7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7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13">
        <v>0</v>
      </c>
      <c r="D77" s="13">
        <v>0</v>
      </c>
      <c r="E77" s="13">
        <f t="shared" si="7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27105000</v>
      </c>
      <c r="D79" s="24">
        <f>27105000-20093993-6894120-116887</f>
        <v>0</v>
      </c>
      <c r="E79" s="13">
        <f t="shared" si="7"/>
        <v>-27105000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3" t="s">
        <v>151</v>
      </c>
      <c r="B80" s="4" t="s">
        <v>152</v>
      </c>
      <c r="C80" s="13">
        <v>0</v>
      </c>
      <c r="D80" s="13">
        <v>997408</v>
      </c>
      <c r="E80" s="13">
        <f t="shared" si="7"/>
        <v>997408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7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27105000</v>
      </c>
      <c r="D84" s="17">
        <f t="shared" ref="D84:E84" si="11">D49+D50+D51+D62+D73</f>
        <v>997408</v>
      </c>
      <c r="E84" s="17">
        <f t="shared" si="11"/>
        <v>-26107592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:E85" si="12">SUM(D86:D88)</f>
        <v>0</v>
      </c>
      <c r="E85" s="14">
        <f t="shared" si="12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:E89" si="13">SUM(D90:D97)</f>
        <v>0</v>
      </c>
      <c r="E89" s="14">
        <f t="shared" si="13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4">D85+D89</f>
        <v>0</v>
      </c>
      <c r="E98" s="17">
        <f t="shared" si="14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" si="15">SUM(D100:D108)</f>
        <v>0</v>
      </c>
      <c r="E99" s="14">
        <f>D99-C99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4">
        <f t="shared" ref="E100:E163" si="16">D100-C100</f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4">
        <f t="shared" si="16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4">
        <f t="shared" si="16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4">
        <f t="shared" si="16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4">
        <f t="shared" si="16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4">
        <f t="shared" si="16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4">
        <f t="shared" si="16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4">
        <f t="shared" si="16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4">
        <f t="shared" si="16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" si="17">SUM(D110:D113)</f>
        <v>0</v>
      </c>
      <c r="E109" s="14">
        <f t="shared" si="16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4">
        <f t="shared" si="16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4">
        <f t="shared" si="16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4">
        <f t="shared" si="16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4">
        <f t="shared" si="16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1300000</v>
      </c>
      <c r="D114" s="14">
        <f t="shared" ref="D114" si="18">SUM(D115:D121)</f>
        <v>1300000</v>
      </c>
      <c r="E114" s="14">
        <f t="shared" si="16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0</v>
      </c>
      <c r="D115" s="13">
        <v>0</v>
      </c>
      <c r="E115" s="14">
        <f t="shared" si="16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6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1300000</v>
      </c>
      <c r="D117" s="13">
        <v>1300000</v>
      </c>
      <c r="E117" s="14">
        <f t="shared" si="16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3">
        <v>0</v>
      </c>
      <c r="E118" s="14">
        <f t="shared" si="16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6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6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6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1500000</v>
      </c>
      <c r="D122" s="14">
        <f t="shared" ref="D122" si="19">SUM(D123:D144)</f>
        <v>1500000</v>
      </c>
      <c r="E122" s="14">
        <f t="shared" si="16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6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6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6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6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6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6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1500000</v>
      </c>
      <c r="D129" s="13">
        <v>1500000</v>
      </c>
      <c r="E129" s="14">
        <f t="shared" si="16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6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6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6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6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6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6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6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6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6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6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6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6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6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6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6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20">SUM(D146:D149)</f>
        <v>0</v>
      </c>
      <c r="E145" s="14">
        <f t="shared" si="16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6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6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6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6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350000</v>
      </c>
      <c r="D150" s="14">
        <f t="shared" ref="D150" si="21">SUM(D151:D154)</f>
        <v>350000</v>
      </c>
      <c r="E150" s="14">
        <f t="shared" si="16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3">
        <v>0</v>
      </c>
      <c r="E151" s="14">
        <f t="shared" si="16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350000</v>
      </c>
      <c r="D152" s="13">
        <v>350000</v>
      </c>
      <c r="E152" s="14">
        <f t="shared" si="16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6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6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350000</v>
      </c>
      <c r="D155" s="14">
        <f t="shared" ref="D155" si="22">SUM(D156:D172)</f>
        <v>350000</v>
      </c>
      <c r="E155" s="14">
        <f t="shared" si="16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6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6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6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6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6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6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6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350000</v>
      </c>
      <c r="D163" s="13">
        <v>350000</v>
      </c>
      <c r="E163" s="14">
        <f t="shared" si="16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3">
        <v>0</v>
      </c>
      <c r="E164" s="14">
        <f t="shared" ref="E164:E172" si="23">D164-C164</f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4">
        <f t="shared" si="23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4">
        <f t="shared" si="23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4">
        <f t="shared" si="23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4">
        <f t="shared" si="23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4">
        <f t="shared" si="23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4">
        <f t="shared" si="23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4">
        <f t="shared" si="23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4">
        <f t="shared" si="23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2200000</v>
      </c>
      <c r="D173" s="17">
        <f t="shared" ref="D173:E173" si="24">D122+D145+D149+D150+D155</f>
        <v>2200000</v>
      </c>
      <c r="E173" s="17">
        <f t="shared" si="24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140000</v>
      </c>
      <c r="D174" s="14">
        <f t="shared" ref="D174" si="25">SUM(D175:D189)</f>
        <v>140000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9" si="26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6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6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6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6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60000</v>
      </c>
      <c r="D186" s="13">
        <v>60000</v>
      </c>
      <c r="E186" s="14">
        <f t="shared" si="2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3">
        <v>0</v>
      </c>
      <c r="E187" s="14">
        <f t="shared" si="2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3">
        <v>0</v>
      </c>
      <c r="E188" s="14">
        <f t="shared" si="2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80000</v>
      </c>
      <c r="D189" s="13">
        <v>80000</v>
      </c>
      <c r="E189" s="14">
        <f t="shared" si="26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3640000</v>
      </c>
      <c r="D190" s="17">
        <f t="shared" ref="D190:E190" si="27">D98+D99+D109+D114+D173+D174</f>
        <v>3640000</v>
      </c>
      <c r="E190" s="17">
        <f t="shared" si="27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f>800000</f>
        <v>800000</v>
      </c>
      <c r="D191" s="13">
        <f t="shared" ref="D191" si="28">800000</f>
        <v>800000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f>1000000+30000+50000+280000</f>
        <v>1360000</v>
      </c>
      <c r="D192" s="14">
        <f t="shared" ref="D192" si="29">1000000+30000+50000+280000</f>
        <v>1360000</v>
      </c>
      <c r="E192" s="13">
        <f t="shared" ref="E192:E219" si="30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f>50000</f>
        <v>50000</v>
      </c>
      <c r="D193" s="13">
        <f>50000</f>
        <v>50000</v>
      </c>
      <c r="E193" s="13">
        <f t="shared" si="30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3">
        <v>0</v>
      </c>
      <c r="E194" s="13">
        <f t="shared" si="30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14">
        <f t="shared" ref="D195" si="31">SUM(D196)</f>
        <v>0</v>
      </c>
      <c r="E195" s="13">
        <f t="shared" si="30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3">
        <v>0</v>
      </c>
      <c r="E196" s="13">
        <f t="shared" si="30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14">
        <f t="shared" ref="D197" si="32">SUM(D198:D203)</f>
        <v>0</v>
      </c>
      <c r="E197" s="13">
        <f t="shared" si="30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3">
        <v>0</v>
      </c>
      <c r="E198" s="13">
        <f t="shared" si="30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0</v>
      </c>
      <c r="D199" s="13">
        <v>0</v>
      </c>
      <c r="E199" s="13">
        <f t="shared" si="30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3">
        <v>0</v>
      </c>
      <c r="E200" s="13">
        <f t="shared" si="30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x14ac:dyDescent="0.2">
      <c r="A201" s="3" t="s">
        <v>393</v>
      </c>
      <c r="B201" s="4" t="s">
        <v>394</v>
      </c>
      <c r="C201" s="13">
        <v>0</v>
      </c>
      <c r="D201" s="13">
        <v>0</v>
      </c>
      <c r="E201" s="13">
        <f t="shared" si="30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3">
        <v>0</v>
      </c>
      <c r="E202" s="13">
        <f t="shared" si="30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3">
        <v>0</v>
      </c>
      <c r="E203" s="13">
        <f t="shared" si="30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v>1179000</v>
      </c>
      <c r="D204" s="13">
        <v>1179000</v>
      </c>
      <c r="E204" s="13">
        <f t="shared" si="30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0</v>
      </c>
      <c r="D205" s="13">
        <v>0</v>
      </c>
      <c r="E205" s="13">
        <f t="shared" si="30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3">
        <v>0</v>
      </c>
      <c r="E206" s="13">
        <f t="shared" si="30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0</v>
      </c>
      <c r="D207" s="14">
        <v>0</v>
      </c>
      <c r="E207" s="13">
        <f t="shared" si="30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3">
        <v>0</v>
      </c>
      <c r="E208" s="13">
        <f t="shared" si="30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3">
        <v>0</v>
      </c>
      <c r="E209" s="13">
        <f t="shared" si="30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3">
        <v>0</v>
      </c>
      <c r="E210" s="13">
        <f t="shared" si="30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14">
        <f t="shared" ref="D211" si="33">SUM(D212:D215)</f>
        <v>0</v>
      </c>
      <c r="E211" s="13">
        <f t="shared" si="30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415</v>
      </c>
      <c r="B212" s="4" t="s">
        <v>416</v>
      </c>
      <c r="C212" s="13">
        <v>0</v>
      </c>
      <c r="D212" s="13">
        <v>0</v>
      </c>
      <c r="E212" s="13">
        <f t="shared" si="30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417</v>
      </c>
      <c r="B213" s="4" t="s">
        <v>418</v>
      </c>
      <c r="C213" s="13">
        <v>0</v>
      </c>
      <c r="D213" s="13">
        <v>0</v>
      </c>
      <c r="E213" s="13">
        <f t="shared" si="30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419</v>
      </c>
      <c r="B214" s="4" t="s">
        <v>420</v>
      </c>
      <c r="C214" s="13">
        <v>0</v>
      </c>
      <c r="D214" s="13">
        <v>0</v>
      </c>
      <c r="E214" s="13">
        <f t="shared" si="30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5.5" hidden="1" x14ac:dyDescent="0.2">
      <c r="A215" s="3" t="s">
        <v>421</v>
      </c>
      <c r="B215" s="4" t="s">
        <v>422</v>
      </c>
      <c r="C215" s="13">
        <v>0</v>
      </c>
      <c r="D215" s="13">
        <v>0</v>
      </c>
      <c r="E215" s="13">
        <f t="shared" si="30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3">
        <v>0</v>
      </c>
      <c r="E216" s="13">
        <f t="shared" si="30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0</v>
      </c>
      <c r="D217" s="14">
        <v>0</v>
      </c>
      <c r="E217" s="13">
        <f t="shared" si="30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3">
        <v>0</v>
      </c>
      <c r="E218" s="13">
        <f t="shared" si="30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3">
        <v>0</v>
      </c>
      <c r="E219" s="13">
        <f t="shared" si="30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9.25" customHeight="1" x14ac:dyDescent="0.2">
      <c r="A220" s="15" t="s">
        <v>431</v>
      </c>
      <c r="B220" s="16" t="s">
        <v>432</v>
      </c>
      <c r="C220" s="17">
        <f>C191+C192+C195+C197+C204+C205+C206+C207+C211+C216+C217</f>
        <v>3339000</v>
      </c>
      <c r="D220" s="17">
        <f t="shared" ref="D220:E220" si="34">D191+D192+D195+D197+D204+D205+D206+D207+D211+D216+D217</f>
        <v>3339000</v>
      </c>
      <c r="E220" s="17">
        <f t="shared" si="34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3">
        <v>1</v>
      </c>
      <c r="E222" s="14">
        <f t="shared" ref="E222:E228" si="35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14">
        <f t="shared" ref="D223" si="36">SUM(D224)</f>
        <v>0</v>
      </c>
      <c r="E223" s="14">
        <f t="shared" si="35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3">
        <v>0</v>
      </c>
      <c r="E224" s="14">
        <f t="shared" si="35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3">
        <v>0</v>
      </c>
      <c r="E225" s="14">
        <f t="shared" si="35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14">
        <f t="shared" ref="D226" si="37">SUM(D227)</f>
        <v>0</v>
      </c>
      <c r="E226" s="14">
        <f t="shared" si="35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3">
        <v>0</v>
      </c>
      <c r="E227" s="14">
        <f t="shared" si="35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3">
        <v>0</v>
      </c>
      <c r="E228" s="14">
        <f t="shared" si="35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9.5" customHeight="1" x14ac:dyDescent="0.25">
      <c r="A229" s="15" t="s">
        <v>449</v>
      </c>
      <c r="B229" s="16" t="s">
        <v>450</v>
      </c>
      <c r="C229" s="17">
        <f>C221+C223+C225+C226+C228</f>
        <v>0</v>
      </c>
      <c r="D229" s="17">
        <f t="shared" ref="D229:E229" si="38">D221+D223+D225+D226+D228</f>
        <v>0</v>
      </c>
      <c r="E229" s="17">
        <f t="shared" si="38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3">
        <v>0</v>
      </c>
      <c r="E231" s="13">
        <f t="shared" ref="E231:E254" si="39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3">
        <v>0</v>
      </c>
      <c r="E232" s="13">
        <f t="shared" si="39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384000</v>
      </c>
      <c r="D233" s="14">
        <f t="shared" ref="D233" si="40">SUM(D234:D242)</f>
        <v>384000</v>
      </c>
      <c r="E233" s="13">
        <f t="shared" si="39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">
      <c r="A234" s="3" t="s">
        <v>459</v>
      </c>
      <c r="B234" s="4" t="s">
        <v>460</v>
      </c>
      <c r="C234" s="13">
        <v>0</v>
      </c>
      <c r="D234" s="13">
        <v>0</v>
      </c>
      <c r="E234" s="13">
        <f t="shared" si="39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">
      <c r="A235" s="3" t="s">
        <v>461</v>
      </c>
      <c r="B235" s="4" t="s">
        <v>462</v>
      </c>
      <c r="C235" s="13">
        <v>0</v>
      </c>
      <c r="D235" s="13">
        <v>0</v>
      </c>
      <c r="E235" s="13">
        <f t="shared" si="39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">
      <c r="A236" s="3" t="s">
        <v>463</v>
      </c>
      <c r="B236" s="4" t="s">
        <v>464</v>
      </c>
      <c r="C236" s="13">
        <v>0</v>
      </c>
      <c r="D236" s="13">
        <v>0</v>
      </c>
      <c r="E236" s="13">
        <f t="shared" si="39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384000</v>
      </c>
      <c r="D237" s="13">
        <v>384000</v>
      </c>
      <c r="E237" s="13">
        <f t="shared" si="39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467</v>
      </c>
      <c r="B238" s="4" t="s">
        <v>468</v>
      </c>
      <c r="C238" s="13">
        <v>0</v>
      </c>
      <c r="D238" s="13">
        <v>0</v>
      </c>
      <c r="E238" s="13">
        <f t="shared" si="39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469</v>
      </c>
      <c r="B239" s="4" t="s">
        <v>470</v>
      </c>
      <c r="C239" s="13">
        <v>0</v>
      </c>
      <c r="D239" s="13">
        <v>0</v>
      </c>
      <c r="E239" s="13">
        <f t="shared" si="39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5" customHeight="1" x14ac:dyDescent="0.2">
      <c r="A240" s="3" t="s">
        <v>471</v>
      </c>
      <c r="B240" s="4" t="s">
        <v>472</v>
      </c>
      <c r="C240" s="13">
        <v>0</v>
      </c>
      <c r="D240" s="13">
        <v>0</v>
      </c>
      <c r="E240" s="13">
        <f t="shared" si="39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473</v>
      </c>
      <c r="B241" s="4" t="s">
        <v>474</v>
      </c>
      <c r="C241" s="13">
        <v>0</v>
      </c>
      <c r="D241" s="13">
        <v>0</v>
      </c>
      <c r="E241" s="13">
        <f t="shared" si="39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475</v>
      </c>
      <c r="B242" s="4" t="s">
        <v>476</v>
      </c>
      <c r="C242" s="13">
        <v>0</v>
      </c>
      <c r="D242" s="13">
        <v>0</v>
      </c>
      <c r="E242" s="13">
        <f t="shared" si="39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150000</v>
      </c>
      <c r="D243" s="14">
        <f t="shared" ref="D243" si="41">SUM(D244:D254)</f>
        <v>150000</v>
      </c>
      <c r="E243" s="13">
        <f t="shared" si="39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">
      <c r="A244" s="3" t="s">
        <v>479</v>
      </c>
      <c r="B244" s="4" t="s">
        <v>480</v>
      </c>
      <c r="C244" s="13">
        <v>0</v>
      </c>
      <c r="D244" s="13">
        <v>0</v>
      </c>
      <c r="E244" s="13">
        <f t="shared" si="39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481</v>
      </c>
      <c r="B245" s="4" t="s">
        <v>482</v>
      </c>
      <c r="C245" s="13">
        <v>0</v>
      </c>
      <c r="D245" s="13">
        <v>0</v>
      </c>
      <c r="E245" s="13">
        <f t="shared" si="39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483</v>
      </c>
      <c r="B246" s="4" t="s">
        <v>484</v>
      </c>
      <c r="C246" s="13">
        <v>0</v>
      </c>
      <c r="D246" s="13">
        <v>0</v>
      </c>
      <c r="E246" s="13">
        <f t="shared" si="39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">
      <c r="A247" s="3" t="s">
        <v>485</v>
      </c>
      <c r="B247" s="4" t="s">
        <v>486</v>
      </c>
      <c r="C247" s="13">
        <v>0</v>
      </c>
      <c r="D247" s="13">
        <v>0</v>
      </c>
      <c r="E247" s="13">
        <f t="shared" si="39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">
      <c r="A248" s="3" t="s">
        <v>487</v>
      </c>
      <c r="B248" s="4" t="s">
        <v>488</v>
      </c>
      <c r="C248" s="13">
        <v>0</v>
      </c>
      <c r="D248" s="13">
        <v>0</v>
      </c>
      <c r="E248" s="13">
        <f t="shared" si="39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489</v>
      </c>
      <c r="B249" s="4" t="s">
        <v>490</v>
      </c>
      <c r="C249" s="13">
        <v>0</v>
      </c>
      <c r="D249" s="13">
        <v>0</v>
      </c>
      <c r="E249" s="13">
        <f t="shared" si="39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7.25" customHeight="1" x14ac:dyDescent="0.2">
      <c r="A250" s="3" t="s">
        <v>491</v>
      </c>
      <c r="B250" s="4" t="s">
        <v>492</v>
      </c>
      <c r="C250" s="13">
        <v>0</v>
      </c>
      <c r="D250" s="13">
        <v>0</v>
      </c>
      <c r="E250" s="13">
        <f t="shared" si="39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493</v>
      </c>
      <c r="B251" s="4" t="s">
        <v>494</v>
      </c>
      <c r="C251" s="13">
        <v>150000</v>
      </c>
      <c r="D251" s="13">
        <v>150000</v>
      </c>
      <c r="E251" s="13">
        <f t="shared" si="39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495</v>
      </c>
      <c r="B252" s="4" t="s">
        <v>496</v>
      </c>
      <c r="C252" s="13">
        <v>0</v>
      </c>
      <c r="D252" s="13">
        <v>0</v>
      </c>
      <c r="E252" s="13">
        <f t="shared" si="39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497</v>
      </c>
      <c r="B253" s="4" t="s">
        <v>498</v>
      </c>
      <c r="C253" s="13">
        <v>0</v>
      </c>
      <c r="D253" s="13">
        <v>0</v>
      </c>
      <c r="E253" s="13">
        <f t="shared" si="39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">
      <c r="A254" s="3" t="s">
        <v>499</v>
      </c>
      <c r="B254" s="4" t="s">
        <v>500</v>
      </c>
      <c r="C254" s="13">
        <v>0</v>
      </c>
      <c r="D254" s="13">
        <v>0</v>
      </c>
      <c r="E254" s="13">
        <f t="shared" si="39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534000</v>
      </c>
      <c r="D255" s="17">
        <f t="shared" ref="D255:E255" si="42">D230+D231+D232+D233+D243</f>
        <v>534000</v>
      </c>
      <c r="E255" s="17">
        <f t="shared" si="42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14">
        <f t="shared" ref="D259:E259" si="43">SUM(D260:D268)</f>
        <v>0</v>
      </c>
      <c r="E259" s="14">
        <f t="shared" si="43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523</v>
      </c>
      <c r="B266" s="4" t="s">
        <v>524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14.25" customHeight="1" x14ac:dyDescent="0.2">
      <c r="A269" s="7" t="s">
        <v>529</v>
      </c>
      <c r="B269" s="8" t="s">
        <v>530</v>
      </c>
      <c r="C269" s="14">
        <f>SUM(C270:C280)</f>
        <v>0</v>
      </c>
      <c r="D269" s="14">
        <f t="shared" ref="D269:E269" si="44">SUM(D270:D280)</f>
        <v>0</v>
      </c>
      <c r="E269" s="14">
        <f t="shared" si="44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t="14.25" hidden="1" customHeight="1" x14ac:dyDescent="0.2">
      <c r="A270" s="3" t="s">
        <v>531</v>
      </c>
      <c r="B270" s="4" t="s">
        <v>532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4.25" hidden="1" customHeight="1" x14ac:dyDescent="0.2">
      <c r="A271" s="3" t="s">
        <v>533</v>
      </c>
      <c r="B271" s="4" t="s">
        <v>534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4.25" hidden="1" customHeight="1" x14ac:dyDescent="0.2">
      <c r="A272" s="3" t="s">
        <v>535</v>
      </c>
      <c r="B272" s="4" t="s">
        <v>536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4.25" hidden="1" customHeight="1" x14ac:dyDescent="0.2">
      <c r="A273" s="3" t="s">
        <v>537</v>
      </c>
      <c r="B273" s="4" t="s">
        <v>538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4.25" hidden="1" customHeight="1" x14ac:dyDescent="0.2">
      <c r="A274" s="3" t="s">
        <v>539</v>
      </c>
      <c r="B274" s="4" t="s">
        <v>540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4.25" hidden="1" customHeight="1" x14ac:dyDescent="0.2">
      <c r="A275" s="3" t="s">
        <v>541</v>
      </c>
      <c r="B275" s="4" t="s">
        <v>542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4.25" hidden="1" customHeight="1" x14ac:dyDescent="0.2">
      <c r="A276" s="3" t="s">
        <v>543</v>
      </c>
      <c r="B276" s="4" t="s">
        <v>544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4.25" hidden="1" customHeight="1" x14ac:dyDescent="0.2">
      <c r="A277" s="3" t="s">
        <v>545</v>
      </c>
      <c r="B277" s="4" t="s">
        <v>546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4.25" hidden="1" customHeight="1" x14ac:dyDescent="0.2">
      <c r="A278" s="3" t="s">
        <v>547</v>
      </c>
      <c r="B278" s="4" t="s">
        <v>548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4.25" hidden="1" customHeight="1" x14ac:dyDescent="0.2">
      <c r="A279" s="3" t="s">
        <v>549</v>
      </c>
      <c r="B279" s="4" t="s">
        <v>550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4.25" hidden="1" customHeight="1" x14ac:dyDescent="0.2">
      <c r="A280" s="3" t="s">
        <v>551</v>
      </c>
      <c r="B280" s="4" t="s">
        <v>552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4.25" customHeight="1" x14ac:dyDescent="0.2">
      <c r="A281" s="15" t="s">
        <v>553</v>
      </c>
      <c r="B281" s="16" t="s">
        <v>554</v>
      </c>
      <c r="C281" s="17">
        <f>C256+C257+C258+C259+C269</f>
        <v>0</v>
      </c>
      <c r="D281" s="17">
        <f t="shared" ref="D281:E281" si="45">D256+D257+D258+D259+D269</f>
        <v>0</v>
      </c>
      <c r="E281" s="17">
        <f t="shared" si="45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54202766</v>
      </c>
      <c r="D282" s="17">
        <f t="shared" ref="D282:E282" si="46">D48+D84+D190+D220+D229+D255+D281</f>
        <v>61531233</v>
      </c>
      <c r="E282" s="17">
        <f t="shared" si="46"/>
        <v>7328467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78740157480314965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2017-08-10T14:26:43Z</cp:lastPrinted>
  <dcterms:created xsi:type="dcterms:W3CDTF">2016-02-08T12:37:04Z</dcterms:created>
  <dcterms:modified xsi:type="dcterms:W3CDTF">2017-08-10T14:27:28Z</dcterms:modified>
</cp:coreProperties>
</file>