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<sst xmlns="http://schemas.openxmlformats.org/spreadsheetml/2006/main" count="200" uniqueCount="85">
  <si>
    <t>SZIHALOM KÖZSÉGI ÖNKORMÁNYZAT KÖLTSÉGVETÉSI SZERVEI CÍMENKÉNTI 2017.  III. NEGYEDÉVI  BEVÉTELEI</t>
  </si>
  <si>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</si>
  <si>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</si>
  <si>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</si>
  <si>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</si>
  <si>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</si>
  <si>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</si>
  <si>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</si>
  <si>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</si>
  <si>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</si>
  <si>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</si>
  <si>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</si>
  <si>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</si>
  <si>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</si>
  <si>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</si>
  <si>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</si>
  <si>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</si>
  <si>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</si>
  <si>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</si>
  <si>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</si>
  <si>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10. Kölcsön visszatérítés</t>
  </si>
  <si>
    <t>ÖSSZES BEVÉTEL</t>
  </si>
  <si>
    <t>ÖNKORMÁNYZATI IGAZGATÁS</t>
  </si>
  <si>
    <t>Működési bevételek</t>
  </si>
  <si>
    <t>Működésre átvett ÁHK</t>
  </si>
  <si>
    <t>Működési támogatás ÁHB</t>
  </si>
  <si>
    <t>Felhalmozásra átvett ÁHK</t>
  </si>
  <si>
    <t>Kölcsön visszatérülése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</si>
  <si>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</si>
  <si>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</si>
  <si>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</si>
  <si>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</si>
  <si>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</si>
  <si>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</si>
  <si>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</si>
  <si>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Felhalmozási célú támogatások áh.belülről</t>
  </si>
  <si>
    <t>LAKÁSHOZ JUTÁS</t>
  </si>
  <si>
    <t>Működési célú támogatások áh. Belülről</t>
  </si>
  <si>
    <t>ÖNKORMÁNYZATOK ELSZÁMOLÁSAI KP-I KTGV</t>
  </si>
  <si>
    <t>Önkormányzatok működési támogatásai</t>
  </si>
  <si>
    <t>Felhalmozási önkormányzati támogatások</t>
  </si>
  <si>
    <t>ÖNKORMÁNYZATI FUNKCIÓHOZ NEM KÖTHETŐ ÁH KIVÜLI</t>
  </si>
  <si>
    <t>Közhatalmi bevételek</t>
  </si>
  <si>
    <t>FOGÁSZATI ELLÁTÁS</t>
  </si>
  <si>
    <t>IFJÚSÁG-EGÉSZSÉGÜGYI GONDOZÁS</t>
  </si>
  <si>
    <t>KÖZTEMETŐ FENNTARTÁS</t>
  </si>
  <si>
    <t>Működési célú támogatások áh. Kívülről</t>
  </si>
  <si>
    <t>VÁROS ÉS KG GAZDÁLKÖDÁS</t>
  </si>
  <si>
    <t>Működési célra átvett ÁHB</t>
  </si>
  <si>
    <t>Működési célra átvett ÁHK</t>
  </si>
  <si>
    <t>SZENNYVÍZ</t>
  </si>
  <si>
    <t>TÉLI KÖZFOGALKOZTATÁS</t>
  </si>
  <si>
    <t>HOSSZÚ TÁVÚ KÖZFOGLALKOZTATÁS</t>
  </si>
  <si>
    <t>HULLADÉKGAZDÁLKODÁS</t>
  </si>
  <si>
    <t>HÁZIORVOSI ALAPELLÁTÁS</t>
  </si>
  <si>
    <t>RENDEZVÉNYEK</t>
  </si>
  <si>
    <t>BÖLCSŐDEI ELLÁTÁS</t>
  </si>
  <si>
    <t>Felhalmozási támogatás ÁHB</t>
  </si>
  <si>
    <t>VÍZILÉTESÍTMÉNYEK</t>
  </si>
  <si>
    <t>GYERMEKVÉDELI TERMÉSZETBENI</t>
  </si>
  <si>
    <t>Működési célú támogatás ÁHB</t>
  </si>
  <si>
    <t>TÁMOGATÁSI CÉLÚ FINANSZÍROZÁSI MŰVELETEK</t>
  </si>
  <si>
    <t>Számlamaradvány</t>
  </si>
  <si>
    <t>ÖSSZESÍTÉS</t>
  </si>
  <si>
    <t>SZIHALOM KÖZSÉGI ÖNKORMÁNYZAT KÖLTSÉGVETÉSI SZERVEI CÍMENKÉNTI 2017. III. NEGYEDÉVI BEVÉTELEI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</si>
  <si>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</si>
  <si>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</si>
  <si>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</si>
  <si>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</si>
  <si>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</si>
  <si>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</si>
  <si>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</si>
  <si>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</si>
  <si>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</si>
  <si>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</si>
  <si>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</si>
  <si>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</si>
  <si>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ÓVODA</t>
  </si>
  <si>
    <t>Működési bevétel</t>
  </si>
  <si>
    <t>ÖSSZESÍTETT SZIHALOM KÖZSÉGI ÖNKORMÁNYZAT 2017. IIII. NEGYEDÉVI BEVÉTELEI</t>
  </si>
  <si>
    <t>ADATOK  FT-BAN</t>
  </si>
  <si>
    <t>ÖNKORMÁNYZAT</t>
  </si>
  <si>
    <t>1. Óvoda</t>
  </si>
  <si>
    <t>MINDÖSSZESEN</t>
  </si>
  <si>
    <t>1. számú melléklet a 16/2017 (XI.30.)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</si>
</sst>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64">
      <selection activeCell="H100" sqref="H100"/>
    </sheetView>
  </sheetViews>
  <sheetFormatPr defaultColWidth="9.140625" defaultRowHeight="12.75"/>
  <cols>
    <col min="3" max="3" width="36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1</v>
      </c>
    </row>
    <row r="3" spans="1:9" ht="12.75">
      <c r="A3" s="17" t="s">
        <v>2</v>
      </c>
      <c r="B3" s="17"/>
      <c r="C3" s="17"/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17" t="s">
        <v>9</v>
      </c>
      <c r="B4" s="17"/>
      <c r="C4" s="17"/>
      <c r="D4" s="3" t="s">
        <v>10</v>
      </c>
      <c r="E4" s="4">
        <v>16727299</v>
      </c>
      <c r="F4" s="4">
        <v>457120</v>
      </c>
      <c r="G4" s="4">
        <f aca="true" t="shared" si="0" ref="G4:G13">SUM(E4:F4)</f>
        <v>17184419</v>
      </c>
      <c r="H4" s="4"/>
      <c r="I4" s="4">
        <f aca="true" t="shared" si="1" ref="I4:I14">(H4/G4)*100</f>
        <v>0</v>
      </c>
    </row>
    <row r="5" spans="1:9" ht="12.75">
      <c r="A5" s="18" t="s">
        <v>11</v>
      </c>
      <c r="B5" s="18"/>
      <c r="C5" s="18"/>
      <c r="D5" s="3" t="s">
        <v>12</v>
      </c>
      <c r="E5" s="4">
        <v>105555209</v>
      </c>
      <c r="F5" s="4">
        <v>4352015</v>
      </c>
      <c r="G5" s="4">
        <f t="shared" si="0"/>
        <v>109907224</v>
      </c>
      <c r="H5" s="4"/>
      <c r="I5" s="4">
        <f t="shared" si="1"/>
        <v>0</v>
      </c>
    </row>
    <row r="6" spans="1:9" ht="12.75">
      <c r="A6" s="4"/>
      <c r="B6" s="4"/>
      <c r="C6" s="4"/>
      <c r="D6" s="3" t="s">
        <v>13</v>
      </c>
      <c r="E6" s="4">
        <f>SUM(E61,E66)</f>
        <v>2150000</v>
      </c>
      <c r="F6" s="4">
        <v>16000</v>
      </c>
      <c r="G6" s="4">
        <f t="shared" si="0"/>
        <v>2166000</v>
      </c>
      <c r="H6" s="4"/>
      <c r="I6" s="4">
        <f t="shared" si="1"/>
        <v>0</v>
      </c>
    </row>
    <row r="7" spans="1:9" ht="12.75">
      <c r="A7" s="4"/>
      <c r="B7" s="4"/>
      <c r="C7" s="4"/>
      <c r="D7" s="3" t="s">
        <v>14</v>
      </c>
      <c r="E7" s="4">
        <f>SUM(E52,E56,E76,E79,,E36,E65)</f>
        <v>18961000</v>
      </c>
      <c r="F7" s="4">
        <v>17187500</v>
      </c>
      <c r="G7" s="4">
        <f t="shared" si="0"/>
        <v>36148500</v>
      </c>
      <c r="H7" s="4"/>
      <c r="I7" s="4">
        <f t="shared" si="1"/>
        <v>0</v>
      </c>
    </row>
    <row r="8" spans="1:9" ht="12.75">
      <c r="A8" s="4"/>
      <c r="B8" s="4"/>
      <c r="C8" s="4"/>
      <c r="D8" s="3" t="s">
        <v>15</v>
      </c>
      <c r="E8" s="4"/>
      <c r="F8" s="4">
        <v>5000000</v>
      </c>
      <c r="G8" s="4">
        <f t="shared" si="0"/>
        <v>5000000</v>
      </c>
      <c r="H8" s="4"/>
      <c r="I8" s="4">
        <f t="shared" si="1"/>
        <v>0</v>
      </c>
    </row>
    <row r="9" spans="1:9" ht="12.75">
      <c r="A9" s="4"/>
      <c r="B9" s="4"/>
      <c r="C9" s="4"/>
      <c r="D9" s="3" t="s">
        <v>16</v>
      </c>
      <c r="E9" s="4">
        <f>SUM(E21)</f>
        <v>6000000</v>
      </c>
      <c r="F9" s="4">
        <v>16000000</v>
      </c>
      <c r="G9" s="4">
        <f t="shared" si="0"/>
        <v>22000000</v>
      </c>
      <c r="H9" s="4"/>
      <c r="I9" s="4">
        <f t="shared" si="1"/>
        <v>0</v>
      </c>
    </row>
    <row r="10" spans="1:9" ht="12.75">
      <c r="A10" s="4"/>
      <c r="B10" s="4"/>
      <c r="C10" s="4"/>
      <c r="D10" s="3" t="s">
        <v>17</v>
      </c>
      <c r="E10" s="4">
        <f>SUM(E32,E72,E75)</f>
        <v>0</v>
      </c>
      <c r="F10" s="4">
        <v>208000000</v>
      </c>
      <c r="G10" s="4">
        <f t="shared" si="0"/>
        <v>208000000</v>
      </c>
      <c r="H10" s="4"/>
      <c r="I10" s="4">
        <f t="shared" si="1"/>
        <v>0</v>
      </c>
    </row>
    <row r="11" spans="1:9" ht="12.75">
      <c r="A11" s="4"/>
      <c r="B11" s="4"/>
      <c r="C11" s="4"/>
      <c r="D11" s="3" t="s">
        <v>18</v>
      </c>
      <c r="E11" s="4">
        <v>33150000</v>
      </c>
      <c r="F11" s="4"/>
      <c r="G11" s="4">
        <f t="shared" si="0"/>
        <v>33150000</v>
      </c>
      <c r="H11" s="4"/>
      <c r="I11" s="4">
        <f t="shared" si="1"/>
        <v>0</v>
      </c>
    </row>
    <row r="12" spans="1:9" ht="12.75">
      <c r="A12" s="4"/>
      <c r="B12" s="4"/>
      <c r="C12" s="4"/>
      <c r="D12" s="3" t="s">
        <v>19</v>
      </c>
      <c r="E12" s="4">
        <f>SUM(E100)</f>
        <v>16344000</v>
      </c>
      <c r="F12" s="4">
        <v>-255049</v>
      </c>
      <c r="G12" s="4">
        <f t="shared" si="0"/>
        <v>16088951</v>
      </c>
      <c r="H12" s="4"/>
      <c r="I12" s="4">
        <f t="shared" si="1"/>
        <v>0</v>
      </c>
    </row>
    <row r="13" spans="1:9" ht="12.75">
      <c r="A13" s="4"/>
      <c r="B13" s="4"/>
      <c r="C13" s="4"/>
      <c r="D13" s="3" t="s">
        <v>20</v>
      </c>
      <c r="E13" s="4">
        <f>SUM(E37)</f>
        <v>174000</v>
      </c>
      <c r="F13" s="4">
        <v>200000</v>
      </c>
      <c r="G13" s="4">
        <f t="shared" si="0"/>
        <v>374000</v>
      </c>
      <c r="H13" s="4"/>
      <c r="I13" s="4">
        <f t="shared" si="1"/>
        <v>0</v>
      </c>
    </row>
    <row r="14" spans="1:9" ht="12.75">
      <c r="A14" s="4"/>
      <c r="B14" s="4"/>
      <c r="C14" s="4"/>
      <c r="D14" s="5" t="s">
        <v>21</v>
      </c>
      <c r="E14" s="2">
        <f>SUM(E4:E13)</f>
        <v>199061508</v>
      </c>
      <c r="F14" s="2">
        <f>SUM(F4:F13)</f>
        <v>250957586</v>
      </c>
      <c r="G14" s="2">
        <f>SUM(G4:G13)</f>
        <v>450019094</v>
      </c>
      <c r="H14" s="2">
        <f>SUM(H4:H13)</f>
        <v>0</v>
      </c>
      <c r="I14" s="4">
        <f t="shared" si="1"/>
        <v>0</v>
      </c>
    </row>
    <row r="15" spans="1:9" ht="12.75">
      <c r="A15" s="17"/>
      <c r="B15" s="17"/>
      <c r="C15" s="17"/>
      <c r="D15" s="4"/>
      <c r="E15" s="4"/>
      <c r="F15" s="4"/>
      <c r="G15" s="4">
        <f>SUM(E15:F15)</f>
        <v>0</v>
      </c>
      <c r="H15" s="4"/>
      <c r="I15" s="4"/>
    </row>
    <row r="16" spans="1:9" ht="12.75">
      <c r="A16" s="2" t="s">
        <v>22</v>
      </c>
      <c r="B16" s="2"/>
      <c r="C16" s="2"/>
      <c r="D16" s="3" t="s">
        <v>23</v>
      </c>
      <c r="E16" s="4"/>
      <c r="F16" s="4">
        <v>156000</v>
      </c>
      <c r="G16" s="4">
        <f>SUM(F16)</f>
        <v>156000</v>
      </c>
      <c r="H16" s="4"/>
      <c r="I16" s="4">
        <f aca="true" t="shared" si="2" ref="I16:I22">(H16/G16)*100</f>
        <v>0</v>
      </c>
    </row>
    <row r="17" spans="1:9" ht="12.75">
      <c r="A17" s="2"/>
      <c r="B17" s="2"/>
      <c r="C17" s="2"/>
      <c r="D17" s="3" t="s">
        <v>24</v>
      </c>
      <c r="E17" s="4"/>
      <c r="F17" s="4">
        <v>16000</v>
      </c>
      <c r="G17" s="4">
        <f>SUM(F17)</f>
        <v>16000</v>
      </c>
      <c r="H17" s="4"/>
      <c r="I17" s="4">
        <f t="shared" si="2"/>
        <v>0</v>
      </c>
    </row>
    <row r="18" spans="1:9" ht="12.75">
      <c r="A18" s="2"/>
      <c r="B18" s="2"/>
      <c r="C18" s="2"/>
      <c r="D18" s="3" t="s">
        <v>25</v>
      </c>
      <c r="E18" s="4"/>
      <c r="F18" s="4">
        <v>230000</v>
      </c>
      <c r="G18" s="4">
        <f>SUM(F18)</f>
        <v>230000</v>
      </c>
      <c r="H18" s="4"/>
      <c r="I18" s="4">
        <f t="shared" si="2"/>
        <v>0</v>
      </c>
    </row>
    <row r="19" spans="1:9" ht="12.75">
      <c r="A19" s="2"/>
      <c r="B19" s="2"/>
      <c r="C19" s="2"/>
      <c r="D19" s="3" t="s">
        <v>26</v>
      </c>
      <c r="E19" s="4"/>
      <c r="F19" s="4">
        <v>16000000</v>
      </c>
      <c r="G19" s="4">
        <f>SUM(F19)</f>
        <v>16000000</v>
      </c>
      <c r="H19" s="4"/>
      <c r="I19" s="4">
        <f t="shared" si="2"/>
        <v>0</v>
      </c>
    </row>
    <row r="20" spans="1:9" ht="12.75">
      <c r="A20" s="2"/>
      <c r="B20" s="2"/>
      <c r="C20" s="2"/>
      <c r="D20" s="3" t="s">
        <v>27</v>
      </c>
      <c r="E20" s="4"/>
      <c r="F20" s="4">
        <v>200000</v>
      </c>
      <c r="G20" s="4">
        <f>SUM(F20)</f>
        <v>200000</v>
      </c>
      <c r="H20" s="4"/>
      <c r="I20" s="4">
        <f t="shared" si="2"/>
        <v>0</v>
      </c>
    </row>
    <row r="21" spans="1:9" ht="12.75">
      <c r="A21" s="2"/>
      <c r="B21" s="2"/>
      <c r="C21" s="2"/>
      <c r="D21" s="3" t="s">
        <v>28</v>
      </c>
      <c r="E21" s="4">
        <v>6000000</v>
      </c>
      <c r="F21" s="4"/>
      <c r="G21" s="4">
        <f>SUM(E21:F21)</f>
        <v>6000000</v>
      </c>
      <c r="H21" s="4"/>
      <c r="I21" s="4">
        <f t="shared" si="2"/>
        <v>0</v>
      </c>
    </row>
    <row r="22" spans="1:9" ht="12.75">
      <c r="A22" s="4" t="s">
        <v>29</v>
      </c>
      <c r="B22" s="4"/>
      <c r="C22" s="4"/>
      <c r="D22" s="3" t="s">
        <v>30</v>
      </c>
      <c r="E22" s="2">
        <f>SUM(E16:E21)</f>
        <v>6000000</v>
      </c>
      <c r="F22" s="2">
        <f>SUM(F16:F21)</f>
        <v>16602000</v>
      </c>
      <c r="G22" s="2">
        <f>SUM(G16:G21)</f>
        <v>22602000</v>
      </c>
      <c r="H22" s="2">
        <f>SUM(H16:H21)</f>
        <v>0</v>
      </c>
      <c r="I22" s="4">
        <f t="shared" si="2"/>
        <v>0</v>
      </c>
    </row>
    <row r="23" spans="1:9" ht="12" customHeight="1">
      <c r="A23" s="4"/>
      <c r="B23" s="4"/>
      <c r="C23" s="4"/>
      <c r="D23" s="3"/>
      <c r="E23" s="4"/>
      <c r="F23" s="4"/>
      <c r="G23" s="4">
        <f>SUM(E23:F23)</f>
        <v>0</v>
      </c>
      <c r="H23" s="4"/>
      <c r="I23" s="4"/>
    </row>
    <row r="24" spans="1:9" ht="12.75">
      <c r="A24" s="4"/>
      <c r="B24" s="4"/>
      <c r="C24" s="4"/>
      <c r="D24" s="4"/>
      <c r="E24" s="4"/>
      <c r="F24" s="4"/>
      <c r="G24" s="4">
        <f>SUM(E24:F24)</f>
        <v>0</v>
      </c>
      <c r="H24" s="4"/>
      <c r="I24" s="4"/>
    </row>
    <row r="25" spans="1:9" ht="13.5" customHeight="1">
      <c r="A25" s="2" t="s">
        <v>31</v>
      </c>
      <c r="B25" s="4"/>
      <c r="C25" s="4"/>
      <c r="D25" s="3" t="s">
        <v>23</v>
      </c>
      <c r="E25" s="4">
        <v>2987000</v>
      </c>
      <c r="F25" s="4"/>
      <c r="G25" s="4">
        <f>SUM(E25:F25)</f>
        <v>2987000</v>
      </c>
      <c r="H25" s="4"/>
      <c r="I25" s="4">
        <f>(H25/G25)*100</f>
        <v>0</v>
      </c>
    </row>
    <row r="26" spans="1:9" ht="12.75">
      <c r="A26" s="4" t="s">
        <v>29</v>
      </c>
      <c r="B26" s="4"/>
      <c r="C26" s="4"/>
      <c r="D26" s="3" t="s">
        <v>30</v>
      </c>
      <c r="E26" s="2">
        <f>SUM(E25)</f>
        <v>2987000</v>
      </c>
      <c r="F26" s="2">
        <f>SUM(F25)</f>
        <v>0</v>
      </c>
      <c r="G26" s="2">
        <f>SUM(G25)</f>
        <v>2987000</v>
      </c>
      <c r="H26" s="2">
        <f>SUM(H25)</f>
        <v>0</v>
      </c>
      <c r="I26" s="4">
        <f>(H26/G26)*100</f>
        <v>0</v>
      </c>
    </row>
    <row r="27" spans="1:9" ht="12.75">
      <c r="A27" s="4"/>
      <c r="B27" s="4"/>
      <c r="C27" s="4"/>
      <c r="D27" s="4"/>
      <c r="E27" s="4"/>
      <c r="F27" s="4"/>
      <c r="G27" s="4">
        <f>SUM(E27:F27)</f>
        <v>0</v>
      </c>
      <c r="H27" s="4"/>
      <c r="I27" s="4"/>
    </row>
    <row r="28" spans="1:9" ht="13.5" customHeight="1">
      <c r="A28" s="2" t="s">
        <v>32</v>
      </c>
      <c r="B28" s="4"/>
      <c r="C28" s="4"/>
      <c r="D28" s="3" t="s">
        <v>23</v>
      </c>
      <c r="E28" s="4">
        <v>2936000</v>
      </c>
      <c r="F28" s="4"/>
      <c r="G28" s="4">
        <f>SUM(E28:F28)</f>
        <v>2936000</v>
      </c>
      <c r="H28" s="4"/>
      <c r="I28" s="4">
        <f>(H28/G28)*100</f>
        <v>0</v>
      </c>
    </row>
    <row r="29" spans="1:9" ht="12.75">
      <c r="A29" s="4" t="s">
        <v>29</v>
      </c>
      <c r="B29" s="4"/>
      <c r="C29" s="4"/>
      <c r="D29" s="3" t="s">
        <v>30</v>
      </c>
      <c r="E29" s="2">
        <f>SUM(E28)</f>
        <v>2936000</v>
      </c>
      <c r="F29" s="2">
        <f>SUM(F28)</f>
        <v>0</v>
      </c>
      <c r="G29" s="2">
        <f>SUM(G28)</f>
        <v>2936000</v>
      </c>
      <c r="H29" s="2">
        <f>SUM(H28)</f>
        <v>0</v>
      </c>
      <c r="I29" s="4">
        <f>(H29/G29)*100</f>
        <v>0</v>
      </c>
    </row>
    <row r="30" spans="1:9" ht="12.75">
      <c r="A30" s="4"/>
      <c r="B30" s="4"/>
      <c r="C30" s="4"/>
      <c r="D30" s="4"/>
      <c r="E30" s="4"/>
      <c r="F30" s="4"/>
      <c r="G30" s="4">
        <f>SUM(E30:F30)</f>
        <v>0</v>
      </c>
      <c r="H30" s="4"/>
      <c r="I30" s="4"/>
    </row>
    <row r="31" spans="1:9" ht="12.75">
      <c r="A31" s="2" t="s">
        <v>33</v>
      </c>
      <c r="B31" s="4"/>
      <c r="C31" s="4"/>
      <c r="D31" s="3" t="s">
        <v>23</v>
      </c>
      <c r="E31" s="4">
        <v>9090000</v>
      </c>
      <c r="F31" s="4">
        <v>78000</v>
      </c>
      <c r="G31" s="4">
        <f>SUM(E31:F31)</f>
        <v>9168000</v>
      </c>
      <c r="H31" s="4"/>
      <c r="I31" s="4">
        <f>(H31/G31)*100</f>
        <v>0</v>
      </c>
    </row>
    <row r="32" spans="1:9" ht="12.75">
      <c r="A32" s="4" t="s">
        <v>34</v>
      </c>
      <c r="B32" s="4"/>
      <c r="C32" s="4"/>
      <c r="D32" s="3" t="s">
        <v>35</v>
      </c>
      <c r="E32" s="4"/>
      <c r="F32" s="4"/>
      <c r="G32" s="4">
        <f>SUM(E32:F32)</f>
        <v>0</v>
      </c>
      <c r="H32" s="4"/>
      <c r="I32" s="4"/>
    </row>
    <row r="33" spans="2:9" ht="12.75">
      <c r="B33" s="4"/>
      <c r="C33" s="4"/>
      <c r="D33" s="3" t="s">
        <v>30</v>
      </c>
      <c r="E33" s="2">
        <f>SUM(E31:E32)</f>
        <v>9090000</v>
      </c>
      <c r="F33" s="2">
        <f>SUM(F31:F32)</f>
        <v>78000</v>
      </c>
      <c r="G33" s="2">
        <f>SUM(G31:G32)</f>
        <v>9168000</v>
      </c>
      <c r="H33" s="2">
        <f>SUM(H31:H32)</f>
        <v>0</v>
      </c>
      <c r="I33" s="4">
        <f>(H33/G33)*100</f>
        <v>0</v>
      </c>
    </row>
    <row r="34" spans="1:9" ht="12.75">
      <c r="A34" s="4"/>
      <c r="B34" s="4"/>
      <c r="C34" s="4"/>
      <c r="D34" s="4"/>
      <c r="E34" s="4"/>
      <c r="F34" s="4"/>
      <c r="G34" s="4">
        <f>SUM(E34:F34)</f>
        <v>0</v>
      </c>
      <c r="H34" s="4"/>
      <c r="I34" s="4"/>
    </row>
    <row r="35" spans="1:9" ht="12.75">
      <c r="A35" s="4"/>
      <c r="B35" s="4"/>
      <c r="C35" s="4"/>
      <c r="D35" s="4"/>
      <c r="E35" s="4"/>
      <c r="F35" s="4"/>
      <c r="G35" s="4">
        <f>SUM(E35:F35)</f>
        <v>0</v>
      </c>
      <c r="H35" s="4"/>
      <c r="I35" s="4"/>
    </row>
    <row r="36" spans="1:9" ht="12.75">
      <c r="A36" s="2" t="s">
        <v>36</v>
      </c>
      <c r="B36" s="4"/>
      <c r="C36" s="4"/>
      <c r="D36" s="3" t="s">
        <v>37</v>
      </c>
      <c r="E36" s="4"/>
      <c r="F36" s="4"/>
      <c r="G36" s="4">
        <f>SUM(E36:F36)</f>
        <v>0</v>
      </c>
      <c r="H36" s="4"/>
      <c r="I36" s="4"/>
    </row>
    <row r="37" spans="1:9" ht="12.75">
      <c r="A37" s="6" t="s">
        <v>29</v>
      </c>
      <c r="B37" s="4"/>
      <c r="C37" s="4"/>
      <c r="D37" s="3" t="s">
        <v>27</v>
      </c>
      <c r="E37" s="4">
        <v>174000</v>
      </c>
      <c r="F37" s="4"/>
      <c r="G37" s="4">
        <f>SUM(E37:F37)</f>
        <v>174000</v>
      </c>
      <c r="H37" s="4"/>
      <c r="I37" s="4">
        <f>(H37/G37)*100</f>
        <v>0</v>
      </c>
    </row>
    <row r="38" spans="1:9" ht="12.75">
      <c r="A38" s="4"/>
      <c r="B38" s="4"/>
      <c r="C38" s="4"/>
      <c r="D38" s="3" t="s">
        <v>30</v>
      </c>
      <c r="E38" s="2">
        <f>SUM(E36:E37)</f>
        <v>174000</v>
      </c>
      <c r="F38" s="2">
        <f>SUM(F36:F37)</f>
        <v>0</v>
      </c>
      <c r="G38" s="2">
        <f>SUM(G36:G37)</f>
        <v>174000</v>
      </c>
      <c r="H38" s="2">
        <f>SUM(H36:H37)</f>
        <v>0</v>
      </c>
      <c r="I38" s="4">
        <f>(H38/G38)*100</f>
        <v>0</v>
      </c>
    </row>
    <row r="39" spans="1:9" ht="12.75">
      <c r="A39" s="4"/>
      <c r="B39" s="4"/>
      <c r="C39" s="4"/>
      <c r="D39" s="3"/>
      <c r="E39" s="2"/>
      <c r="F39" s="2"/>
      <c r="G39" s="2"/>
      <c r="H39" s="2"/>
      <c r="I39" s="4"/>
    </row>
    <row r="40" spans="1:9" ht="12.75">
      <c r="A40" s="4"/>
      <c r="B40" s="4"/>
      <c r="C40" s="4"/>
      <c r="D40" s="3"/>
      <c r="E40" s="2"/>
      <c r="F40" s="4"/>
      <c r="G40" s="4">
        <f>SUM(E40:F40)</f>
        <v>0</v>
      </c>
      <c r="H40" s="4"/>
      <c r="I40" s="4"/>
    </row>
    <row r="41" spans="1:9" ht="12.75">
      <c r="A41" s="2" t="s">
        <v>38</v>
      </c>
      <c r="B41" s="4"/>
      <c r="C41" s="4"/>
      <c r="D41" s="3" t="s">
        <v>39</v>
      </c>
      <c r="E41" s="4">
        <v>105555209</v>
      </c>
      <c r="F41" s="4">
        <v>4352015</v>
      </c>
      <c r="G41" s="4">
        <f>SUM(E41:F41)</f>
        <v>109907224</v>
      </c>
      <c r="H41" s="4"/>
      <c r="I41" s="4">
        <f>(H41/G41)*100</f>
        <v>0</v>
      </c>
    </row>
    <row r="42" spans="1:9" ht="12.75">
      <c r="A42" s="2"/>
      <c r="B42" s="4"/>
      <c r="C42" s="4"/>
      <c r="D42" s="3" t="s">
        <v>40</v>
      </c>
      <c r="E42" s="4"/>
      <c r="F42" s="4">
        <v>5000000</v>
      </c>
      <c r="G42" s="4">
        <f>SUM(E42:F42)</f>
        <v>5000000</v>
      </c>
      <c r="H42" s="4"/>
      <c r="I42" s="4"/>
    </row>
    <row r="43" spans="1:9" ht="12.75">
      <c r="A43" s="4"/>
      <c r="B43" s="4"/>
      <c r="C43" s="4"/>
      <c r="D43" s="3" t="s">
        <v>30</v>
      </c>
      <c r="E43" s="2">
        <f>SUM(E41:E42)</f>
        <v>105555209</v>
      </c>
      <c r="F43" s="2">
        <f>SUM(F41:F42)</f>
        <v>9352015</v>
      </c>
      <c r="G43" s="2">
        <f>SUM(G41:G42)</f>
        <v>114907224</v>
      </c>
      <c r="H43" s="2">
        <f>SUM(H41:H42)</f>
        <v>0</v>
      </c>
      <c r="I43" s="4">
        <f>(H43/G43)*100</f>
        <v>0</v>
      </c>
    </row>
    <row r="44" spans="1:9" ht="12.75">
      <c r="A44" s="4"/>
      <c r="B44" s="4"/>
      <c r="C44" s="4"/>
      <c r="D44" s="3"/>
      <c r="E44" s="2"/>
      <c r="F44" s="4"/>
      <c r="G44" s="4">
        <f>SUM(E44:F44)</f>
        <v>0</v>
      </c>
      <c r="H44" s="4"/>
      <c r="I44" s="4"/>
    </row>
    <row r="45" spans="1:9" ht="12.75">
      <c r="A45" s="4"/>
      <c r="B45" s="4"/>
      <c r="C45" s="4"/>
      <c r="D45" s="3"/>
      <c r="E45" s="2"/>
      <c r="F45" s="4"/>
      <c r="G45" s="4">
        <f>SUM(E45:F45)</f>
        <v>0</v>
      </c>
      <c r="H45" s="4"/>
      <c r="I45" s="4"/>
    </row>
    <row r="46" spans="1:9" ht="12.75">
      <c r="A46" s="2" t="s">
        <v>41</v>
      </c>
      <c r="B46" s="4"/>
      <c r="C46" s="4"/>
      <c r="D46" s="3" t="s">
        <v>42</v>
      </c>
      <c r="E46" s="6">
        <v>33150000</v>
      </c>
      <c r="F46" s="4"/>
      <c r="G46" s="4">
        <f>SUM(E46:F46)</f>
        <v>33150000</v>
      </c>
      <c r="H46" s="4"/>
      <c r="I46" s="4">
        <f>(H46/G46)*100</f>
        <v>0</v>
      </c>
    </row>
    <row r="47" spans="1:9" ht="12.75">
      <c r="A47" s="2"/>
      <c r="B47" s="4"/>
      <c r="C47" s="4"/>
      <c r="D47" s="3" t="s">
        <v>23</v>
      </c>
      <c r="E47" s="6">
        <v>200000</v>
      </c>
      <c r="F47" s="4">
        <v>120</v>
      </c>
      <c r="G47" s="4">
        <f>SUM(E47:F47)</f>
        <v>200120</v>
      </c>
      <c r="H47" s="4"/>
      <c r="I47" s="4">
        <f>(H47/G47)*100</f>
        <v>0</v>
      </c>
    </row>
    <row r="48" spans="1:9" ht="12.75">
      <c r="A48" s="4"/>
      <c r="B48" s="4"/>
      <c r="C48" s="4"/>
      <c r="D48" s="3" t="s">
        <v>30</v>
      </c>
      <c r="E48" s="2">
        <f>SUM(E46:E47)</f>
        <v>33350000</v>
      </c>
      <c r="F48" s="2">
        <f>SUM(F46:F47)</f>
        <v>120</v>
      </c>
      <c r="G48" s="2">
        <f>SUM(G46:G47)</f>
        <v>33350120</v>
      </c>
      <c r="H48" s="2">
        <f>SUM(H46:H47)</f>
        <v>0</v>
      </c>
      <c r="I48" s="4">
        <f>(H48/G48)*100</f>
        <v>0</v>
      </c>
    </row>
    <row r="49" spans="1:9" ht="12.75">
      <c r="A49" s="4"/>
      <c r="B49" s="4"/>
      <c r="C49" s="4"/>
      <c r="D49" s="3"/>
      <c r="E49" s="4"/>
      <c r="F49" s="4"/>
      <c r="G49" s="4">
        <f>SUM(E49:F49)</f>
        <v>0</v>
      </c>
      <c r="H49" s="4"/>
      <c r="I49" s="4"/>
    </row>
    <row r="50" spans="1:9" ht="12.75">
      <c r="A50" s="4"/>
      <c r="B50" s="4"/>
      <c r="C50" s="4"/>
      <c r="D50" s="3"/>
      <c r="E50" s="4"/>
      <c r="F50" s="4"/>
      <c r="G50" s="4">
        <f>SUM(E50:F50)</f>
        <v>0</v>
      </c>
      <c r="H50" s="4"/>
      <c r="I50" s="4"/>
    </row>
    <row r="51" spans="1:9" ht="12.75">
      <c r="A51" s="2" t="s">
        <v>43</v>
      </c>
      <c r="B51" s="4"/>
      <c r="C51" s="4"/>
      <c r="D51" s="3" t="s">
        <v>23</v>
      </c>
      <c r="E51" s="4">
        <v>900000</v>
      </c>
      <c r="F51" s="4"/>
      <c r="G51" s="4">
        <f>SUM(E51:F51)</f>
        <v>900000</v>
      </c>
      <c r="H51" s="4"/>
      <c r="I51" s="4">
        <f>(H51/G51)*100</f>
        <v>0</v>
      </c>
    </row>
    <row r="52" spans="1:9" ht="12.75">
      <c r="A52" s="4" t="s">
        <v>29</v>
      </c>
      <c r="B52" s="4"/>
      <c r="C52" s="4"/>
      <c r="D52" s="3" t="s">
        <v>37</v>
      </c>
      <c r="E52" s="4">
        <v>7836000</v>
      </c>
      <c r="F52" s="4"/>
      <c r="G52" s="4">
        <f>SUM(E52:F52)</f>
        <v>7836000</v>
      </c>
      <c r="H52" s="4"/>
      <c r="I52" s="4">
        <f>(H52/G52)*100</f>
        <v>0</v>
      </c>
    </row>
    <row r="53" spans="1:9" ht="12.75">
      <c r="A53" s="4"/>
      <c r="B53" s="4"/>
      <c r="C53" s="4"/>
      <c r="D53" s="3" t="s">
        <v>30</v>
      </c>
      <c r="E53" s="2">
        <f>SUM(E51:E52)</f>
        <v>8736000</v>
      </c>
      <c r="F53" s="2">
        <f>SUM(F51:F52)</f>
        <v>0</v>
      </c>
      <c r="G53" s="2">
        <f>SUM(G51:G52)</f>
        <v>8736000</v>
      </c>
      <c r="H53" s="2">
        <f>SUM(H51:H52)</f>
        <v>0</v>
      </c>
      <c r="I53" s="4">
        <f>(H53/G53)*100</f>
        <v>0</v>
      </c>
    </row>
    <row r="54" spans="1:9" ht="12.75">
      <c r="A54" s="4"/>
      <c r="B54" s="4"/>
      <c r="C54" s="4"/>
      <c r="D54" s="3"/>
      <c r="E54" s="4"/>
      <c r="F54" s="4"/>
      <c r="G54" s="4">
        <f>SUM(E54:F54)</f>
        <v>0</v>
      </c>
      <c r="H54" s="4"/>
      <c r="I54" s="4"/>
    </row>
    <row r="55" spans="1:9" ht="12.75">
      <c r="A55" s="4"/>
      <c r="B55" s="4"/>
      <c r="C55" s="4"/>
      <c r="D55" s="3"/>
      <c r="E55" s="4"/>
      <c r="F55" s="4"/>
      <c r="G55" s="4">
        <f>SUM(E55:F55)</f>
        <v>0</v>
      </c>
      <c r="H55" s="4"/>
      <c r="I55" s="4"/>
    </row>
    <row r="56" spans="1:9" ht="12.75">
      <c r="A56" s="2" t="s">
        <v>44</v>
      </c>
      <c r="B56" s="2"/>
      <c r="C56" s="2"/>
      <c r="D56" s="3" t="s">
        <v>37</v>
      </c>
      <c r="E56" s="4">
        <v>3876000</v>
      </c>
      <c r="F56" s="4"/>
      <c r="G56" s="4">
        <f>SUM(E56:F56)</f>
        <v>3876000</v>
      </c>
      <c r="H56" s="4"/>
      <c r="I56" s="4">
        <f>(H56/G56)*100</f>
        <v>0</v>
      </c>
    </row>
    <row r="57" spans="1:9" ht="12.75">
      <c r="A57" s="4" t="s">
        <v>29</v>
      </c>
      <c r="B57" s="4"/>
      <c r="C57" s="4"/>
      <c r="D57" s="3" t="s">
        <v>30</v>
      </c>
      <c r="E57" s="2">
        <f>SUM(E56)</f>
        <v>3876000</v>
      </c>
      <c r="F57" s="2">
        <f>SUM(F56)</f>
        <v>0</v>
      </c>
      <c r="G57" s="2">
        <f>SUM(G56)</f>
        <v>3876000</v>
      </c>
      <c r="H57" s="2">
        <f>SUM(H56)</f>
        <v>0</v>
      </c>
      <c r="I57" s="4">
        <f>(H57/G57)*100</f>
        <v>0</v>
      </c>
    </row>
    <row r="58" spans="1:9" ht="12.75">
      <c r="A58" s="4"/>
      <c r="B58" s="4"/>
      <c r="C58" s="4"/>
      <c r="D58" s="3"/>
      <c r="E58" s="4"/>
      <c r="F58" s="4"/>
      <c r="G58" s="4">
        <f>SUM(E58:F58)</f>
        <v>0</v>
      </c>
      <c r="H58" s="4"/>
      <c r="I58" s="4"/>
    </row>
    <row r="59" spans="1:9" ht="12.75">
      <c r="A59" s="4"/>
      <c r="B59" s="4"/>
      <c r="C59" s="4"/>
      <c r="D59" s="3"/>
      <c r="E59" s="4"/>
      <c r="F59" s="4"/>
      <c r="G59" s="4">
        <f>SUM(E59:F59)</f>
        <v>0</v>
      </c>
      <c r="H59" s="4"/>
      <c r="I59" s="4"/>
    </row>
    <row r="60" spans="1:9" ht="12.75">
      <c r="A60" s="2" t="s">
        <v>45</v>
      </c>
      <c r="B60" s="4"/>
      <c r="C60" s="4"/>
      <c r="D60" s="3" t="s">
        <v>23</v>
      </c>
      <c r="E60" s="4">
        <v>614299</v>
      </c>
      <c r="F60" s="4"/>
      <c r="G60" s="4">
        <f>SUM(E60:F60)</f>
        <v>614299</v>
      </c>
      <c r="H60" s="4"/>
      <c r="I60" s="4">
        <f>(H60/G60)*100</f>
        <v>0</v>
      </c>
    </row>
    <row r="61" spans="1:9" ht="12.75">
      <c r="A61" s="6" t="s">
        <v>29</v>
      </c>
      <c r="B61" s="4"/>
      <c r="C61" s="4"/>
      <c r="D61" s="3" t="s">
        <v>46</v>
      </c>
      <c r="E61" s="4">
        <v>150000</v>
      </c>
      <c r="F61" s="4"/>
      <c r="G61" s="4">
        <f>SUM(E61:F61)</f>
        <v>150000</v>
      </c>
      <c r="H61" s="4"/>
      <c r="I61" s="4">
        <f>(H61/G61)*100</f>
        <v>0</v>
      </c>
    </row>
    <row r="62" spans="1:9" ht="12.75">
      <c r="A62" s="4"/>
      <c r="B62" s="4"/>
      <c r="C62" s="4"/>
      <c r="D62" s="3" t="s">
        <v>30</v>
      </c>
      <c r="E62" s="2">
        <f>SUM(E60:E61)</f>
        <v>764299</v>
      </c>
      <c r="F62" s="2">
        <f>SUM(F60:F61)</f>
        <v>0</v>
      </c>
      <c r="G62" s="2">
        <f>SUM(G60:G61)</f>
        <v>764299</v>
      </c>
      <c r="H62" s="2">
        <f>SUM(H60:H61)</f>
        <v>0</v>
      </c>
      <c r="I62" s="4">
        <f>(H62/G62)*100</f>
        <v>0</v>
      </c>
    </row>
    <row r="63" spans="1:9" ht="12.75">
      <c r="A63" s="4"/>
      <c r="B63" s="4"/>
      <c r="C63" s="4"/>
      <c r="D63" s="3"/>
      <c r="E63" s="4"/>
      <c r="F63" s="4"/>
      <c r="G63" s="4">
        <f>SUM(E63:F63)</f>
        <v>0</v>
      </c>
      <c r="H63" s="4"/>
      <c r="I63" s="4"/>
    </row>
    <row r="64" spans="1:9" ht="12.75">
      <c r="A64" s="2" t="s">
        <v>47</v>
      </c>
      <c r="B64" s="2"/>
      <c r="C64" s="2"/>
      <c r="D64" s="4" t="s">
        <v>23</v>
      </c>
      <c r="E64" s="4"/>
      <c r="F64" s="4"/>
      <c r="G64" s="4">
        <f>SUM(E64:F64)</f>
        <v>0</v>
      </c>
      <c r="H64" s="4"/>
      <c r="I64" s="4"/>
    </row>
    <row r="65" spans="1:9" ht="12.75">
      <c r="A65" s="2"/>
      <c r="B65" s="2"/>
      <c r="C65" s="2"/>
      <c r="D65" s="4" t="s">
        <v>48</v>
      </c>
      <c r="E65" s="4">
        <v>1840000</v>
      </c>
      <c r="F65" s="4">
        <v>390000</v>
      </c>
      <c r="G65" s="4">
        <f>SUM(E65:F65)</f>
        <v>2230000</v>
      </c>
      <c r="H65" s="4"/>
      <c r="I65" s="4">
        <f>(H65/G65)*100</f>
        <v>0</v>
      </c>
    </row>
    <row r="66" spans="1:9" ht="12.75">
      <c r="A66" s="2"/>
      <c r="B66" s="2"/>
      <c r="C66" s="2"/>
      <c r="D66" s="4" t="s">
        <v>49</v>
      </c>
      <c r="E66" s="4">
        <v>2000000</v>
      </c>
      <c r="F66" s="4"/>
      <c r="G66" s="4">
        <f>SUM(E66:F66)</f>
        <v>2000000</v>
      </c>
      <c r="H66" s="4"/>
      <c r="I66" s="4">
        <f>(H66/G66)*100</f>
        <v>0</v>
      </c>
    </row>
    <row r="67" spans="1:9" ht="12.75">
      <c r="A67" s="6" t="s">
        <v>29</v>
      </c>
      <c r="B67" s="2"/>
      <c r="C67" s="2"/>
      <c r="D67" s="4" t="s">
        <v>30</v>
      </c>
      <c r="E67" s="2">
        <f>SUM(E64:E66)</f>
        <v>3840000</v>
      </c>
      <c r="F67" s="2">
        <f>SUM(F64:F66)</f>
        <v>390000</v>
      </c>
      <c r="G67" s="2">
        <f>SUM(G64:G66)</f>
        <v>4230000</v>
      </c>
      <c r="H67" s="2">
        <f>SUM(H64:H66)</f>
        <v>0</v>
      </c>
      <c r="I67" s="4">
        <f>(H67/G67)*100</f>
        <v>0</v>
      </c>
    </row>
    <row r="68" spans="1:9" ht="12.75">
      <c r="A68" s="4"/>
      <c r="B68" s="4"/>
      <c r="C68" s="4"/>
      <c r="D68" s="3"/>
      <c r="E68" s="4"/>
      <c r="F68" s="4"/>
      <c r="G68" s="4">
        <f aca="true" t="shared" si="3" ref="G68:G76">SUM(E68:F68)</f>
        <v>0</v>
      </c>
      <c r="H68" s="4"/>
      <c r="I68" s="4"/>
    </row>
    <row r="69" spans="1:9" ht="12.75" hidden="1">
      <c r="A69" s="2" t="s">
        <v>32</v>
      </c>
      <c r="B69" s="2"/>
      <c r="C69" s="2"/>
      <c r="D69" s="4" t="s">
        <v>23</v>
      </c>
      <c r="E69" s="4"/>
      <c r="F69" s="4"/>
      <c r="G69" s="4">
        <f t="shared" si="3"/>
        <v>0</v>
      </c>
      <c r="H69" s="4"/>
      <c r="I69" s="4" t="e">
        <f aca="true" t="shared" si="4" ref="I69:I74">(H69/G69)*100</f>
        <v>#DIV/0!</v>
      </c>
    </row>
    <row r="70" spans="1:9" ht="12.75" hidden="1">
      <c r="A70" s="6" t="s">
        <v>29</v>
      </c>
      <c r="B70" s="2"/>
      <c r="C70" s="2"/>
      <c r="D70" s="4" t="s">
        <v>30</v>
      </c>
      <c r="E70" s="2">
        <f>SUM(E69)</f>
        <v>0</v>
      </c>
      <c r="F70" s="4"/>
      <c r="G70" s="4">
        <f t="shared" si="3"/>
        <v>0</v>
      </c>
      <c r="H70" s="4"/>
      <c r="I70" s="4" t="e">
        <f t="shared" si="4"/>
        <v>#DIV/0!</v>
      </c>
    </row>
    <row r="71" spans="1:9" ht="12.75" hidden="1">
      <c r="A71" s="6"/>
      <c r="B71" s="2"/>
      <c r="C71" s="2"/>
      <c r="D71" s="4"/>
      <c r="E71" s="2"/>
      <c r="F71" s="4"/>
      <c r="G71" s="4">
        <f t="shared" si="3"/>
        <v>0</v>
      </c>
      <c r="H71" s="4"/>
      <c r="I71" s="4" t="e">
        <f t="shared" si="4"/>
        <v>#DIV/0!</v>
      </c>
    </row>
    <row r="72" spans="1:9" ht="12.75" hidden="1">
      <c r="A72" s="2" t="s">
        <v>50</v>
      </c>
      <c r="B72" s="2"/>
      <c r="C72" s="2"/>
      <c r="D72" s="3" t="s">
        <v>35</v>
      </c>
      <c r="E72" s="4"/>
      <c r="F72" s="4"/>
      <c r="G72" s="4">
        <f t="shared" si="3"/>
        <v>0</v>
      </c>
      <c r="H72" s="4"/>
      <c r="I72" s="4" t="e">
        <f t="shared" si="4"/>
        <v>#DIV/0!</v>
      </c>
    </row>
    <row r="73" spans="1:9" ht="12.75" hidden="1">
      <c r="A73" s="6" t="s">
        <v>29</v>
      </c>
      <c r="B73" s="2"/>
      <c r="C73" s="2"/>
      <c r="D73" s="4" t="s">
        <v>30</v>
      </c>
      <c r="E73" s="2">
        <f>SUM(E72)</f>
        <v>0</v>
      </c>
      <c r="F73" s="4"/>
      <c r="G73" s="4">
        <f t="shared" si="3"/>
        <v>0</v>
      </c>
      <c r="H73" s="4"/>
      <c r="I73" s="4" t="e">
        <f t="shared" si="4"/>
        <v>#DIV/0!</v>
      </c>
    </row>
    <row r="74" spans="1:9" ht="12.75" hidden="1">
      <c r="A74" s="6"/>
      <c r="B74" s="2"/>
      <c r="C74" s="2"/>
      <c r="D74" s="4"/>
      <c r="E74" s="2"/>
      <c r="F74" s="4"/>
      <c r="G74" s="4">
        <f t="shared" si="3"/>
        <v>0</v>
      </c>
      <c r="H74" s="4"/>
      <c r="I74" s="4" t="e">
        <f t="shared" si="4"/>
        <v>#DIV/0!</v>
      </c>
    </row>
    <row r="75" spans="1:9" ht="18.75" customHeight="1">
      <c r="A75" s="2" t="s">
        <v>51</v>
      </c>
      <c r="B75" s="2"/>
      <c r="C75" s="2"/>
      <c r="D75" s="3" t="s">
        <v>35</v>
      </c>
      <c r="E75" s="4"/>
      <c r="F75" s="4"/>
      <c r="G75" s="4">
        <f t="shared" si="3"/>
        <v>0</v>
      </c>
      <c r="H75" s="4"/>
      <c r="I75" s="4"/>
    </row>
    <row r="76" spans="1:9" ht="12.75">
      <c r="A76" s="6" t="s">
        <v>29</v>
      </c>
      <c r="B76" s="2"/>
      <c r="C76" s="2"/>
      <c r="D76" s="3" t="s">
        <v>37</v>
      </c>
      <c r="E76" s="6">
        <v>2956000</v>
      </c>
      <c r="F76" s="4"/>
      <c r="G76" s="4">
        <f t="shared" si="3"/>
        <v>2956000</v>
      </c>
      <c r="H76" s="4"/>
      <c r="I76" s="4">
        <f>(H76/G76)*100</f>
        <v>0</v>
      </c>
    </row>
    <row r="77" spans="1:9" ht="12.75">
      <c r="A77" s="6"/>
      <c r="B77" s="2"/>
      <c r="C77" s="2"/>
      <c r="D77" s="3" t="s">
        <v>30</v>
      </c>
      <c r="E77" s="2">
        <f>SUM(E75:E76)</f>
        <v>2956000</v>
      </c>
      <c r="F77" s="2">
        <f>SUM(F75:F76)</f>
        <v>0</v>
      </c>
      <c r="G77" s="2">
        <f>SUM(G75:G76)</f>
        <v>2956000</v>
      </c>
      <c r="H77" s="2">
        <f>SUM(H75:H76)</f>
        <v>0</v>
      </c>
      <c r="I77" s="4">
        <f>(H77/G77)*100</f>
        <v>0</v>
      </c>
    </row>
    <row r="78" spans="1:9" ht="12.75">
      <c r="A78" s="6"/>
      <c r="B78" s="2"/>
      <c r="C78" s="2"/>
      <c r="D78" s="3"/>
      <c r="E78" s="2"/>
      <c r="F78" s="4"/>
      <c r="G78" s="4">
        <f>SUM(E78:F78)</f>
        <v>0</v>
      </c>
      <c r="H78" s="4"/>
      <c r="I78" s="4"/>
    </row>
    <row r="79" spans="1:9" ht="12.75">
      <c r="A79" s="2" t="s">
        <v>52</v>
      </c>
      <c r="B79" s="2"/>
      <c r="C79" s="2"/>
      <c r="D79" s="3" t="s">
        <v>37</v>
      </c>
      <c r="E79" s="4">
        <v>2453000</v>
      </c>
      <c r="F79" s="4">
        <v>10222000</v>
      </c>
      <c r="G79" s="4">
        <f>SUM(E79:F79)</f>
        <v>12675000</v>
      </c>
      <c r="H79" s="4"/>
      <c r="I79" s="4">
        <f>(H79/G79)*100</f>
        <v>0</v>
      </c>
    </row>
    <row r="80" spans="1:9" ht="12.75">
      <c r="A80" s="6" t="s">
        <v>29</v>
      </c>
      <c r="B80" s="2"/>
      <c r="C80" s="2"/>
      <c r="D80" s="4" t="s">
        <v>30</v>
      </c>
      <c r="E80" s="2">
        <f>SUM(E79)</f>
        <v>2453000</v>
      </c>
      <c r="F80" s="2">
        <f>SUM(F79)</f>
        <v>10222000</v>
      </c>
      <c r="G80" s="2">
        <f>SUM(G79)</f>
        <v>12675000</v>
      </c>
      <c r="H80" s="2">
        <f>SUM(H79)</f>
        <v>0</v>
      </c>
      <c r="I80" s="4">
        <f>(H80/G80)*100</f>
        <v>0</v>
      </c>
    </row>
    <row r="81" spans="1:9" ht="12.75">
      <c r="A81" s="6"/>
      <c r="B81" s="2"/>
      <c r="C81" s="2"/>
      <c r="D81" s="4"/>
      <c r="E81" s="2"/>
      <c r="F81" s="2"/>
      <c r="G81" s="2"/>
      <c r="H81" s="2"/>
      <c r="I81" s="4"/>
    </row>
    <row r="82" spans="1:9" ht="12.75">
      <c r="A82" s="2" t="s">
        <v>53</v>
      </c>
      <c r="B82" s="4"/>
      <c r="C82" s="4"/>
      <c r="D82" s="3" t="s">
        <v>37</v>
      </c>
      <c r="E82" s="4"/>
      <c r="F82" s="4">
        <v>27000</v>
      </c>
      <c r="G82" s="4">
        <f>SUM(E82:F82)</f>
        <v>27000</v>
      </c>
      <c r="H82" s="4"/>
      <c r="I82" s="4">
        <f>(H82/G82)*100</f>
        <v>0</v>
      </c>
    </row>
    <row r="83" spans="1:9" ht="12.75">
      <c r="A83" s="4" t="s">
        <v>29</v>
      </c>
      <c r="B83" s="4"/>
      <c r="C83" s="4"/>
      <c r="D83" s="3" t="s">
        <v>30</v>
      </c>
      <c r="E83" s="2">
        <f>SUM(E82:E82)</f>
        <v>0</v>
      </c>
      <c r="F83" s="2">
        <f>SUM(F82:F82)</f>
        <v>27000</v>
      </c>
      <c r="G83" s="2">
        <f>SUM(G82:G82)</f>
        <v>27000</v>
      </c>
      <c r="H83" s="2">
        <f>SUM(H82:H82)</f>
        <v>0</v>
      </c>
      <c r="I83" s="4">
        <f>(H83/G83)*100</f>
        <v>0</v>
      </c>
    </row>
    <row r="84" spans="1:9" ht="12.75">
      <c r="A84" s="4"/>
      <c r="B84" s="4"/>
      <c r="C84" s="4"/>
      <c r="D84" s="3"/>
      <c r="E84" s="2"/>
      <c r="F84" s="2"/>
      <c r="G84" s="2"/>
      <c r="H84" s="2"/>
      <c r="I84" s="4"/>
    </row>
    <row r="85" spans="1:9" ht="12.75">
      <c r="A85" s="2" t="s">
        <v>54</v>
      </c>
      <c r="B85" s="4"/>
      <c r="C85" s="4"/>
      <c r="D85" s="3" t="s">
        <v>37</v>
      </c>
      <c r="E85" s="4"/>
      <c r="F85" s="4">
        <v>6001500</v>
      </c>
      <c r="G85" s="4">
        <f>SUM(E85:F85)</f>
        <v>6001500</v>
      </c>
      <c r="H85" s="4"/>
      <c r="I85" s="4">
        <f>(H85/G85)*100</f>
        <v>0</v>
      </c>
    </row>
    <row r="86" spans="1:9" ht="12.75">
      <c r="A86" s="4" t="s">
        <v>29</v>
      </c>
      <c r="B86" s="4"/>
      <c r="C86" s="4"/>
      <c r="D86" s="3" t="s">
        <v>30</v>
      </c>
      <c r="E86" s="2">
        <f>SUM(E85:E85)</f>
        <v>0</v>
      </c>
      <c r="F86" s="2">
        <f>SUM(F85:F85)</f>
        <v>6001500</v>
      </c>
      <c r="G86" s="2">
        <f>SUM(G85:G85)</f>
        <v>6001500</v>
      </c>
      <c r="H86" s="2">
        <f>SUM(H85:H85)</f>
        <v>0</v>
      </c>
      <c r="I86" s="4">
        <f>(H86/G86)*100</f>
        <v>0</v>
      </c>
    </row>
    <row r="87" spans="1:9" ht="12.75">
      <c r="A87" s="4"/>
      <c r="B87" s="4"/>
      <c r="C87" s="4"/>
      <c r="D87" s="3"/>
      <c r="E87" s="2"/>
      <c r="F87" s="2"/>
      <c r="G87" s="2"/>
      <c r="H87" s="2"/>
      <c r="I87" s="4"/>
    </row>
    <row r="88" spans="1:9" ht="12.75">
      <c r="A88" s="2" t="s">
        <v>55</v>
      </c>
      <c r="B88" s="4"/>
      <c r="C88" s="4"/>
      <c r="D88" s="3" t="s">
        <v>23</v>
      </c>
      <c r="E88" s="4"/>
      <c r="F88" s="4">
        <v>223000</v>
      </c>
      <c r="G88" s="4">
        <f>SUM(E88:F88)</f>
        <v>223000</v>
      </c>
      <c r="H88" s="4"/>
      <c r="I88" s="4">
        <f>(H88/G88)*100</f>
        <v>0</v>
      </c>
    </row>
    <row r="89" spans="1:9" ht="12.75">
      <c r="A89" s="4" t="s">
        <v>34</v>
      </c>
      <c r="B89" s="4"/>
      <c r="C89" s="4"/>
      <c r="D89" s="3" t="s">
        <v>30</v>
      </c>
      <c r="E89" s="2">
        <f>SUM(E88:E88)</f>
        <v>0</v>
      </c>
      <c r="F89" s="2">
        <f>SUM(F88:F88)</f>
        <v>223000</v>
      </c>
      <c r="G89" s="2">
        <f>SUM(G88:G88)</f>
        <v>223000</v>
      </c>
      <c r="H89" s="2">
        <f>SUM(H88:H88)</f>
        <v>0</v>
      </c>
      <c r="I89" s="4">
        <f>(H89/G89)*100</f>
        <v>0</v>
      </c>
    </row>
    <row r="90" spans="1:9" ht="12.75">
      <c r="A90" s="4"/>
      <c r="B90" s="4"/>
      <c r="C90" s="4"/>
      <c r="D90" s="3"/>
      <c r="E90" s="2"/>
      <c r="F90" s="2"/>
      <c r="G90" s="2"/>
      <c r="H90" s="2"/>
      <c r="I90" s="4"/>
    </row>
    <row r="91" spans="1:9" ht="12.75">
      <c r="A91" s="2" t="s">
        <v>56</v>
      </c>
      <c r="B91" s="4"/>
      <c r="C91" s="4"/>
      <c r="D91" s="3" t="s">
        <v>57</v>
      </c>
      <c r="E91" s="4"/>
      <c r="F91" s="4">
        <v>151000000</v>
      </c>
      <c r="G91" s="4">
        <f>SUM(E91:F91)</f>
        <v>151000000</v>
      </c>
      <c r="H91" s="4"/>
      <c r="I91" s="4">
        <f>(H91/G91)*100</f>
        <v>0</v>
      </c>
    </row>
    <row r="92" spans="1:9" ht="12.75">
      <c r="A92" s="4" t="s">
        <v>34</v>
      </c>
      <c r="B92" s="4"/>
      <c r="C92" s="4"/>
      <c r="D92" s="3" t="s">
        <v>30</v>
      </c>
      <c r="E92" s="2">
        <f>SUM(E91:E91)</f>
        <v>0</v>
      </c>
      <c r="F92" s="2">
        <f>SUM(F91:F91)</f>
        <v>151000000</v>
      </c>
      <c r="G92" s="2">
        <f>SUM(G91:G91)</f>
        <v>151000000</v>
      </c>
      <c r="H92" s="2">
        <f>SUM(H91:H91)</f>
        <v>0</v>
      </c>
      <c r="I92" s="4">
        <f>(H92/G92)*100</f>
        <v>0</v>
      </c>
    </row>
    <row r="93" spans="1:9" ht="12.75">
      <c r="A93" s="4"/>
      <c r="B93" s="4"/>
      <c r="C93" s="4"/>
      <c r="D93" s="3"/>
      <c r="E93" s="2"/>
      <c r="F93" s="2"/>
      <c r="G93" s="2"/>
      <c r="H93" s="2"/>
      <c r="I93" s="4"/>
    </row>
    <row r="94" spans="1:9" ht="12.75">
      <c r="A94" s="2" t="s">
        <v>58</v>
      </c>
      <c r="B94" s="4"/>
      <c r="C94" s="4"/>
      <c r="D94" s="3" t="s">
        <v>57</v>
      </c>
      <c r="E94" s="4"/>
      <c r="F94" s="4">
        <v>57000000</v>
      </c>
      <c r="G94" s="4">
        <f>SUM(E94:F94)</f>
        <v>57000000</v>
      </c>
      <c r="H94" s="4"/>
      <c r="I94" s="4">
        <f>(H94/G94)*100</f>
        <v>0</v>
      </c>
    </row>
    <row r="95" spans="1:9" ht="12.75">
      <c r="A95" s="4" t="s">
        <v>34</v>
      </c>
      <c r="B95" s="4"/>
      <c r="C95" s="4"/>
      <c r="D95" s="3" t="s">
        <v>30</v>
      </c>
      <c r="E95" s="2">
        <f>SUM(E94:E94)</f>
        <v>0</v>
      </c>
      <c r="F95" s="2">
        <f>SUM(F94:F94)</f>
        <v>57000000</v>
      </c>
      <c r="G95" s="2">
        <f>SUM(G94:G94)</f>
        <v>57000000</v>
      </c>
      <c r="H95" s="2">
        <f>SUM(H94:H94)</f>
        <v>0</v>
      </c>
      <c r="I95" s="4">
        <f>(H95/G95)*100</f>
        <v>0</v>
      </c>
    </row>
    <row r="96" spans="1:9" ht="12.75">
      <c r="A96" s="4"/>
      <c r="B96" s="4"/>
      <c r="C96" s="4"/>
      <c r="D96" s="3"/>
      <c r="E96" s="2"/>
      <c r="F96" s="2"/>
      <c r="G96" s="2"/>
      <c r="H96" s="2"/>
      <c r="I96" s="4"/>
    </row>
    <row r="97" spans="1:9" ht="12.75">
      <c r="A97" s="2" t="s">
        <v>59</v>
      </c>
      <c r="B97" s="4"/>
      <c r="C97" s="4"/>
      <c r="D97" s="3" t="s">
        <v>60</v>
      </c>
      <c r="E97" s="4"/>
      <c r="F97" s="4">
        <v>317000</v>
      </c>
      <c r="G97" s="4">
        <f>SUM(E97:F97)</f>
        <v>317000</v>
      </c>
      <c r="H97" s="4"/>
      <c r="I97" s="4">
        <f>(H97/G97)*100</f>
        <v>0</v>
      </c>
    </row>
    <row r="98" spans="1:9" ht="12.75">
      <c r="A98" s="4" t="s">
        <v>29</v>
      </c>
      <c r="B98" s="4"/>
      <c r="C98" s="4"/>
      <c r="D98" s="3" t="s">
        <v>30</v>
      </c>
      <c r="E98" s="2">
        <f>SUM(E97:E97)</f>
        <v>0</v>
      </c>
      <c r="F98" s="2">
        <f>SUM(F97:F97)</f>
        <v>317000</v>
      </c>
      <c r="G98" s="2">
        <f>SUM(G97:G97)</f>
        <v>317000</v>
      </c>
      <c r="H98" s="2">
        <f>SUM(H97:H97)</f>
        <v>0</v>
      </c>
      <c r="I98" s="4">
        <f>(H98/G98)*100</f>
        <v>0</v>
      </c>
    </row>
    <row r="99" spans="1:9" ht="12.75">
      <c r="A99" s="6"/>
      <c r="B99" s="2"/>
      <c r="C99" s="2"/>
      <c r="D99" s="4"/>
      <c r="E99" s="2"/>
      <c r="F99" s="4"/>
      <c r="G99" s="4">
        <f>SUM(E99:F99)</f>
        <v>0</v>
      </c>
      <c r="H99" s="4"/>
      <c r="I99" s="4"/>
    </row>
    <row r="100" spans="1:9" ht="12.75">
      <c r="A100" s="2" t="s">
        <v>61</v>
      </c>
      <c r="B100" s="2"/>
      <c r="C100" s="2"/>
      <c r="D100" s="4" t="s">
        <v>62</v>
      </c>
      <c r="E100" s="6">
        <v>16344000</v>
      </c>
      <c r="F100" s="4">
        <v>-255049</v>
      </c>
      <c r="G100" s="4">
        <f>SUM(E100:F100)</f>
        <v>16088951</v>
      </c>
      <c r="H100" s="4"/>
      <c r="I100" s="4">
        <f>(H100/G100)*100</f>
        <v>0</v>
      </c>
    </row>
    <row r="101" spans="1:9" ht="12.75">
      <c r="A101" s="6"/>
      <c r="B101" s="2"/>
      <c r="C101" s="2"/>
      <c r="D101" s="4" t="s">
        <v>30</v>
      </c>
      <c r="E101" s="2">
        <f>SUM(E100:E100)</f>
        <v>16344000</v>
      </c>
      <c r="F101" s="2">
        <f>SUM(F100:F100)</f>
        <v>-255049</v>
      </c>
      <c r="G101" s="2">
        <f>SUM(G100:G100)</f>
        <v>16088951</v>
      </c>
      <c r="H101" s="2">
        <f>SUM(H100:H100)</f>
        <v>0</v>
      </c>
      <c r="I101" s="4">
        <f>(H101/G101)*100</f>
        <v>0</v>
      </c>
    </row>
    <row r="102" spans="1:9" ht="12.75">
      <c r="A102" s="6"/>
      <c r="B102" s="2"/>
      <c r="C102" s="2"/>
      <c r="D102" s="4"/>
      <c r="E102" s="2"/>
      <c r="F102" s="4"/>
      <c r="G102" s="4"/>
      <c r="H102" s="4"/>
      <c r="I102" s="4"/>
    </row>
    <row r="103" spans="1:9" ht="12.75">
      <c r="A103" s="17" t="s">
        <v>63</v>
      </c>
      <c r="B103" s="17"/>
      <c r="C103" s="17"/>
      <c r="D103" s="4"/>
      <c r="E103" s="2">
        <f>SUM(E22,E26,E33,E38,E43,E53,E57,E62,E67,E70,E80,E77,E73,E48,E101,E29,E83,E86,E89,E92,E95,E98)</f>
        <v>199061508</v>
      </c>
      <c r="F103" s="2">
        <f>SUM(F22,F26,F33,F38,F43,F53,F57,F62,F67,F70,F80,F77,F73,F48,F101,F29,F83,F86,F89,F92,F95,F98)</f>
        <v>250957586</v>
      </c>
      <c r="G103" s="2">
        <f>SUM(G22,G26,G33,G38,G43,G53,G57,G62,G67,G70,G80,G77,G73,G48,G101,G29,G83,G86,G89,G92,G95,G98)</f>
        <v>450019094</v>
      </c>
      <c r="H103" s="2">
        <f>SUM(H22,H26,H33,H38,H43,H53,H57,H62,H67,H70,H80,H77,H73,H48,H101,H29,H83,H86,H89,H92,H95,H98)</f>
        <v>0</v>
      </c>
      <c r="I103" s="4">
        <f>(H103/G103)*100</f>
        <v>0</v>
      </c>
    </row>
  </sheetData>
  <sheetProtection selectLockedCells="1" selectUnlockedCells="1"/>
  <mergeCells count="6">
    <mergeCell ref="A1:I1"/>
    <mergeCell ref="A3:C3"/>
    <mergeCell ref="A4:C4"/>
    <mergeCell ref="A5:C5"/>
    <mergeCell ref="A15:C15"/>
    <mergeCell ref="A103:C10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0" sqref="I20: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65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7" t="s">
        <v>66</v>
      </c>
      <c r="B4" s="17"/>
      <c r="C4" s="17"/>
      <c r="D4" s="7" t="s">
        <v>67</v>
      </c>
      <c r="E4" s="3" t="s">
        <v>10</v>
      </c>
      <c r="F4" s="6">
        <f>SUM(F17)</f>
        <v>500000</v>
      </c>
      <c r="G4" s="4">
        <v>22</v>
      </c>
      <c r="H4" s="4">
        <f aca="true" t="shared" si="0" ref="H4:H12">SUM(F4:G4)</f>
        <v>500022</v>
      </c>
      <c r="I4" s="4"/>
      <c r="J4" s="4">
        <f>(I4/H4)*100</f>
        <v>0</v>
      </c>
    </row>
    <row r="5" spans="1:10" ht="12.75">
      <c r="A5" s="4"/>
      <c r="B5" s="4"/>
      <c r="C5" s="4"/>
      <c r="D5" s="4"/>
      <c r="E5" s="3" t="s">
        <v>12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68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69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18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f>SUM(F21)</f>
        <v>27000</v>
      </c>
      <c r="G12" s="4">
        <v>-268</v>
      </c>
      <c r="H12" s="4">
        <f t="shared" si="0"/>
        <v>26732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527000</v>
      </c>
      <c r="G13" s="2">
        <f>SUM(G4:G12)</f>
        <v>-246</v>
      </c>
      <c r="H13" s="2">
        <f>SUM(H4:H12)</f>
        <v>526754</v>
      </c>
      <c r="I13" s="2">
        <f>SUM(I4:I12)</f>
        <v>0</v>
      </c>
      <c r="J13" s="2">
        <f>(I13/H13)*100</f>
        <v>0</v>
      </c>
    </row>
    <row r="14" spans="1:10" ht="12.75">
      <c r="A14" s="17" t="s">
        <v>70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71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29</v>
      </c>
      <c r="B17" s="4"/>
      <c r="C17" s="4"/>
      <c r="D17" s="4"/>
      <c r="E17" s="4" t="s">
        <v>23</v>
      </c>
      <c r="F17" s="4">
        <v>500000</v>
      </c>
      <c r="G17" s="4">
        <v>22</v>
      </c>
      <c r="H17" s="4">
        <f>SUM(F17:G17)</f>
        <v>500022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2" t="s">
        <v>30</v>
      </c>
      <c r="F18" s="2">
        <f>SUM(F17:F17)</f>
        <v>500000</v>
      </c>
      <c r="G18" s="2">
        <f>SUM(G17:G17)</f>
        <v>22</v>
      </c>
      <c r="H18" s="2">
        <f>SUM(F18:G18)</f>
        <v>500022</v>
      </c>
      <c r="I18" s="2">
        <f>SUM(I17)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61</v>
      </c>
      <c r="B20" s="4"/>
      <c r="C20" s="4"/>
      <c r="D20" s="4"/>
      <c r="E20" s="8" t="s">
        <v>72</v>
      </c>
      <c r="F20" s="6">
        <v>9156000</v>
      </c>
      <c r="G20" s="4">
        <v>575262</v>
      </c>
      <c r="H20" s="4">
        <f>SUM(F20:G20)</f>
        <v>9731262</v>
      </c>
      <c r="I20" s="4"/>
      <c r="J20" s="4">
        <f aca="true" t="shared" si="1" ref="J20:J25">(I20/H20)*100</f>
        <v>0</v>
      </c>
    </row>
    <row r="21" spans="1:10" ht="12.75">
      <c r="A21" s="2"/>
      <c r="B21" s="4"/>
      <c r="C21" s="4"/>
      <c r="D21" s="4"/>
      <c r="E21" s="8" t="s">
        <v>62</v>
      </c>
      <c r="F21" s="6">
        <v>27000</v>
      </c>
      <c r="G21" s="4">
        <v>-268</v>
      </c>
      <c r="H21" s="4">
        <f>SUM(F21:G21)</f>
        <v>26732</v>
      </c>
      <c r="I21" s="4"/>
      <c r="J21" s="4">
        <f t="shared" si="1"/>
        <v>0</v>
      </c>
    </row>
    <row r="22" spans="1:10" ht="12.75">
      <c r="A22" s="4"/>
      <c r="B22" s="4"/>
      <c r="C22" s="4"/>
      <c r="D22" s="4"/>
      <c r="E22" s="2" t="s">
        <v>30</v>
      </c>
      <c r="F22" s="2">
        <f>SUM(F20:F21)</f>
        <v>9183000</v>
      </c>
      <c r="G22" s="2">
        <f>SUM(G20:G21)</f>
        <v>574994</v>
      </c>
      <c r="H22" s="2">
        <f>SUM(H20:H21)</f>
        <v>9757994</v>
      </c>
      <c r="I22" s="2">
        <f>SUM(I20:I21)</f>
        <v>0</v>
      </c>
      <c r="J22" s="4">
        <f t="shared" si="1"/>
        <v>0</v>
      </c>
    </row>
    <row r="23" spans="1:10" ht="12.75" hidden="1">
      <c r="A23" s="4" t="s">
        <v>73</v>
      </c>
      <c r="B23" s="4"/>
      <c r="C23" s="4"/>
      <c r="D23" s="4"/>
      <c r="E23" s="4"/>
      <c r="F23" s="4"/>
      <c r="G23" s="4"/>
      <c r="H23" s="4">
        <f>SUM(F23:G23)</f>
        <v>0</v>
      </c>
      <c r="I23" s="4"/>
      <c r="J23" s="4" t="e">
        <f t="shared" si="1"/>
        <v>#DIV/0!</v>
      </c>
    </row>
    <row r="24" spans="1:10" ht="12.75" hidden="1">
      <c r="A24" s="4"/>
      <c r="B24" s="4"/>
      <c r="C24" s="4"/>
      <c r="D24" s="4"/>
      <c r="E24" s="4" t="s">
        <v>74</v>
      </c>
      <c r="F24" s="4"/>
      <c r="G24" s="4"/>
      <c r="H24" s="4">
        <f>SUM(F24:G24)</f>
        <v>0</v>
      </c>
      <c r="I24" s="4"/>
      <c r="J24" s="4" t="e">
        <f t="shared" si="1"/>
        <v>#DIV/0!</v>
      </c>
    </row>
    <row r="25" spans="1:10" ht="12.75" hidden="1">
      <c r="A25" s="4"/>
      <c r="B25" s="4"/>
      <c r="C25" s="4"/>
      <c r="D25" s="4"/>
      <c r="E25" s="4" t="s">
        <v>30</v>
      </c>
      <c r="F25" s="4"/>
      <c r="G25" s="4"/>
      <c r="H25" s="4">
        <f>SUM(F25:G25)</f>
        <v>0</v>
      </c>
      <c r="I25" s="4"/>
      <c r="J25" s="4" t="e">
        <f t="shared" si="1"/>
        <v>#DIV/0!</v>
      </c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75</v>
      </c>
      <c r="B27" s="17"/>
      <c r="C27" s="17"/>
      <c r="D27" s="17"/>
      <c r="E27" s="4"/>
      <c r="F27" s="2">
        <f>SUM(F18,,F21)</f>
        <v>527000</v>
      </c>
      <c r="G27" s="2">
        <f>SUM(G18,,G21)</f>
        <v>-246</v>
      </c>
      <c r="H27" s="2">
        <f>SUM(H18,,H21)</f>
        <v>526754</v>
      </c>
      <c r="I27" s="2">
        <f>SUM(I18,,I21)</f>
        <v>0</v>
      </c>
      <c r="J27" s="2">
        <f>(I27/H27)*100</f>
        <v>0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30" sqref="I30:I31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65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7" t="s">
        <v>76</v>
      </c>
      <c r="B4" s="17"/>
      <c r="C4" s="17"/>
      <c r="D4" s="19" t="s">
        <v>67</v>
      </c>
      <c r="E4" s="3" t="s">
        <v>10</v>
      </c>
      <c r="F4" s="4"/>
      <c r="G4" s="4">
        <v>11</v>
      </c>
      <c r="H4" s="4">
        <f aca="true" t="shared" si="0" ref="H4:H12">SUM(F4:G4)</f>
        <v>11</v>
      </c>
      <c r="I4" s="4"/>
      <c r="J4" s="4">
        <f>(I4/H4)*100</f>
        <v>0</v>
      </c>
    </row>
    <row r="5" spans="1:10" ht="12.75">
      <c r="A5" s="4"/>
      <c r="B5" s="4"/>
      <c r="C5" s="4"/>
      <c r="D5" s="19"/>
      <c r="E5" s="3" t="s">
        <v>12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68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69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18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f>SUM(F31)</f>
        <v>11000</v>
      </c>
      <c r="G12" s="4">
        <v>31455</v>
      </c>
      <c r="H12" s="4">
        <f t="shared" si="0"/>
        <v>42455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11000</v>
      </c>
      <c r="G13" s="2">
        <f>SUM(G4:G12)</f>
        <v>31466</v>
      </c>
      <c r="H13" s="2">
        <f>SUM(H4:H12)</f>
        <v>42466</v>
      </c>
      <c r="I13" s="2">
        <f>SUM(I4:I12)</f>
        <v>0</v>
      </c>
      <c r="J13" s="2">
        <f>(I13/H13)*100</f>
        <v>0</v>
      </c>
    </row>
    <row r="14" spans="1:10" ht="12.75">
      <c r="A14" s="17" t="s">
        <v>70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2" t="s">
        <v>77</v>
      </c>
      <c r="B15" s="4"/>
      <c r="C15" s="4"/>
      <c r="D15" s="4"/>
      <c r="E15" s="4" t="s">
        <v>78</v>
      </c>
      <c r="F15" s="4"/>
      <c r="G15" s="4">
        <v>11</v>
      </c>
      <c r="H15" s="4">
        <f>SUM(F15:G15)</f>
        <v>11</v>
      </c>
      <c r="I15" s="4"/>
      <c r="J15" s="4">
        <f aca="true" t="shared" si="1" ref="J15:J27">(I15/H15)*100</f>
        <v>0</v>
      </c>
    </row>
    <row r="16" spans="1:10" ht="12.75" hidden="1">
      <c r="A16" s="4"/>
      <c r="B16" s="4"/>
      <c r="C16" s="4"/>
      <c r="D16" s="4"/>
      <c r="E16" s="4"/>
      <c r="F16" s="4"/>
      <c r="G16" s="4"/>
      <c r="H16" s="4"/>
      <c r="I16" s="4"/>
      <c r="J16" s="4" t="e">
        <f t="shared" si="1"/>
        <v>#DIV/0!</v>
      </c>
    </row>
    <row r="17" spans="1:10" ht="12.75" hidden="1">
      <c r="A17" s="4"/>
      <c r="B17" s="4"/>
      <c r="C17" s="4"/>
      <c r="D17" s="4"/>
      <c r="E17" s="4"/>
      <c r="F17" s="4"/>
      <c r="G17" s="4"/>
      <c r="H17" s="4"/>
      <c r="I17" s="4"/>
      <c r="J17" s="4" t="e">
        <f t="shared" si="1"/>
        <v>#DIV/0!</v>
      </c>
    </row>
    <row r="18" spans="1:10" ht="12.75" hidden="1">
      <c r="A18" s="4"/>
      <c r="B18" s="4"/>
      <c r="C18" s="4"/>
      <c r="D18" s="4"/>
      <c r="E18" s="4"/>
      <c r="F18" s="4"/>
      <c r="G18" s="4"/>
      <c r="H18" s="4"/>
      <c r="I18" s="4"/>
      <c r="J18" s="4" t="e">
        <f t="shared" si="1"/>
        <v>#DIV/0!</v>
      </c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4"/>
      <c r="J19" s="4" t="e">
        <f t="shared" si="1"/>
        <v>#DIV/0!</v>
      </c>
    </row>
    <row r="20" spans="1:10" ht="12.75" hidden="1">
      <c r="A20" s="4"/>
      <c r="B20" s="4"/>
      <c r="C20" s="4"/>
      <c r="D20" s="4"/>
      <c r="E20" s="4"/>
      <c r="F20" s="4"/>
      <c r="G20" s="4"/>
      <c r="H20" s="4"/>
      <c r="I20" s="4"/>
      <c r="J20" s="4" t="e">
        <f t="shared" si="1"/>
        <v>#DIV/0!</v>
      </c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4"/>
      <c r="J21" s="4" t="e">
        <f t="shared" si="1"/>
        <v>#DIV/0!</v>
      </c>
    </row>
    <row r="22" spans="1:10" ht="12.75" hidden="1">
      <c r="A22" s="4"/>
      <c r="B22" s="4"/>
      <c r="C22" s="4"/>
      <c r="D22" s="4"/>
      <c r="E22" s="4"/>
      <c r="F22" s="4"/>
      <c r="G22" s="4"/>
      <c r="H22" s="4"/>
      <c r="I22" s="4"/>
      <c r="J22" s="4" t="e">
        <f t="shared" si="1"/>
        <v>#DIV/0!</v>
      </c>
    </row>
    <row r="23" spans="1:10" ht="12.75" hidden="1">
      <c r="A23" s="4"/>
      <c r="B23" s="4"/>
      <c r="C23" s="4"/>
      <c r="D23" s="4"/>
      <c r="E23" s="4"/>
      <c r="F23" s="4"/>
      <c r="G23" s="4"/>
      <c r="H23" s="4"/>
      <c r="I23" s="4"/>
      <c r="J23" s="4" t="e">
        <f t="shared" si="1"/>
        <v>#DIV/0!</v>
      </c>
    </row>
    <row r="24" spans="1:10" ht="12.75" hidden="1">
      <c r="A24" s="4"/>
      <c r="B24" s="4"/>
      <c r="C24" s="4"/>
      <c r="D24" s="4"/>
      <c r="E24" s="4"/>
      <c r="F24" s="4"/>
      <c r="G24" s="4"/>
      <c r="H24" s="4"/>
      <c r="I24" s="4"/>
      <c r="J24" s="4" t="e">
        <f t="shared" si="1"/>
        <v>#DIV/0!</v>
      </c>
    </row>
    <row r="25" spans="1:10" ht="12.75" hidden="1">
      <c r="A25" s="4"/>
      <c r="B25" s="4"/>
      <c r="C25" s="4"/>
      <c r="D25" s="4"/>
      <c r="E25" s="4"/>
      <c r="F25" s="4"/>
      <c r="G25" s="4"/>
      <c r="H25" s="4"/>
      <c r="I25" s="4"/>
      <c r="J25" s="4" t="e">
        <f t="shared" si="1"/>
        <v>#DIV/0!</v>
      </c>
    </row>
    <row r="26" spans="1:10" ht="12.75" hidden="1">
      <c r="A26" s="4"/>
      <c r="B26" s="4"/>
      <c r="C26" s="4"/>
      <c r="D26" s="4"/>
      <c r="E26" s="4"/>
      <c r="F26" s="4"/>
      <c r="G26" s="4"/>
      <c r="H26" s="4"/>
      <c r="I26" s="4"/>
      <c r="J26" s="4" t="e">
        <f t="shared" si="1"/>
        <v>#DIV/0!</v>
      </c>
    </row>
    <row r="27" spans="1:10" ht="12.75">
      <c r="A27" s="4"/>
      <c r="B27" s="4"/>
      <c r="C27" s="4"/>
      <c r="D27" s="4"/>
      <c r="E27" s="2" t="s">
        <v>30</v>
      </c>
      <c r="F27" s="2">
        <f>SUM(F15)</f>
        <v>0</v>
      </c>
      <c r="G27" s="2">
        <f>SUM(G15)</f>
        <v>11</v>
      </c>
      <c r="H27" s="2">
        <f>SUM(H15)</f>
        <v>11</v>
      </c>
      <c r="I27" s="2">
        <f>SUM(I15)</f>
        <v>0</v>
      </c>
      <c r="J27" s="2">
        <f t="shared" si="1"/>
        <v>0</v>
      </c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9" t="s">
        <v>61</v>
      </c>
      <c r="B29" s="2"/>
      <c r="C29" s="2"/>
      <c r="D29" s="2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8" t="s">
        <v>72</v>
      </c>
      <c r="F30" s="4">
        <v>51419000</v>
      </c>
      <c r="G30" s="4">
        <v>2230200</v>
      </c>
      <c r="H30" s="4">
        <f>SUM(F30:G30)</f>
        <v>53649200</v>
      </c>
      <c r="I30" s="4"/>
      <c r="J30" s="4">
        <f>(I30/H30)*100</f>
        <v>0</v>
      </c>
    </row>
    <row r="31" spans="1:10" ht="12.75">
      <c r="A31" s="4"/>
      <c r="B31" s="4"/>
      <c r="C31" s="4"/>
      <c r="D31" s="4"/>
      <c r="E31" s="8" t="s">
        <v>62</v>
      </c>
      <c r="F31" s="4">
        <v>11000</v>
      </c>
      <c r="G31" s="4">
        <v>31455</v>
      </c>
      <c r="H31" s="4">
        <f>SUM(F31:G31)</f>
        <v>42455</v>
      </c>
      <c r="I31" s="4"/>
      <c r="J31" s="4">
        <f>(I31/H31)*100</f>
        <v>0</v>
      </c>
    </row>
    <row r="32" spans="1:10" ht="12.75">
      <c r="A32" s="4"/>
      <c r="B32" s="4"/>
      <c r="C32" s="4"/>
      <c r="D32" s="4"/>
      <c r="E32" s="4" t="s">
        <v>30</v>
      </c>
      <c r="F32" s="2">
        <f>SUM(F30:F31)</f>
        <v>51430000</v>
      </c>
      <c r="G32" s="2">
        <f>SUM(G30:G31)</f>
        <v>2261655</v>
      </c>
      <c r="H32" s="2">
        <f>SUM(H30:H31)</f>
        <v>53691655</v>
      </c>
      <c r="I32" s="2">
        <f>SUM(I30:I31)</f>
        <v>0</v>
      </c>
      <c r="J32" s="4">
        <f>(I32/H32)*100</f>
        <v>0</v>
      </c>
    </row>
    <row r="33" spans="1:10" ht="12.75">
      <c r="A33" s="4"/>
      <c r="B33" s="4"/>
      <c r="C33" s="4"/>
      <c r="D33" s="4"/>
      <c r="E33" s="4"/>
      <c r="F33" s="2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17" t="s">
        <v>75</v>
      </c>
      <c r="B35" s="17"/>
      <c r="C35" s="17"/>
      <c r="D35" s="17"/>
      <c r="E35" s="4"/>
      <c r="F35" s="2">
        <f>SUM(F31,F27)</f>
        <v>11000</v>
      </c>
      <c r="G35" s="2">
        <f>SUM(G31,G27)</f>
        <v>31466</v>
      </c>
      <c r="H35" s="2">
        <f>SUM(H31,H27)</f>
        <v>42466</v>
      </c>
      <c r="I35" s="2">
        <f>SUM(I31,I27)</f>
        <v>0</v>
      </c>
      <c r="J35" s="2">
        <f>(I35/H35)*100</f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35:D35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84</v>
      </c>
    </row>
    <row r="2" spans="1:10" ht="12.75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80</v>
      </c>
    </row>
    <row r="10" spans="5:9" ht="12.75"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81</v>
      </c>
      <c r="B12" s="11"/>
      <c r="E12" s="12">
        <f>'Önkormányzati rész'!$E$103</f>
        <v>199061508</v>
      </c>
      <c r="F12" s="13">
        <f>'Önkormányzati rész'!F103</f>
        <v>250957586</v>
      </c>
      <c r="G12" s="13">
        <f>'Önkormányzati rész'!G103</f>
        <v>450019094</v>
      </c>
      <c r="H12" s="13">
        <f>'Önkormányzati rész'!H103</f>
        <v>0</v>
      </c>
      <c r="I12" s="10">
        <f>(H12/G12)*100</f>
        <v>0</v>
      </c>
    </row>
    <row r="13" spans="5:9" ht="12.75">
      <c r="E13" s="10"/>
      <c r="F13" s="10"/>
      <c r="G13" s="10"/>
      <c r="H13" s="10"/>
      <c r="I13" s="10"/>
    </row>
    <row r="14" spans="5:9" ht="12.75">
      <c r="E14" s="11"/>
      <c r="I14" s="10"/>
    </row>
    <row r="15" spans="1:9" ht="12.75">
      <c r="A15" s="11" t="s">
        <v>82</v>
      </c>
      <c r="E15" s="11">
        <f>'ÓVODA 1.'!$F$35</f>
        <v>11000</v>
      </c>
      <c r="F15" s="13">
        <f>'ÓVODA 1.'!$G$35</f>
        <v>31466</v>
      </c>
      <c r="G15" s="11">
        <f>'ÓVODA 1.'!H35</f>
        <v>42466</v>
      </c>
      <c r="H15" s="11">
        <f>'ÓVODA 1.'!I35</f>
        <v>0</v>
      </c>
      <c r="I15" s="10">
        <f>(H15/G15)*100</f>
        <v>0</v>
      </c>
    </row>
    <row r="16" spans="5:9" ht="12.75">
      <c r="E16" s="11"/>
      <c r="I16" s="10"/>
    </row>
    <row r="17" spans="1:9" ht="12.75">
      <c r="A17" s="20" t="s">
        <v>66</v>
      </c>
      <c r="B17" s="20"/>
      <c r="C17" s="20"/>
      <c r="E17" s="11">
        <f>'MŰV.H. 2.'!$F$27</f>
        <v>527000</v>
      </c>
      <c r="F17" s="11">
        <f>'MŰV.H. 2.'!G27</f>
        <v>-246</v>
      </c>
      <c r="G17" s="11">
        <f>'MŰV.H. 2.'!H27</f>
        <v>526754</v>
      </c>
      <c r="H17" s="11">
        <f>'MŰV.H. 2.'!I27</f>
        <v>0</v>
      </c>
      <c r="I17" s="10">
        <f>(H17/G17)*100</f>
        <v>0</v>
      </c>
    </row>
    <row r="18" spans="5:9" ht="12.75">
      <c r="E18" s="11"/>
      <c r="I18" s="10"/>
    </row>
    <row r="19" spans="1:9" ht="12.75">
      <c r="A19" s="14"/>
      <c r="B19" s="15"/>
      <c r="C19" s="15"/>
      <c r="E19" s="11"/>
      <c r="I19" s="10"/>
    </row>
    <row r="20" spans="1:9" ht="12.75">
      <c r="A20" s="14"/>
      <c r="B20" s="15"/>
      <c r="C20" s="15"/>
      <c r="E20" s="11"/>
      <c r="I20" s="10"/>
    </row>
    <row r="21" spans="1:9" ht="12.75">
      <c r="A21" s="14"/>
      <c r="B21" s="15"/>
      <c r="C21" s="15"/>
      <c r="E21" s="11"/>
      <c r="I21" s="10"/>
    </row>
    <row r="22" spans="5:9" ht="12.75">
      <c r="E22" s="11"/>
      <c r="I22" s="10"/>
    </row>
    <row r="23" spans="1:9" ht="12.75">
      <c r="A23" s="20" t="s">
        <v>83</v>
      </c>
      <c r="B23" s="20"/>
      <c r="E23" s="11">
        <f>SUM(E12:E18)</f>
        <v>199599508</v>
      </c>
      <c r="F23" s="11">
        <f>SUM(F12:F18)</f>
        <v>250988806</v>
      </c>
      <c r="G23" s="11">
        <f>SUM(G12:G18)</f>
        <v>450588314</v>
      </c>
      <c r="H23" s="11">
        <f>SUM(H12:H18)</f>
        <v>0</v>
      </c>
      <c r="I23" s="10">
        <f>(H23/G23)*100</f>
        <v>0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2017-11-20T14:23:32Z</cp:lastPrinted>
  <dcterms:created xsi:type="dcterms:W3CDTF">2017-12-12T11:45:38Z</dcterms:created>
  <dcterms:modified xsi:type="dcterms:W3CDTF">2017-12-12T11:45:38Z</dcterms:modified>
  <cp:category/>
  <cp:version/>
  <cp:contentType/>
  <cp:contentStatus/>
</cp:coreProperties>
</file>