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lfogadott" sheetId="1" r:id="rId1"/>
    <sheet name="Módosítás (VI.07.)" sheetId="3" r:id="rId2"/>
    <sheet name="Módosítás (IX.06.)" sheetId="2" r:id="rId3"/>
  </sheets>
  <calcPr calcId="124519"/>
</workbook>
</file>

<file path=xl/calcChain.xml><?xml version="1.0" encoding="utf-8"?>
<calcChain xmlns="http://schemas.openxmlformats.org/spreadsheetml/2006/main">
  <c r="C48" i="3"/>
  <c r="B48"/>
  <c r="D47"/>
  <c r="D46"/>
  <c r="D48" s="1"/>
  <c r="D45"/>
  <c r="D44"/>
  <c r="C42"/>
  <c r="B42"/>
  <c r="D41"/>
  <c r="D42" s="1"/>
  <c r="D40"/>
  <c r="D39"/>
  <c r="C39"/>
  <c r="C43" s="1"/>
  <c r="C49" s="1"/>
  <c r="B39"/>
  <c r="D38"/>
  <c r="D37"/>
  <c r="D36"/>
  <c r="C35"/>
  <c r="B35"/>
  <c r="B43" s="1"/>
  <c r="B49" s="1"/>
  <c r="D34"/>
  <c r="D33"/>
  <c r="C30"/>
  <c r="C28"/>
  <c r="B28"/>
  <c r="D27"/>
  <c r="D26"/>
  <c r="D28" s="1"/>
  <c r="D25"/>
  <c r="D24"/>
  <c r="D23"/>
  <c r="C23"/>
  <c r="D22"/>
  <c r="D21"/>
  <c r="C19"/>
  <c r="B19"/>
  <c r="D18"/>
  <c r="D17"/>
  <c r="D16"/>
  <c r="D15"/>
  <c r="D14"/>
  <c r="D13"/>
  <c r="D19" s="1"/>
  <c r="C11"/>
  <c r="B11"/>
  <c r="B30" s="1"/>
  <c r="D10"/>
  <c r="D9"/>
  <c r="D11" s="1"/>
  <c r="D8"/>
  <c r="C6"/>
  <c r="B6"/>
  <c r="D5"/>
  <c r="D4"/>
  <c r="D6" s="1"/>
  <c r="D30" s="1"/>
  <c r="D3"/>
  <c r="D2"/>
  <c r="C44" i="2"/>
  <c r="B44"/>
  <c r="D43"/>
  <c r="D40"/>
  <c r="D44" s="1"/>
  <c r="C38"/>
  <c r="B38"/>
  <c r="D37"/>
  <c r="D38" s="1"/>
  <c r="D36"/>
  <c r="D35"/>
  <c r="C35"/>
  <c r="C39" s="1"/>
  <c r="C45" s="1"/>
  <c r="B35"/>
  <c r="D34"/>
  <c r="D33"/>
  <c r="D32"/>
  <c r="C31"/>
  <c r="B31"/>
  <c r="B39" s="1"/>
  <c r="B45" s="1"/>
  <c r="D30"/>
  <c r="D29"/>
  <c r="C26"/>
  <c r="C24"/>
  <c r="B24"/>
  <c r="D23"/>
  <c r="D22"/>
  <c r="D24" s="1"/>
  <c r="D21"/>
  <c r="D20"/>
  <c r="D19"/>
  <c r="C19"/>
  <c r="D18"/>
  <c r="D17"/>
  <c r="C15"/>
  <c r="B15"/>
  <c r="D14"/>
  <c r="D12"/>
  <c r="D15" s="1"/>
  <c r="C10"/>
  <c r="B10"/>
  <c r="D8"/>
  <c r="D10" s="1"/>
  <c r="C6"/>
  <c r="B6"/>
  <c r="B26" s="1"/>
  <c r="D2"/>
  <c r="D6" s="1"/>
  <c r="D26" s="1"/>
  <c r="E25" i="1"/>
  <c r="H25" s="1"/>
  <c r="G23"/>
  <c r="F23"/>
  <c r="D23"/>
  <c r="C23"/>
  <c r="B23"/>
  <c r="H22"/>
  <c r="E21"/>
  <c r="E23" s="1"/>
  <c r="H23" s="1"/>
  <c r="G19"/>
  <c r="F19"/>
  <c r="E19"/>
  <c r="H19" s="1"/>
  <c r="D19"/>
  <c r="C19"/>
  <c r="B19"/>
  <c r="H18"/>
  <c r="H17"/>
  <c r="E16"/>
  <c r="H16" s="1"/>
  <c r="G13"/>
  <c r="G24" s="1"/>
  <c r="G26" s="1"/>
  <c r="F13"/>
  <c r="F24" s="1"/>
  <c r="F26" s="1"/>
  <c r="D13"/>
  <c r="D24" s="1"/>
  <c r="D26" s="1"/>
  <c r="C13"/>
  <c r="C24" s="1"/>
  <c r="C26" s="1"/>
  <c r="B13"/>
  <c r="B24" s="1"/>
  <c r="B26" s="1"/>
  <c r="H12"/>
  <c r="H11"/>
  <c r="E11"/>
  <c r="E13" s="1"/>
  <c r="H10"/>
  <c r="D35" i="3" l="1"/>
  <c r="D43" s="1"/>
  <c r="D49" s="1"/>
  <c r="D31" i="2"/>
  <c r="D39" s="1"/>
  <c r="D45" s="1"/>
  <c r="H13" i="1"/>
  <c r="H24" s="1"/>
  <c r="H26" s="1"/>
  <c r="E24"/>
  <c r="E26" s="1"/>
  <c r="H21"/>
</calcChain>
</file>

<file path=xl/sharedStrings.xml><?xml version="1.0" encoding="utf-8"?>
<sst xmlns="http://schemas.openxmlformats.org/spreadsheetml/2006/main" count="100" uniqueCount="62">
  <si>
    <t>6.sz.melléklet</t>
  </si>
  <si>
    <t>adatok eFt-ban</t>
  </si>
  <si>
    <t xml:space="preserve">Eötvös Óvoda, mint önállóan működő és gazdálkodó költségvetési szerv </t>
  </si>
  <si>
    <t>Kötelező önkormányzati feladat</t>
  </si>
  <si>
    <t>INTÉZMÉNYEK</t>
  </si>
  <si>
    <t>személyi juttatás</t>
  </si>
  <si>
    <t>munkadót terhelő járulékok és szociális hozzájárulási adó</t>
  </si>
  <si>
    <t>dologi kiadás</t>
  </si>
  <si>
    <t>kiadás összesen</t>
  </si>
  <si>
    <t>saját bevétel</t>
  </si>
  <si>
    <t>finanszírozás állami támogatásból</t>
  </si>
  <si>
    <t>finanszírozás egyéb bevételből</t>
  </si>
  <si>
    <t>Lakitelek</t>
  </si>
  <si>
    <t>óvodai nevelés</t>
  </si>
  <si>
    <t>óvodai étkezés</t>
  </si>
  <si>
    <t>iskolai étkezés</t>
  </si>
  <si>
    <t>Lakiteleki óvoda összesen:</t>
  </si>
  <si>
    <t>Nyárlőrinc</t>
  </si>
  <si>
    <t>Nyárlőrinc óvoda össesen:</t>
  </si>
  <si>
    <t>Tiszaug</t>
  </si>
  <si>
    <t>Tiszaugi óvoda összesen:</t>
  </si>
  <si>
    <t>Óvoda összesen:</t>
  </si>
  <si>
    <t>Közös Költség</t>
  </si>
  <si>
    <t>MINDÖSSZESEN:</t>
  </si>
  <si>
    <t>KIADÁSOK</t>
  </si>
  <si>
    <t>MÓDOS. ELŐIR.</t>
  </si>
  <si>
    <t>MÓDOSÍTÁS</t>
  </si>
  <si>
    <t>Személyi juttatások</t>
  </si>
  <si>
    <t>Bölcsőde bér II.félév</t>
  </si>
  <si>
    <t>Személyi juttatások összesen:</t>
  </si>
  <si>
    <t>Járulékok</t>
  </si>
  <si>
    <t>Bölcsőde II.félév</t>
  </si>
  <si>
    <t>Járulékok összesen:</t>
  </si>
  <si>
    <t>Dologi kiadások</t>
  </si>
  <si>
    <t>Dologi kiadások összesen</t>
  </si>
  <si>
    <t>Átadott pénzeszköz</t>
  </si>
  <si>
    <t>Átadott pénzeszköz összesen:</t>
  </si>
  <si>
    <t>Felhalmozási kiadás</t>
  </si>
  <si>
    <t>Felhalmozási kiadás összesen</t>
  </si>
  <si>
    <t>KIADÁSI ELŐIR. ÖSSZESEN</t>
  </si>
  <si>
    <t>BEVÉTELEK</t>
  </si>
  <si>
    <t>Működ. bevételek</t>
  </si>
  <si>
    <t>Működési bevétel összesen</t>
  </si>
  <si>
    <t>Átvett pénzeszköz</t>
  </si>
  <si>
    <t>Átvett pénzeszköz összesen</t>
  </si>
  <si>
    <t>Pénzmaradv.2011.</t>
  </si>
  <si>
    <t>Pénzmar. Össz.</t>
  </si>
  <si>
    <t>Bevétel össz.</t>
  </si>
  <si>
    <t>Intézmény fin.</t>
  </si>
  <si>
    <t>Intézmény fin.összesen</t>
  </si>
  <si>
    <t>Bevételi előir. Mindössz.</t>
  </si>
  <si>
    <t>Lakitelek, 2013.08.28.</t>
  </si>
  <si>
    <t>Somodiné</t>
  </si>
  <si>
    <t xml:space="preserve">Kompenzáció </t>
  </si>
  <si>
    <t>Bér  Nyárlőrinci Óvoda (továbbképzésre)</t>
  </si>
  <si>
    <t>IPR Nyárlőrinci Óvoda</t>
  </si>
  <si>
    <t>Kompenzáció járuléka</t>
  </si>
  <si>
    <t>IPR Nyárlőrinci Óvoda járulék</t>
  </si>
  <si>
    <t>Üzemorvosi vizsgálat</t>
  </si>
  <si>
    <t>Fejlesztő ped. Jutt. Nyárlőrinci Óvoda</t>
  </si>
  <si>
    <t>kompenzáció (01-04 hó) és egybé kiadás</t>
  </si>
  <si>
    <t>Lakitelek, 2013.05.24.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</si>
</sst>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i/>
      <sz val="16"/>
      <name val="Arial CE"/>
      <charset val="238"/>
    </font>
    <font>
      <sz val="14"/>
      <name val="Arial CE"/>
      <family val="2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Font="1"/>
    <xf numFmtId="0" fontId="3" fillId="0" borderId="0" xfId="1" applyFont="1"/>
    <xf numFmtId="0" fontId="4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/>
    <xf numFmtId="0" fontId="8" fillId="0" borderId="0" xfId="1" applyFont="1"/>
    <xf numFmtId="0" fontId="9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 wrapText="1"/>
    </xf>
    <xf numFmtId="0" fontId="10" fillId="0" borderId="0" xfId="1" applyFont="1" applyFill="1"/>
    <xf numFmtId="164" fontId="0" fillId="0" borderId="0" xfId="2" applyNumberFormat="1" applyFont="1" applyFill="1"/>
    <xf numFmtId="0" fontId="1" fillId="0" borderId="0" xfId="1" applyFill="1" applyAlignment="1">
      <alignment horizontal="center"/>
    </xf>
    <xf numFmtId="0" fontId="1" fillId="0" borderId="0" xfId="1" applyFill="1"/>
    <xf numFmtId="164" fontId="1" fillId="0" borderId="0" xfId="1" applyNumberFormat="1" applyFill="1" applyAlignment="1">
      <alignment horizontal="center"/>
    </xf>
    <xf numFmtId="0" fontId="1" fillId="0" borderId="0" xfId="1" applyFont="1" applyFill="1"/>
    <xf numFmtId="0" fontId="11" fillId="0" borderId="0" xfId="1" applyFont="1" applyFill="1"/>
    <xf numFmtId="164" fontId="11" fillId="0" borderId="0" xfId="2" applyNumberFormat="1" applyFont="1" applyFill="1"/>
    <xf numFmtId="164" fontId="10" fillId="0" borderId="0" xfId="1" applyNumberFormat="1" applyFont="1" applyFill="1" applyAlignment="1">
      <alignment horizontal="center"/>
    </xf>
    <xf numFmtId="164" fontId="11" fillId="0" borderId="0" xfId="2" applyNumberFormat="1" applyFont="1" applyFill="1" applyBorder="1"/>
    <xf numFmtId="164" fontId="0" fillId="0" borderId="0" xfId="2" applyNumberFormat="1" applyFont="1" applyFill="1" applyAlignment="1">
      <alignment horizontal="right"/>
    </xf>
    <xf numFmtId="0" fontId="2" fillId="0" borderId="0" xfId="1" applyFont="1" applyFill="1"/>
    <xf numFmtId="164" fontId="2" fillId="0" borderId="0" xfId="2" applyNumberFormat="1" applyFont="1" applyFill="1"/>
    <xf numFmtId="0" fontId="2" fillId="0" borderId="3" xfId="1" applyFont="1" applyFill="1" applyBorder="1"/>
    <xf numFmtId="164" fontId="2" fillId="0" borderId="3" xfId="2" applyNumberFormat="1" applyFont="1" applyFill="1" applyBorder="1"/>
    <xf numFmtId="0" fontId="4" fillId="2" borderId="4" xfId="0" applyFont="1" applyFill="1" applyBorder="1"/>
    <xf numFmtId="0" fontId="4" fillId="0" borderId="4" xfId="0" applyFont="1" applyBorder="1"/>
    <xf numFmtId="0" fontId="4" fillId="0" borderId="0" xfId="0" applyFont="1"/>
    <xf numFmtId="0" fontId="1" fillId="0" borderId="4" xfId="0" applyFont="1" applyBorder="1"/>
    <xf numFmtId="0" fontId="0" fillId="0" borderId="4" xfId="0" applyBorder="1"/>
    <xf numFmtId="0" fontId="1" fillId="0" borderId="0" xfId="0" applyFont="1" applyBorder="1"/>
    <xf numFmtId="0" fontId="0" fillId="0" borderId="0" xfId="0" applyBorder="1"/>
    <xf numFmtId="0" fontId="1" fillId="0" borderId="4" xfId="0" applyFont="1" applyFill="1" applyBorder="1"/>
    <xf numFmtId="0" fontId="4" fillId="3" borderId="4" xfId="0" applyFont="1" applyFill="1" applyBorder="1"/>
    <xf numFmtId="0" fontId="1" fillId="3" borderId="4" xfId="0" applyFont="1" applyFill="1" applyBorder="1"/>
    <xf numFmtId="0" fontId="5" fillId="0" borderId="0" xfId="1" applyFont="1" applyAlignment="1">
      <alignment horizontal="center" wrapText="1"/>
    </xf>
    <xf numFmtId="0" fontId="1" fillId="0" borderId="0" xfId="1" applyAlignment="1"/>
    <xf numFmtId="0" fontId="1" fillId="0" borderId="5" xfId="0" applyFont="1" applyFill="1" applyBorder="1"/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/>
  </sheetViews>
  <sheetFormatPr defaultRowHeight="15"/>
  <cols>
    <col min="1" max="1" width="36.5703125" bestFit="1" customWidth="1"/>
    <col min="2" max="4" width="10.5703125" bestFit="1" customWidth="1"/>
    <col min="5" max="5" width="11.5703125" bestFit="1" customWidth="1"/>
    <col min="6" max="6" width="10.5703125" bestFit="1" customWidth="1"/>
    <col min="7" max="7" width="11" bestFit="1" customWidth="1"/>
    <col min="8" max="8" width="13.5703125" bestFit="1" customWidth="1"/>
  </cols>
  <sheetData>
    <row r="1" spans="1:8">
      <c r="A1" s="1"/>
      <c r="B1" s="2"/>
      <c r="C1" s="2"/>
      <c r="D1" s="2"/>
      <c r="E1" s="2"/>
      <c r="F1" s="2"/>
      <c r="G1" s="2"/>
      <c r="H1" s="3" t="s">
        <v>0</v>
      </c>
    </row>
    <row r="2" spans="1:8" ht="15.75">
      <c r="A2" s="2"/>
      <c r="B2" s="2"/>
      <c r="C2" s="4"/>
      <c r="D2" s="2"/>
      <c r="E2" s="2"/>
      <c r="F2" s="5"/>
      <c r="G2" s="5"/>
      <c r="H2" s="3" t="s">
        <v>1</v>
      </c>
    </row>
    <row r="3" spans="1:8" ht="15.75">
      <c r="A3" s="40" t="s">
        <v>2</v>
      </c>
      <c r="B3" s="41"/>
      <c r="C3" s="41"/>
      <c r="D3" s="41"/>
      <c r="E3" s="41"/>
      <c r="F3" s="41"/>
      <c r="G3" s="41"/>
      <c r="H3" s="41"/>
    </row>
    <row r="4" spans="1:8" ht="20.25">
      <c r="A4" s="6"/>
      <c r="B4" s="6"/>
      <c r="C4" s="7"/>
      <c r="D4" s="8"/>
      <c r="E4" s="9"/>
      <c r="F4" s="6"/>
      <c r="G4" s="6"/>
      <c r="H4" s="2"/>
    </row>
    <row r="5" spans="1:8" ht="20.25">
      <c r="A5" s="10" t="s">
        <v>3</v>
      </c>
      <c r="B5" s="6"/>
      <c r="C5" s="9"/>
      <c r="D5" s="9"/>
      <c r="E5" s="9"/>
      <c r="F5" s="6"/>
      <c r="G5" s="6"/>
      <c r="H5" s="2"/>
    </row>
    <row r="6" spans="1:8">
      <c r="A6" s="2"/>
      <c r="B6" s="2"/>
      <c r="C6" s="2"/>
      <c r="D6" s="2"/>
      <c r="E6" s="2"/>
      <c r="F6" s="2"/>
      <c r="G6" s="2"/>
      <c r="H6" s="2"/>
    </row>
    <row r="7" spans="1:8" ht="90" thickBot="1">
      <c r="A7" s="11" t="s">
        <v>4</v>
      </c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2" t="s">
        <v>11</v>
      </c>
    </row>
    <row r="8" spans="1:8" ht="15.75" thickTop="1">
      <c r="A8" s="13"/>
      <c r="B8" s="13"/>
      <c r="C8" s="13"/>
      <c r="D8" s="13"/>
      <c r="E8" s="13"/>
      <c r="F8" s="13"/>
      <c r="G8" s="13"/>
      <c r="H8" s="14"/>
    </row>
    <row r="9" spans="1:8">
      <c r="A9" s="15" t="s">
        <v>12</v>
      </c>
      <c r="B9" s="16"/>
      <c r="C9" s="16"/>
      <c r="D9" s="16"/>
      <c r="E9" s="16"/>
      <c r="F9" s="16"/>
      <c r="G9" s="16"/>
      <c r="H9" s="17"/>
    </row>
    <row r="10" spans="1:8">
      <c r="A10" s="18" t="s">
        <v>13</v>
      </c>
      <c r="B10" s="16">
        <v>45203</v>
      </c>
      <c r="C10" s="16">
        <v>12110</v>
      </c>
      <c r="D10" s="16">
        <v>6955</v>
      </c>
      <c r="E10" s="16">
        <v>64269</v>
      </c>
      <c r="F10" s="16">
        <v>1800</v>
      </c>
      <c r="G10" s="16">
        <v>59608</v>
      </c>
      <c r="H10" s="19">
        <f>E10-F10-G10</f>
        <v>2861</v>
      </c>
    </row>
    <row r="11" spans="1:8">
      <c r="A11" s="20" t="s">
        <v>14</v>
      </c>
      <c r="B11" s="16"/>
      <c r="C11" s="16"/>
      <c r="D11" s="16">
        <v>19000</v>
      </c>
      <c r="E11" s="16">
        <f>D11</f>
        <v>19000</v>
      </c>
      <c r="F11" s="16">
        <v>9400</v>
      </c>
      <c r="G11" s="16">
        <v>6528</v>
      </c>
      <c r="H11" s="19">
        <f>E11-F11-G11</f>
        <v>3072</v>
      </c>
    </row>
    <row r="12" spans="1:8">
      <c r="A12" s="20" t="s">
        <v>15</v>
      </c>
      <c r="B12" s="16"/>
      <c r="C12" s="16"/>
      <c r="D12" s="16">
        <v>33000</v>
      </c>
      <c r="E12" s="16">
        <v>33000</v>
      </c>
      <c r="F12" s="16">
        <v>20500</v>
      </c>
      <c r="G12" s="16">
        <v>19890</v>
      </c>
      <c r="H12" s="19">
        <f>E12-F12-G12</f>
        <v>-7390</v>
      </c>
    </row>
    <row r="13" spans="1:8">
      <c r="A13" s="21" t="s">
        <v>16</v>
      </c>
      <c r="B13" s="22">
        <f t="shared" ref="B13:G13" si="0">SUM(B10:B12)</f>
        <v>45203</v>
      </c>
      <c r="C13" s="22">
        <f t="shared" si="0"/>
        <v>12110</v>
      </c>
      <c r="D13" s="22">
        <f t="shared" si="0"/>
        <v>58955</v>
      </c>
      <c r="E13" s="22">
        <f t="shared" si="0"/>
        <v>116269</v>
      </c>
      <c r="F13" s="22">
        <f t="shared" si="0"/>
        <v>31700</v>
      </c>
      <c r="G13" s="22">
        <f t="shared" si="0"/>
        <v>86026</v>
      </c>
      <c r="H13" s="23">
        <f>E13-F13-G13</f>
        <v>-1457</v>
      </c>
    </row>
    <row r="14" spans="1:8">
      <c r="A14" s="21"/>
      <c r="B14" s="22"/>
      <c r="C14" s="22"/>
      <c r="D14" s="22"/>
      <c r="E14" s="22"/>
      <c r="F14" s="22"/>
      <c r="G14" s="22"/>
      <c r="H14" s="23"/>
    </row>
    <row r="15" spans="1:8">
      <c r="A15" s="21" t="s">
        <v>17</v>
      </c>
      <c r="B15" s="22"/>
      <c r="C15" s="22"/>
      <c r="D15" s="22"/>
      <c r="E15" s="22"/>
      <c r="F15" s="22"/>
      <c r="G15" s="24"/>
      <c r="H15" s="23"/>
    </row>
    <row r="16" spans="1:8">
      <c r="A16" s="18" t="s">
        <v>13</v>
      </c>
      <c r="B16" s="16">
        <v>20357</v>
      </c>
      <c r="C16" s="16">
        <v>5453</v>
      </c>
      <c r="D16" s="16">
        <v>10475</v>
      </c>
      <c r="E16" s="16">
        <f>SUM(B16:D16)</f>
        <v>36285</v>
      </c>
      <c r="F16" s="16">
        <v>560</v>
      </c>
      <c r="G16" s="16">
        <v>27714</v>
      </c>
      <c r="H16" s="19">
        <f>E16-F16-G16</f>
        <v>8011</v>
      </c>
    </row>
    <row r="17" spans="1:8">
      <c r="A17" s="20" t="s">
        <v>14</v>
      </c>
      <c r="B17" s="16"/>
      <c r="C17" s="16"/>
      <c r="D17" s="16">
        <v>7112</v>
      </c>
      <c r="E17" s="16">
        <v>7112</v>
      </c>
      <c r="F17" s="16">
        <v>4600</v>
      </c>
      <c r="G17" s="16">
        <v>3264</v>
      </c>
      <c r="H17" s="19">
        <f>E17-F17-G17</f>
        <v>-752</v>
      </c>
    </row>
    <row r="18" spans="1:8">
      <c r="A18" s="20" t="s">
        <v>15</v>
      </c>
      <c r="B18" s="16"/>
      <c r="C18" s="16"/>
      <c r="D18" s="16">
        <v>10200</v>
      </c>
      <c r="E18" s="16">
        <v>10200</v>
      </c>
      <c r="F18" s="16">
        <v>7200</v>
      </c>
      <c r="G18" s="16">
        <v>5304</v>
      </c>
      <c r="H18" s="19">
        <f>E18-F18-G18</f>
        <v>-2304</v>
      </c>
    </row>
    <row r="19" spans="1:8">
      <c r="A19" s="21" t="s">
        <v>18</v>
      </c>
      <c r="B19" s="22">
        <f t="shared" ref="B19:G19" si="1">SUM(B16:B18)</f>
        <v>20357</v>
      </c>
      <c r="C19" s="22">
        <f t="shared" si="1"/>
        <v>5453</v>
      </c>
      <c r="D19" s="22">
        <f t="shared" si="1"/>
        <v>27787</v>
      </c>
      <c r="E19" s="22">
        <f t="shared" si="1"/>
        <v>53597</v>
      </c>
      <c r="F19" s="22">
        <f t="shared" si="1"/>
        <v>12360</v>
      </c>
      <c r="G19" s="22">
        <f t="shared" si="1"/>
        <v>36282</v>
      </c>
      <c r="H19" s="23">
        <f>E19-F19-G19</f>
        <v>4955</v>
      </c>
    </row>
    <row r="20" spans="1:8">
      <c r="A20" s="15" t="s">
        <v>19</v>
      </c>
      <c r="B20" s="16"/>
      <c r="C20" s="16"/>
      <c r="D20" s="16"/>
      <c r="E20" s="25"/>
      <c r="F20" s="16"/>
      <c r="G20" s="16"/>
      <c r="H20" s="17"/>
    </row>
    <row r="21" spans="1:8">
      <c r="A21" s="18" t="s">
        <v>13</v>
      </c>
      <c r="B21" s="16">
        <v>5915</v>
      </c>
      <c r="C21" s="16">
        <v>1591</v>
      </c>
      <c r="D21" s="16">
        <v>2122</v>
      </c>
      <c r="E21" s="16">
        <f>SUM(B21:D21)</f>
        <v>9628</v>
      </c>
      <c r="F21" s="16">
        <v>190</v>
      </c>
      <c r="G21" s="16">
        <v>8394</v>
      </c>
      <c r="H21" s="19">
        <f>E21-F21-G21</f>
        <v>1044</v>
      </c>
    </row>
    <row r="22" spans="1:8">
      <c r="A22" s="20" t="s">
        <v>14</v>
      </c>
      <c r="B22" s="16"/>
      <c r="C22" s="16"/>
      <c r="D22" s="16">
        <v>2222</v>
      </c>
      <c r="E22" s="16">
        <v>2222</v>
      </c>
      <c r="F22" s="16">
        <v>1300</v>
      </c>
      <c r="G22" s="16">
        <v>816</v>
      </c>
      <c r="H22" s="19">
        <f>E22-F22-G22</f>
        <v>106</v>
      </c>
    </row>
    <row r="23" spans="1:8">
      <c r="A23" s="21" t="s">
        <v>20</v>
      </c>
      <c r="B23" s="22">
        <f t="shared" ref="B23:G23" si="2">SUM(B21:B22)</f>
        <v>5915</v>
      </c>
      <c r="C23" s="22">
        <f t="shared" si="2"/>
        <v>1591</v>
      </c>
      <c r="D23" s="22">
        <f t="shared" si="2"/>
        <v>4344</v>
      </c>
      <c r="E23" s="22">
        <f t="shared" si="2"/>
        <v>11850</v>
      </c>
      <c r="F23" s="22">
        <f t="shared" si="2"/>
        <v>1490</v>
      </c>
      <c r="G23" s="22">
        <f t="shared" si="2"/>
        <v>9210</v>
      </c>
      <c r="H23" s="23">
        <f>E23-F23-G23</f>
        <v>1150</v>
      </c>
    </row>
    <row r="24" spans="1:8">
      <c r="A24" s="26" t="s">
        <v>21</v>
      </c>
      <c r="B24" s="27">
        <f t="shared" ref="B24:H24" si="3">B13+B19+B23</f>
        <v>71475</v>
      </c>
      <c r="C24" s="27">
        <f t="shared" si="3"/>
        <v>19154</v>
      </c>
      <c r="D24" s="27">
        <f t="shared" si="3"/>
        <v>91086</v>
      </c>
      <c r="E24" s="27">
        <f t="shared" si="3"/>
        <v>181716</v>
      </c>
      <c r="F24" s="27">
        <f t="shared" si="3"/>
        <v>45550</v>
      </c>
      <c r="G24" s="27">
        <f t="shared" si="3"/>
        <v>131518</v>
      </c>
      <c r="H24" s="27">
        <f t="shared" si="3"/>
        <v>4648</v>
      </c>
    </row>
    <row r="25" spans="1:8">
      <c r="A25" s="26" t="s">
        <v>22</v>
      </c>
      <c r="B25" s="22">
        <v>5642</v>
      </c>
      <c r="C25" s="22">
        <v>1523</v>
      </c>
      <c r="D25" s="22">
        <v>2794</v>
      </c>
      <c r="E25" s="22">
        <f>B25+C25+D25</f>
        <v>9959</v>
      </c>
      <c r="F25" s="22"/>
      <c r="G25" s="22"/>
      <c r="H25" s="23">
        <f>E25-F25</f>
        <v>9959</v>
      </c>
    </row>
    <row r="26" spans="1:8">
      <c r="A26" s="28" t="s">
        <v>23</v>
      </c>
      <c r="B26" s="29">
        <f t="shared" ref="B26:H26" si="4">B24+B25</f>
        <v>77117</v>
      </c>
      <c r="C26" s="29">
        <f t="shared" si="4"/>
        <v>20677</v>
      </c>
      <c r="D26" s="29">
        <f t="shared" si="4"/>
        <v>93880</v>
      </c>
      <c r="E26" s="29">
        <f t="shared" si="4"/>
        <v>191675</v>
      </c>
      <c r="F26" s="29">
        <f t="shared" si="4"/>
        <v>45550</v>
      </c>
      <c r="G26" s="29">
        <f t="shared" si="4"/>
        <v>131518</v>
      </c>
      <c r="H26" s="29">
        <f t="shared" si="4"/>
        <v>14607</v>
      </c>
    </row>
  </sheetData>
  <mergeCells count="1">
    <mergeCell ref="A3:H3"/>
  </mergeCells>
  <pageMargins left="0.70866141732283472" right="0.70866141732283472" top="0.46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2"/>
  <sheetViews>
    <sheetView workbookViewId="0">
      <selection activeCell="A23" sqref="A23"/>
    </sheetView>
  </sheetViews>
  <sheetFormatPr defaultRowHeight="15"/>
  <cols>
    <col min="1" max="1" width="35.85546875" bestFit="1" customWidth="1"/>
    <col min="2" max="2" width="15.42578125" bestFit="1" customWidth="1"/>
    <col min="3" max="3" width="12.28515625" bestFit="1" customWidth="1"/>
    <col min="4" max="4" width="15.42578125" bestFit="1" customWidth="1"/>
  </cols>
  <sheetData>
    <row r="1" spans="1:4">
      <c r="A1" s="30" t="s">
        <v>24</v>
      </c>
      <c r="B1" s="30" t="s">
        <v>25</v>
      </c>
      <c r="C1" s="30" t="s">
        <v>26</v>
      </c>
      <c r="D1" s="30" t="s">
        <v>25</v>
      </c>
    </row>
    <row r="2" spans="1:4">
      <c r="A2" s="31" t="s">
        <v>27</v>
      </c>
      <c r="B2" s="31">
        <v>77117</v>
      </c>
      <c r="C2" s="31"/>
      <c r="D2" s="31">
        <f>SUM(B2:C2)</f>
        <v>77117</v>
      </c>
    </row>
    <row r="3" spans="1:4">
      <c r="A3" s="33" t="s">
        <v>53</v>
      </c>
      <c r="B3" s="31"/>
      <c r="C3" s="33">
        <v>1091</v>
      </c>
      <c r="D3" s="31">
        <f>SUM(B3:C3)</f>
        <v>1091</v>
      </c>
    </row>
    <row r="4" spans="1:4">
      <c r="A4" s="33" t="s">
        <v>54</v>
      </c>
      <c r="B4" s="31"/>
      <c r="C4" s="33">
        <v>900</v>
      </c>
      <c r="D4" s="31">
        <f>SUM(B4:C4)</f>
        <v>900</v>
      </c>
    </row>
    <row r="5" spans="1:4">
      <c r="A5" s="33" t="s">
        <v>55</v>
      </c>
      <c r="B5" s="31"/>
      <c r="C5" s="33">
        <v>214</v>
      </c>
      <c r="D5" s="31">
        <f>SUM(B5:C5)</f>
        <v>214</v>
      </c>
    </row>
    <row r="6" spans="1:4">
      <c r="A6" s="31" t="s">
        <v>29</v>
      </c>
      <c r="B6" s="31">
        <f>SUM(B2:B2)</f>
        <v>77117</v>
      </c>
      <c r="C6" s="31">
        <f>SUM(C3:C5)</f>
        <v>2205</v>
      </c>
      <c r="D6" s="31">
        <f>SUM(D2:D5)</f>
        <v>79322</v>
      </c>
    </row>
    <row r="7" spans="1:4">
      <c r="A7" s="31"/>
      <c r="B7" s="31"/>
      <c r="C7" s="31"/>
      <c r="D7" s="31"/>
    </row>
    <row r="8" spans="1:4">
      <c r="A8" s="31" t="s">
        <v>30</v>
      </c>
      <c r="B8" s="31">
        <v>20677</v>
      </c>
      <c r="C8" s="34"/>
      <c r="D8" s="31">
        <f>SUM(B8:C8)</f>
        <v>20677</v>
      </c>
    </row>
    <row r="9" spans="1:4">
      <c r="A9" s="33" t="s">
        <v>56</v>
      </c>
      <c r="B9" s="31"/>
      <c r="C9" s="34">
        <v>294</v>
      </c>
      <c r="D9" s="31">
        <f>SUM(B9:C9)</f>
        <v>294</v>
      </c>
    </row>
    <row r="10" spans="1:4">
      <c r="A10" s="37" t="s">
        <v>57</v>
      </c>
      <c r="B10" s="31"/>
      <c r="C10" s="34">
        <v>58</v>
      </c>
      <c r="D10" s="31">
        <f>SUM(B10:C10)</f>
        <v>58</v>
      </c>
    </row>
    <row r="11" spans="1:4">
      <c r="A11" s="31" t="s">
        <v>32</v>
      </c>
      <c r="B11" s="31">
        <f>SUM(B8:B9)</f>
        <v>20677</v>
      </c>
      <c r="C11" s="31">
        <f>SUM(C9:C10)</f>
        <v>352</v>
      </c>
      <c r="D11" s="31">
        <f>SUM(D8:D10)</f>
        <v>21029</v>
      </c>
    </row>
    <row r="12" spans="1:4">
      <c r="A12" s="31"/>
      <c r="B12" s="31"/>
      <c r="C12" s="31"/>
      <c r="D12" s="31"/>
    </row>
    <row r="13" spans="1:4">
      <c r="A13" s="31" t="s">
        <v>33</v>
      </c>
      <c r="B13" s="31">
        <v>93881</v>
      </c>
      <c r="C13" s="34"/>
      <c r="D13" s="31">
        <f>SUM(B13:C13)</f>
        <v>93881</v>
      </c>
    </row>
    <row r="14" spans="1:4">
      <c r="A14" s="33" t="s">
        <v>58</v>
      </c>
      <c r="B14" s="31"/>
      <c r="C14" s="33">
        <v>50</v>
      </c>
      <c r="D14" s="31">
        <f>SUM(C14)</f>
        <v>50</v>
      </c>
    </row>
    <row r="15" spans="1:4">
      <c r="A15" s="42" t="s">
        <v>59</v>
      </c>
      <c r="C15">
        <v>300</v>
      </c>
      <c r="D15" s="31">
        <f>SUM(C15)</f>
        <v>300</v>
      </c>
    </row>
    <row r="16" spans="1:4">
      <c r="A16" s="37" t="s">
        <v>55</v>
      </c>
      <c r="B16" s="31"/>
      <c r="C16" s="34">
        <v>320</v>
      </c>
      <c r="D16" s="31">
        <f>SUM(B16:C16)</f>
        <v>320</v>
      </c>
    </row>
    <row r="17" spans="1:4">
      <c r="A17" s="37"/>
      <c r="B17" s="31"/>
      <c r="C17" s="34"/>
      <c r="D17" s="31">
        <f>SUM(B17:C17)</f>
        <v>0</v>
      </c>
    </row>
    <row r="18" spans="1:4">
      <c r="A18" s="37"/>
      <c r="B18" s="31"/>
      <c r="C18" s="34"/>
      <c r="D18" s="31">
        <f>SUM(B18:C18)</f>
        <v>0</v>
      </c>
    </row>
    <row r="19" spans="1:4">
      <c r="A19" s="31" t="s">
        <v>34</v>
      </c>
      <c r="B19" s="31">
        <f>SUM(B13:B13)</f>
        <v>93881</v>
      </c>
      <c r="C19" s="31">
        <f>SUM(C14:C18)</f>
        <v>670</v>
      </c>
      <c r="D19" s="31">
        <f>SUM(D13:D18)</f>
        <v>94551</v>
      </c>
    </row>
    <row r="21" spans="1:4">
      <c r="A21" s="31" t="s">
        <v>35</v>
      </c>
      <c r="B21" s="31"/>
      <c r="C21" s="31"/>
      <c r="D21" s="31">
        <f>B21+C21</f>
        <v>0</v>
      </c>
    </row>
    <row r="22" spans="1:4">
      <c r="A22" s="34"/>
      <c r="B22" s="34"/>
      <c r="C22" s="34"/>
      <c r="D22" s="31">
        <f t="shared" ref="D22:D27" si="0">B22+C22</f>
        <v>0</v>
      </c>
    </row>
    <row r="23" spans="1:4">
      <c r="A23" s="31" t="s">
        <v>36</v>
      </c>
      <c r="B23" s="34"/>
      <c r="C23" s="31">
        <f>SUM(C22:C22)</f>
        <v>0</v>
      </c>
      <c r="D23" s="31">
        <f t="shared" si="0"/>
        <v>0</v>
      </c>
    </row>
    <row r="24" spans="1:4">
      <c r="A24" s="31"/>
      <c r="B24" s="34"/>
      <c r="C24" s="31"/>
      <c r="D24" s="31">
        <f t="shared" si="0"/>
        <v>0</v>
      </c>
    </row>
    <row r="25" spans="1:4">
      <c r="A25" s="31" t="s">
        <v>37</v>
      </c>
      <c r="B25" s="31"/>
      <c r="C25" s="34"/>
      <c r="D25" s="31">
        <f t="shared" si="0"/>
        <v>0</v>
      </c>
    </row>
    <row r="26" spans="1:4">
      <c r="A26" s="33"/>
      <c r="B26" s="31"/>
      <c r="C26" s="34"/>
      <c r="D26" s="31">
        <f t="shared" si="0"/>
        <v>0</v>
      </c>
    </row>
    <row r="27" spans="1:4">
      <c r="A27" s="33"/>
      <c r="B27" s="31"/>
      <c r="C27" s="34"/>
      <c r="D27" s="31">
        <f t="shared" si="0"/>
        <v>0</v>
      </c>
    </row>
    <row r="28" spans="1:4">
      <c r="A28" s="31" t="s">
        <v>38</v>
      </c>
      <c r="B28" s="31">
        <f>SUM(B25:B27)</f>
        <v>0</v>
      </c>
      <c r="C28" s="31">
        <f>SUM(C26:C27)</f>
        <v>0</v>
      </c>
      <c r="D28" s="31">
        <f>SUM(D25:D27)</f>
        <v>0</v>
      </c>
    </row>
    <row r="29" spans="1:4">
      <c r="A29" s="31"/>
      <c r="B29" s="31"/>
      <c r="C29" s="34"/>
      <c r="D29" s="31"/>
    </row>
    <row r="30" spans="1:4">
      <c r="A30" s="30" t="s">
        <v>39</v>
      </c>
      <c r="B30" s="30">
        <f>SUM(B6,B11,B19,B21,B25)</f>
        <v>191675</v>
      </c>
      <c r="C30" s="30">
        <f>SUM(C6+C11+C19+C23+C28)</f>
        <v>3227</v>
      </c>
      <c r="D30" s="30">
        <f>SUM(D6+D11+D19+D23+D28)</f>
        <v>194902</v>
      </c>
    </row>
    <row r="31" spans="1:4">
      <c r="A31" s="34"/>
      <c r="B31" s="34"/>
      <c r="C31" s="34"/>
      <c r="D31" s="34"/>
    </row>
    <row r="32" spans="1:4">
      <c r="A32" s="38" t="s">
        <v>40</v>
      </c>
      <c r="B32" s="38"/>
      <c r="C32" s="34"/>
      <c r="D32" s="34"/>
    </row>
    <row r="33" spans="1:4">
      <c r="A33" s="31" t="s">
        <v>41</v>
      </c>
      <c r="B33" s="31">
        <v>45550</v>
      </c>
      <c r="C33" s="34"/>
      <c r="D33" s="31">
        <f t="shared" ref="D33:D41" si="1">SUM(B33:C33)</f>
        <v>45550</v>
      </c>
    </row>
    <row r="34" spans="1:4">
      <c r="A34" s="33"/>
      <c r="B34" s="31"/>
      <c r="C34" s="34"/>
      <c r="D34" s="33">
        <f t="shared" si="1"/>
        <v>0</v>
      </c>
    </row>
    <row r="35" spans="1:4">
      <c r="A35" s="31" t="s">
        <v>42</v>
      </c>
      <c r="B35" s="31">
        <f>SUM(B33:B33)</f>
        <v>45550</v>
      </c>
      <c r="C35" s="31">
        <f>SUM(C34)</f>
        <v>0</v>
      </c>
      <c r="D35" s="31">
        <f t="shared" si="1"/>
        <v>45550</v>
      </c>
    </row>
    <row r="36" spans="1:4">
      <c r="A36" s="34"/>
      <c r="B36" s="34"/>
      <c r="C36" s="34"/>
      <c r="D36" s="31">
        <f t="shared" si="1"/>
        <v>0</v>
      </c>
    </row>
    <row r="37" spans="1:4">
      <c r="A37" s="31" t="s">
        <v>43</v>
      </c>
      <c r="B37" s="31"/>
      <c r="C37" s="34"/>
      <c r="D37" s="31">
        <f t="shared" si="1"/>
        <v>0</v>
      </c>
    </row>
    <row r="38" spans="1:4">
      <c r="A38" s="33"/>
      <c r="B38" s="31"/>
      <c r="C38" s="34"/>
      <c r="D38" s="31">
        <f t="shared" si="1"/>
        <v>0</v>
      </c>
    </row>
    <row r="39" spans="1:4">
      <c r="A39" s="31" t="s">
        <v>44</v>
      </c>
      <c r="B39" s="31">
        <f>SUM(B37:B37)</f>
        <v>0</v>
      </c>
      <c r="C39" s="31">
        <f>SUM(C38:C38)</f>
        <v>0</v>
      </c>
      <c r="D39" s="31">
        <f t="shared" si="1"/>
        <v>0</v>
      </c>
    </row>
    <row r="40" spans="1:4">
      <c r="A40" s="31"/>
      <c r="B40" s="31"/>
      <c r="C40" s="31"/>
      <c r="D40" s="31">
        <f t="shared" si="1"/>
        <v>0</v>
      </c>
    </row>
    <row r="41" spans="1:4">
      <c r="A41" s="31" t="s">
        <v>45</v>
      </c>
      <c r="B41" s="34"/>
      <c r="C41" s="34"/>
      <c r="D41" s="31">
        <f t="shared" si="1"/>
        <v>0</v>
      </c>
    </row>
    <row r="42" spans="1:4">
      <c r="A42" s="31" t="s">
        <v>46</v>
      </c>
      <c r="B42" s="31">
        <f>SUM(B41)</f>
        <v>0</v>
      </c>
      <c r="C42" s="31">
        <f>SUM(C41)</f>
        <v>0</v>
      </c>
      <c r="D42" s="31">
        <f>SUM(D41)</f>
        <v>0</v>
      </c>
    </row>
    <row r="43" spans="1:4">
      <c r="A43" s="38" t="s">
        <v>47</v>
      </c>
      <c r="B43" s="38">
        <f>SUM(B35,B39,B42)</f>
        <v>45550</v>
      </c>
      <c r="C43" s="38">
        <f>SUM(C35,C39,C42)</f>
        <v>0</v>
      </c>
      <c r="D43" s="38">
        <f>SUM(D35,D39,D42)</f>
        <v>45550</v>
      </c>
    </row>
    <row r="44" spans="1:4">
      <c r="A44" s="38" t="s">
        <v>48</v>
      </c>
      <c r="B44" s="38">
        <v>146125</v>
      </c>
      <c r="C44" s="38"/>
      <c r="D44" s="38">
        <f>SUM(B44:C44)</f>
        <v>146125</v>
      </c>
    </row>
    <row r="45" spans="1:4">
      <c r="A45" s="39" t="s">
        <v>60</v>
      </c>
      <c r="B45" s="38"/>
      <c r="C45" s="34">
        <v>2635</v>
      </c>
      <c r="D45" s="33">
        <f>SUM(B45:C45)</f>
        <v>2635</v>
      </c>
    </row>
    <row r="46" spans="1:4">
      <c r="A46" s="39" t="s">
        <v>55</v>
      </c>
      <c r="B46" s="38"/>
      <c r="C46" s="34">
        <v>592</v>
      </c>
      <c r="D46" s="33">
        <f>SUM(B46:C46)</f>
        <v>592</v>
      </c>
    </row>
    <row r="47" spans="1:4">
      <c r="A47" s="39"/>
      <c r="B47" s="38"/>
      <c r="C47" s="34"/>
      <c r="D47" s="33">
        <f>SUM(B47:C47)</f>
        <v>0</v>
      </c>
    </row>
    <row r="48" spans="1:4">
      <c r="A48" s="38" t="s">
        <v>49</v>
      </c>
      <c r="B48" s="38">
        <f>SUM(B44:B45)</f>
        <v>146125</v>
      </c>
      <c r="C48" s="31">
        <f>SUM(C45:C47)</f>
        <v>3227</v>
      </c>
      <c r="D48" s="31">
        <f>SUM(D44:D47)</f>
        <v>149352</v>
      </c>
    </row>
    <row r="49" spans="1:4">
      <c r="A49" s="30" t="s">
        <v>50</v>
      </c>
      <c r="B49" s="30">
        <f>SUM(B43+B48)</f>
        <v>191675</v>
      </c>
      <c r="C49" s="30">
        <f>SUM(C43,C48)</f>
        <v>3227</v>
      </c>
      <c r="D49" s="30">
        <f>SUM(D43+D48)</f>
        <v>194902</v>
      </c>
    </row>
    <row r="52" spans="1:4">
      <c r="A52" t="s">
        <v>61</v>
      </c>
      <c r="D52" t="s">
        <v>52</v>
      </c>
    </row>
  </sheetData>
  <pageMargins left="0.7" right="0.7" top="0.75" bottom="0.3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sqref="A1:XFD1048576"/>
    </sheetView>
  </sheetViews>
  <sheetFormatPr defaultRowHeight="15"/>
  <cols>
    <col min="1" max="1" width="28.85546875" bestFit="1" customWidth="1"/>
    <col min="2" max="2" width="15.42578125" bestFit="1" customWidth="1"/>
    <col min="3" max="3" width="12.28515625" bestFit="1" customWidth="1"/>
    <col min="4" max="4" width="15.42578125" bestFit="1" customWidth="1"/>
  </cols>
  <sheetData>
    <row r="1" spans="1:8">
      <c r="A1" s="30" t="s">
        <v>24</v>
      </c>
      <c r="B1" s="30" t="s">
        <v>25</v>
      </c>
      <c r="C1" s="30" t="s">
        <v>26</v>
      </c>
      <c r="D1" s="30" t="s">
        <v>25</v>
      </c>
    </row>
    <row r="2" spans="1:8" s="32" customFormat="1" ht="12.75">
      <c r="A2" s="31" t="s">
        <v>27</v>
      </c>
      <c r="B2" s="31">
        <v>79322</v>
      </c>
      <c r="C2" s="31"/>
      <c r="D2" s="31">
        <f>SUM(B2:C2)</f>
        <v>79322</v>
      </c>
    </row>
    <row r="3" spans="1:8" s="32" customFormat="1" ht="12.75">
      <c r="A3" s="33" t="s">
        <v>28</v>
      </c>
      <c r="B3" s="31"/>
      <c r="C3" s="33">
        <v>6761</v>
      </c>
      <c r="D3" s="31">
        <v>6761</v>
      </c>
    </row>
    <row r="4" spans="1:8" s="32" customFormat="1" ht="12.75">
      <c r="A4" s="33"/>
      <c r="B4" s="31"/>
      <c r="C4" s="33"/>
      <c r="D4" s="31"/>
    </row>
    <row r="5" spans="1:8" s="32" customFormat="1" ht="12.75">
      <c r="A5" s="33"/>
      <c r="B5" s="31"/>
      <c r="C5" s="33"/>
      <c r="D5" s="31"/>
    </row>
    <row r="6" spans="1:8" s="32" customFormat="1" ht="12.75">
      <c r="A6" s="31" t="s">
        <v>29</v>
      </c>
      <c r="B6" s="31">
        <f>SUM(B2:B2)</f>
        <v>79322</v>
      </c>
      <c r="C6" s="31">
        <f>SUM(C3:C5)</f>
        <v>6761</v>
      </c>
      <c r="D6" s="31">
        <f>SUM(D2:D5)</f>
        <v>86083</v>
      </c>
    </row>
    <row r="7" spans="1:8" s="32" customFormat="1" ht="12.75">
      <c r="A7" s="31"/>
      <c r="B7" s="31"/>
      <c r="C7" s="31"/>
      <c r="D7" s="31"/>
    </row>
    <row r="8" spans="1:8">
      <c r="A8" s="31" t="s">
        <v>30</v>
      </c>
      <c r="B8" s="31">
        <v>21029</v>
      </c>
      <c r="C8" s="34"/>
      <c r="D8" s="31">
        <f>SUM(B8:C8)</f>
        <v>21029</v>
      </c>
    </row>
    <row r="9" spans="1:8">
      <c r="A9" s="33" t="s">
        <v>31</v>
      </c>
      <c r="B9" s="31"/>
      <c r="C9" s="34">
        <v>1827</v>
      </c>
      <c r="D9" s="31">
        <v>1827</v>
      </c>
    </row>
    <row r="10" spans="1:8">
      <c r="A10" s="31" t="s">
        <v>32</v>
      </c>
      <c r="B10" s="31">
        <f>SUM(B8:B9)</f>
        <v>21029</v>
      </c>
      <c r="C10" s="31">
        <f>SUM(C9:C9)</f>
        <v>1827</v>
      </c>
      <c r="D10" s="31">
        <f>SUM(D8:D9)</f>
        <v>22856</v>
      </c>
      <c r="G10" s="35"/>
      <c r="H10" s="35"/>
    </row>
    <row r="11" spans="1:8">
      <c r="A11" s="31"/>
      <c r="B11" s="31"/>
      <c r="C11" s="31"/>
      <c r="D11" s="31"/>
      <c r="G11" s="35"/>
      <c r="H11" s="35"/>
    </row>
    <row r="12" spans="1:8">
      <c r="A12" s="31" t="s">
        <v>33</v>
      </c>
      <c r="B12" s="31">
        <v>94551</v>
      </c>
      <c r="C12" s="34"/>
      <c r="D12" s="31">
        <f>SUM(B12:C12)</f>
        <v>94551</v>
      </c>
      <c r="G12" s="36"/>
    </row>
    <row r="13" spans="1:8">
      <c r="A13" s="33" t="s">
        <v>31</v>
      </c>
      <c r="B13" s="31"/>
      <c r="C13" s="33">
        <v>4227</v>
      </c>
      <c r="D13" s="31">
        <v>4227</v>
      </c>
    </row>
    <row r="14" spans="1:8">
      <c r="A14" s="37"/>
      <c r="B14" s="31"/>
      <c r="C14" s="34"/>
      <c r="D14" s="31">
        <f>SUM(B14:C14)</f>
        <v>0</v>
      </c>
    </row>
    <row r="15" spans="1:8">
      <c r="A15" s="31" t="s">
        <v>34</v>
      </c>
      <c r="B15" s="31">
        <f>SUM(B12:B12)</f>
        <v>94551</v>
      </c>
      <c r="C15" s="31">
        <f>SUM(C13:C14)</f>
        <v>4227</v>
      </c>
      <c r="D15" s="31">
        <f>SUM(D12:D14)</f>
        <v>98778</v>
      </c>
    </row>
    <row r="17" spans="1:4">
      <c r="A17" s="31" t="s">
        <v>35</v>
      </c>
      <c r="B17" s="31"/>
      <c r="C17" s="31"/>
      <c r="D17" s="31">
        <f>B17+C17</f>
        <v>0</v>
      </c>
    </row>
    <row r="18" spans="1:4">
      <c r="A18" s="34"/>
      <c r="B18" s="34"/>
      <c r="C18" s="34"/>
      <c r="D18" s="31">
        <f t="shared" ref="D18:D23" si="0">B18+C18</f>
        <v>0</v>
      </c>
    </row>
    <row r="19" spans="1:4">
      <c r="A19" s="31" t="s">
        <v>36</v>
      </c>
      <c r="B19" s="34"/>
      <c r="C19" s="31">
        <f>SUM(C18:C18)</f>
        <v>0</v>
      </c>
      <c r="D19" s="31">
        <f t="shared" si="0"/>
        <v>0</v>
      </c>
    </row>
    <row r="20" spans="1:4">
      <c r="A20" s="31"/>
      <c r="B20" s="34"/>
      <c r="C20" s="31"/>
      <c r="D20" s="31">
        <f t="shared" si="0"/>
        <v>0</v>
      </c>
    </row>
    <row r="21" spans="1:4">
      <c r="A21" s="31" t="s">
        <v>37</v>
      </c>
      <c r="B21" s="31"/>
      <c r="C21" s="34"/>
      <c r="D21" s="31">
        <f t="shared" si="0"/>
        <v>0</v>
      </c>
    </row>
    <row r="22" spans="1:4">
      <c r="A22" s="33"/>
      <c r="B22" s="31"/>
      <c r="C22" s="34"/>
      <c r="D22" s="31">
        <f t="shared" si="0"/>
        <v>0</v>
      </c>
    </row>
    <row r="23" spans="1:4">
      <c r="A23" s="33"/>
      <c r="B23" s="31"/>
      <c r="C23" s="34"/>
      <c r="D23" s="31">
        <f t="shared" si="0"/>
        <v>0</v>
      </c>
    </row>
    <row r="24" spans="1:4">
      <c r="A24" s="31" t="s">
        <v>38</v>
      </c>
      <c r="B24" s="31">
        <f>SUM(B21:B23)</f>
        <v>0</v>
      </c>
      <c r="C24" s="31">
        <f>SUM(C22:C23)</f>
        <v>0</v>
      </c>
      <c r="D24" s="31">
        <f>SUM(D21:D23)</f>
        <v>0</v>
      </c>
    </row>
    <row r="25" spans="1:4">
      <c r="A25" s="31"/>
      <c r="B25" s="31"/>
      <c r="C25" s="34"/>
      <c r="D25" s="31"/>
    </row>
    <row r="26" spans="1:4">
      <c r="A26" s="30" t="s">
        <v>39</v>
      </c>
      <c r="B26" s="30">
        <f>SUM(B6,B10,B15,B17,B21)</f>
        <v>194902</v>
      </c>
      <c r="C26" s="30">
        <f>SUM(C6+C10+C15+C19+C24)</f>
        <v>12815</v>
      </c>
      <c r="D26" s="30">
        <f>SUM(D6+D10+D15+D19+D24)</f>
        <v>207717</v>
      </c>
    </row>
    <row r="27" spans="1:4">
      <c r="A27" s="34"/>
      <c r="B27" s="34"/>
      <c r="C27" s="34"/>
      <c r="D27" s="34"/>
    </row>
    <row r="28" spans="1:4">
      <c r="A28" s="38" t="s">
        <v>40</v>
      </c>
      <c r="B28" s="38"/>
      <c r="C28" s="34"/>
      <c r="D28" s="34"/>
    </row>
    <row r="29" spans="1:4">
      <c r="A29" s="31" t="s">
        <v>41</v>
      </c>
      <c r="B29" s="31">
        <v>45550</v>
      </c>
      <c r="C29" s="34"/>
      <c r="D29" s="31">
        <f t="shared" ref="D29:D37" si="1">SUM(B29:C29)</f>
        <v>45550</v>
      </c>
    </row>
    <row r="30" spans="1:4">
      <c r="A30" s="33" t="s">
        <v>31</v>
      </c>
      <c r="B30" s="31"/>
      <c r="C30" s="34">
        <v>674</v>
      </c>
      <c r="D30" s="33">
        <f t="shared" si="1"/>
        <v>674</v>
      </c>
    </row>
    <row r="31" spans="1:4">
      <c r="A31" s="31" t="s">
        <v>42</v>
      </c>
      <c r="B31" s="31">
        <f>SUM(B29:B29)</f>
        <v>45550</v>
      </c>
      <c r="C31" s="31">
        <f>SUM(C30)</f>
        <v>674</v>
      </c>
      <c r="D31" s="31">
        <f t="shared" si="1"/>
        <v>46224</v>
      </c>
    </row>
    <row r="32" spans="1:4">
      <c r="A32" s="34"/>
      <c r="B32" s="34"/>
      <c r="C32" s="34"/>
      <c r="D32" s="31">
        <f t="shared" si="1"/>
        <v>0</v>
      </c>
    </row>
    <row r="33" spans="1:4">
      <c r="A33" s="31" t="s">
        <v>43</v>
      </c>
      <c r="B33" s="31"/>
      <c r="C33" s="34"/>
      <c r="D33" s="31">
        <f t="shared" si="1"/>
        <v>0</v>
      </c>
    </row>
    <row r="34" spans="1:4">
      <c r="A34" s="33"/>
      <c r="B34" s="31"/>
      <c r="C34" s="34"/>
      <c r="D34" s="31">
        <f t="shared" si="1"/>
        <v>0</v>
      </c>
    </row>
    <row r="35" spans="1:4">
      <c r="A35" s="31" t="s">
        <v>44</v>
      </c>
      <c r="B35" s="31">
        <f>SUM(B33:B33)</f>
        <v>0</v>
      </c>
      <c r="C35" s="31">
        <f>SUM(C34:C34)</f>
        <v>0</v>
      </c>
      <c r="D35" s="31">
        <f t="shared" si="1"/>
        <v>0</v>
      </c>
    </row>
    <row r="36" spans="1:4">
      <c r="A36" s="31"/>
      <c r="B36" s="31"/>
      <c r="C36" s="31"/>
      <c r="D36" s="31">
        <f t="shared" si="1"/>
        <v>0</v>
      </c>
    </row>
    <row r="37" spans="1:4">
      <c r="A37" s="31" t="s">
        <v>45</v>
      </c>
      <c r="B37" s="34"/>
      <c r="C37" s="34"/>
      <c r="D37" s="31">
        <f t="shared" si="1"/>
        <v>0</v>
      </c>
    </row>
    <row r="38" spans="1:4">
      <c r="A38" s="31" t="s">
        <v>46</v>
      </c>
      <c r="B38" s="31">
        <f>SUM(B37)</f>
        <v>0</v>
      </c>
      <c r="C38" s="31">
        <f>SUM(C37)</f>
        <v>0</v>
      </c>
      <c r="D38" s="31">
        <f>SUM(D37)</f>
        <v>0</v>
      </c>
    </row>
    <row r="39" spans="1:4">
      <c r="A39" s="38" t="s">
        <v>47</v>
      </c>
      <c r="B39" s="38">
        <f>SUM(B31,B35,B38)</f>
        <v>45550</v>
      </c>
      <c r="C39" s="38">
        <f>SUM(C31,C35,C38)</f>
        <v>674</v>
      </c>
      <c r="D39" s="38">
        <f>SUM(D31,D35,D38)</f>
        <v>46224</v>
      </c>
    </row>
    <row r="40" spans="1:4">
      <c r="A40" s="38" t="s">
        <v>48</v>
      </c>
      <c r="B40" s="38">
        <v>149352</v>
      </c>
      <c r="C40" s="38"/>
      <c r="D40" s="38">
        <f>SUM(B40:C40)</f>
        <v>149352</v>
      </c>
    </row>
    <row r="41" spans="1:4">
      <c r="A41" s="39" t="s">
        <v>31</v>
      </c>
      <c r="B41" s="38"/>
      <c r="C41" s="34">
        <v>12141</v>
      </c>
      <c r="D41" s="33">
        <v>12141</v>
      </c>
    </row>
    <row r="42" spans="1:4">
      <c r="A42" s="39"/>
      <c r="B42" s="38"/>
      <c r="C42" s="34"/>
      <c r="D42" s="33"/>
    </row>
    <row r="43" spans="1:4">
      <c r="A43" s="39"/>
      <c r="B43" s="38"/>
      <c r="C43" s="34"/>
      <c r="D43" s="33">
        <f>SUM(B43:C43)</f>
        <v>0</v>
      </c>
    </row>
    <row r="44" spans="1:4">
      <c r="A44" s="38" t="s">
        <v>49</v>
      </c>
      <c r="B44" s="38">
        <f>SUM(B40:B41)</f>
        <v>149352</v>
      </c>
      <c r="C44" s="31">
        <f>SUM(C41:C43)</f>
        <v>12141</v>
      </c>
      <c r="D44" s="31">
        <f>SUM(D40:D43)</f>
        <v>161493</v>
      </c>
    </row>
    <row r="45" spans="1:4">
      <c r="A45" s="30" t="s">
        <v>50</v>
      </c>
      <c r="B45" s="30">
        <f>SUM(B39+B44)</f>
        <v>194902</v>
      </c>
      <c r="C45" s="30">
        <f>SUM(C39,C44)</f>
        <v>12815</v>
      </c>
      <c r="D45" s="30">
        <f>SUM(D39+D44)</f>
        <v>207717</v>
      </c>
    </row>
    <row r="48" spans="1:4">
      <c r="A48" t="s">
        <v>51</v>
      </c>
      <c r="D48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Elfogadott</vt:lpstr>
      <vt:lpstr>Módosítás (VI.07.)</vt:lpstr>
      <vt:lpstr>Módosítás (IX.06.)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Varga Zoltán</cp:lastModifiedBy>
  <cp:lastPrinted>2014-02-02T15:15:03Z</cp:lastPrinted>
  <dcterms:created xsi:type="dcterms:W3CDTF">2014-02-02T15:11:31Z</dcterms:created>
  <dcterms:modified xsi:type="dcterms:W3CDTF">2014-02-02T15:15:20Z</dcterms:modified>
</cp:coreProperties>
</file>