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625" yWindow="615" windowWidth="11970" windowHeight="11220"/>
  </bookViews>
  <sheets>
    <sheet name="kiadások" sheetId="4" r:id="rId1"/>
  </sheets>
  <calcPr calcId="145621"/>
</workbook>
</file>

<file path=xl/calcChain.xml><?xml version="1.0" encoding="utf-8"?>
<calcChain xmlns="http://schemas.openxmlformats.org/spreadsheetml/2006/main">
  <c r="E17" i="4"/>
  <c r="F17"/>
  <c r="D24"/>
  <c r="D20"/>
  <c r="D11"/>
  <c r="E24"/>
  <c r="E20"/>
  <c r="E34"/>
  <c r="F7"/>
  <c r="F8"/>
  <c r="F9"/>
  <c r="F10"/>
  <c r="F12"/>
  <c r="F13"/>
  <c r="F14"/>
  <c r="F15"/>
  <c r="F16"/>
  <c r="F18"/>
  <c r="F22"/>
  <c r="F23"/>
  <c r="F24"/>
  <c r="F25"/>
  <c r="F26"/>
  <c r="F27"/>
  <c r="F28"/>
  <c r="F29"/>
  <c r="F30"/>
  <c r="F31"/>
  <c r="F32"/>
  <c r="F37"/>
  <c r="F38"/>
  <c r="F39"/>
  <c r="F40"/>
  <c r="F41"/>
  <c r="F42"/>
  <c r="D36"/>
  <c r="E36"/>
  <c r="F36"/>
  <c r="C36"/>
  <c r="C24"/>
  <c r="C20"/>
  <c r="D5"/>
  <c r="C11"/>
  <c r="C5"/>
  <c r="C34"/>
  <c r="C43"/>
  <c r="D34"/>
  <c r="D43"/>
  <c r="E11"/>
  <c r="E5"/>
  <c r="F11"/>
  <c r="F5"/>
  <c r="E43"/>
  <c r="F43"/>
  <c r="F34"/>
  <c r="F20"/>
</calcChain>
</file>

<file path=xl/sharedStrings.xml><?xml version="1.0" encoding="utf-8"?>
<sst xmlns="http://schemas.openxmlformats.org/spreadsheetml/2006/main" count="90" uniqueCount="80">
  <si>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</si>
  <si>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</si>
  <si>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</si>
  <si>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</si>
  <si>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</si>
  <si>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</si>
  <si>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</si>
  <si>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</si>
  <si>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</si>
  <si>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</si>
  <si>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</si>
  <si>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6.1.</t>
  </si>
  <si>
    <t>6.2.</t>
  </si>
  <si>
    <t>I.Működési kiadások</t>
  </si>
  <si>
    <t>II.Felhalmozási kiadások</t>
  </si>
  <si>
    <t xml:space="preserve"> - ebből EU-s támog.-ból megvalósuló</t>
  </si>
  <si>
    <t xml:space="preserve">   projektek kiadásai</t>
  </si>
  <si>
    <t>Kiadási jogcím</t>
  </si>
  <si>
    <t>11.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</si>
  <si>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</si>
  <si>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</si>
  <si>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</si>
  <si>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</si>
  <si>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Elvonások és befizetések</t>
  </si>
  <si>
    <t>Mük.célú visszatérítendő tám. kölcs. nyújtása ÁH-n belül</t>
  </si>
  <si>
    <t>Egyéb műk.célú támogatások ÁH-n belül végleges</t>
  </si>
  <si>
    <t>Mük.célú visszatérítendő tám. kölcs. nyújtása ÁH-n kívül</t>
  </si>
  <si>
    <t>Egyéb műk.célú támogatások ÁH-n kívül</t>
  </si>
  <si>
    <t>Tartalékok</t>
  </si>
  <si>
    <t>K.6. Beruházások</t>
  </si>
  <si>
    <t>K.7. Felújítások</t>
  </si>
  <si>
    <t>Felh.célú visszatérítendő tám. kölcs. nyújtása ÁH-n belül</t>
  </si>
  <si>
    <t>Felh.célú visszatérítendő tám. kölcs. törlesztése ÁH-n belül</t>
  </si>
  <si>
    <t>Egyéb felh.célú támogatások ÁH-n belülre</t>
  </si>
  <si>
    <t>Egyéb felh.célú támogatások ÁH-n kívülre</t>
  </si>
  <si>
    <t>K.9. Finanszírozási kiadások</t>
  </si>
  <si>
    <t>Hitel, kölcsöntörlesztés Áh-n kívülre</t>
  </si>
  <si>
    <t>(I.+II.)</t>
  </si>
  <si>
    <t>6.3.</t>
  </si>
  <si>
    <t>6.4.</t>
  </si>
  <si>
    <t>6.5.</t>
  </si>
  <si>
    <t>6.6.</t>
  </si>
  <si>
    <t>6.7.</t>
  </si>
  <si>
    <t>10.2.</t>
  </si>
  <si>
    <t>10.1.</t>
  </si>
  <si>
    <t>10.3.</t>
  </si>
  <si>
    <t>10.4.</t>
  </si>
  <si>
    <t>10.5.</t>
  </si>
  <si>
    <t>10.7.</t>
  </si>
  <si>
    <t>12.</t>
  </si>
  <si>
    <t>12.1.</t>
  </si>
  <si>
    <t>13.</t>
  </si>
  <si>
    <t>14.</t>
  </si>
  <si>
    <t>(2+.. +6)</t>
  </si>
  <si>
    <t>(8+..+10)</t>
  </si>
  <si>
    <t>III.Költségvetési kiadások összesen</t>
  </si>
  <si>
    <t>V. Záró pénzkészlet</t>
  </si>
  <si>
    <t>VI. Kiadások összesen:</t>
  </si>
  <si>
    <t>10.6.</t>
  </si>
  <si>
    <t>10.8.</t>
  </si>
  <si>
    <t>Felh.célú visszatérítendő támogatások nyújtása ÁH-n kívülre</t>
  </si>
  <si>
    <t>Felh.célú visszatérítendő támogatások törlesztése ÁH-n kívülre</t>
  </si>
  <si>
    <t>15.</t>
  </si>
  <si>
    <t>Betétek lekötése</t>
  </si>
  <si>
    <t>12.2.</t>
  </si>
  <si>
    <t>12.3.</t>
  </si>
  <si>
    <t>Államháztaráson belüli megelőlegezések visszafizetése</t>
  </si>
  <si>
    <t>Egyéb sajátos eszközoldali elszámolások, követelés jellegű sajátos elszámolások</t>
  </si>
  <si>
    <t xml:space="preserve">2016. évi </t>
  </si>
  <si>
    <t>2016.évi</t>
  </si>
  <si>
    <t>eredeti ei.</t>
  </si>
  <si>
    <t>12.4.</t>
  </si>
  <si>
    <t>Belföldi értékpapírok kiadásai</t>
  </si>
  <si>
    <t>Módósítási</t>
  </si>
  <si>
    <t>javaslat</t>
  </si>
  <si>
    <t>K.5. Egyéb működési célú kiadások (6.1+ ..+6.7)</t>
  </si>
  <si>
    <t>K.8. Egyéb felhalmozási célú kiadások (10.1+...+10.8)</t>
  </si>
  <si>
    <t>(11+12+13+14)</t>
  </si>
  <si>
    <t>mód.ei.VIII.31.</t>
  </si>
  <si>
    <t>mód. ei. XI.30.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</si>
</sst>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" xfId="0" applyNumberFormat="1" applyBorder="1"/>
    <xf numFmtId="0" fontId="1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1" fillId="0" borderId="4" xfId="0" applyFont="1" applyBorder="1"/>
    <xf numFmtId="0" fontId="4" fillId="0" borderId="5" xfId="0" applyFont="1" applyBorder="1"/>
    <xf numFmtId="3" fontId="2" fillId="0" borderId="3" xfId="0" applyNumberFormat="1" applyFont="1" applyBorder="1"/>
    <xf numFmtId="3" fontId="4" fillId="0" borderId="1" xfId="0" applyNumberFormat="1" applyFont="1" applyFill="1" applyBorder="1" applyAlignment="1">
      <alignment horizontal="left"/>
    </xf>
    <xf numFmtId="3" fontId="0" fillId="0" borderId="4" xfId="0" applyNumberForma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1" fillId="0" borderId="9" xfId="0" quotePrefix="1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1" fillId="0" borderId="11" xfId="0" applyNumberFormat="1" applyFont="1" applyBorder="1"/>
    <xf numFmtId="0" fontId="1" fillId="0" borderId="12" xfId="0" applyFon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3" fontId="3" fillId="0" borderId="3" xfId="1" applyNumberFormat="1" applyBorder="1"/>
    <xf numFmtId="3" fontId="1" fillId="0" borderId="4" xfId="1" applyNumberFormat="1" applyFont="1" applyBorder="1"/>
    <xf numFmtId="49" fontId="2" fillId="0" borderId="10" xfId="0" quotePrefix="1" applyNumberFormat="1" applyFont="1" applyBorder="1" applyAlignment="1">
      <alignment horizontal="center"/>
    </xf>
    <xf numFmtId="49" fontId="3" fillId="0" borderId="10" xfId="0" quotePrefix="1" applyNumberFormat="1" applyFont="1" applyBorder="1" applyAlignment="1">
      <alignment horizontal="center"/>
    </xf>
    <xf numFmtId="0" fontId="3" fillId="0" borderId="3" xfId="0" applyFont="1" applyBorder="1"/>
    <xf numFmtId="49" fontId="3" fillId="0" borderId="7" xfId="0" applyNumberFormat="1" applyFont="1" applyBorder="1" applyAlignment="1">
      <alignment horizontal="center"/>
    </xf>
    <xf numFmtId="3" fontId="2" fillId="0" borderId="3" xfId="1" applyNumberFormat="1" applyFont="1" applyBorder="1"/>
    <xf numFmtId="0" fontId="5" fillId="0" borderId="3" xfId="0" applyFont="1" applyBorder="1"/>
    <xf numFmtId="0" fontId="1" fillId="0" borderId="3" xfId="0" applyFont="1" applyBorder="1"/>
    <xf numFmtId="49" fontId="3" fillId="0" borderId="10" xfId="0" applyNumberFormat="1" applyFont="1" applyBorder="1" applyAlignment="1">
      <alignment horizontal="center"/>
    </xf>
    <xf numFmtId="3" fontId="0" fillId="0" borderId="3" xfId="0" applyNumberFormat="1" applyFill="1" applyBorder="1"/>
    <xf numFmtId="49" fontId="3" fillId="0" borderId="10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3" fillId="0" borderId="2" xfId="0" applyFont="1" applyBorder="1" applyAlignment="1">
      <alignment horizontal="center"/>
    </xf>
    <xf numFmtId="3" fontId="0" fillId="0" borderId="14" xfId="0" applyNumberFormat="1" applyBorder="1"/>
    <xf numFmtId="3" fontId="2" fillId="0" borderId="15" xfId="0" applyNumberFormat="1" applyFont="1" applyBorder="1"/>
    <xf numFmtId="3" fontId="0" fillId="0" borderId="15" xfId="0" applyNumberFormat="1" applyBorder="1"/>
    <xf numFmtId="3" fontId="0" fillId="0" borderId="14" xfId="0" applyNumberFormat="1" applyFill="1" applyBorder="1"/>
    <xf numFmtId="3" fontId="2" fillId="0" borderId="15" xfId="0" applyNumberFormat="1" applyFont="1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0" fillId="0" borderId="17" xfId="0" applyNumberFormat="1" applyBorder="1"/>
    <xf numFmtId="3" fontId="3" fillId="0" borderId="2" xfId="1" applyNumberFormat="1" applyFill="1" applyBorder="1"/>
    <xf numFmtId="3" fontId="3" fillId="0" borderId="2" xfId="1" applyNumberFormat="1" applyBorder="1"/>
    <xf numFmtId="3" fontId="3" fillId="0" borderId="1" xfId="1" applyNumberFormat="1" applyBorder="1"/>
    <xf numFmtId="3" fontId="2" fillId="0" borderId="1" xfId="1" applyNumberFormat="1" applyFont="1" applyBorder="1"/>
    <xf numFmtId="3" fontId="2" fillId="0" borderId="1" xfId="0" applyNumberFormat="1" applyFont="1" applyBorder="1"/>
    <xf numFmtId="3" fontId="2" fillId="0" borderId="18" xfId="0" applyNumberFormat="1" applyFont="1" applyBorder="1"/>
    <xf numFmtId="49" fontId="3" fillId="0" borderId="7" xfId="0" applyNumberFormat="1" applyFont="1" applyFill="1" applyBorder="1" applyAlignment="1">
      <alignment horizontal="center"/>
    </xf>
    <xf numFmtId="0" fontId="3" fillId="0" borderId="1" xfId="0" applyFont="1" applyFill="1" applyBorder="1"/>
    <xf numFmtId="3" fontId="0" fillId="0" borderId="1" xfId="0" applyNumberFormat="1" applyFill="1" applyBorder="1"/>
    <xf numFmtId="3" fontId="0" fillId="0" borderId="19" xfId="0" applyNumberFormat="1" applyFill="1" applyBorder="1"/>
    <xf numFmtId="0" fontId="2" fillId="0" borderId="1" xfId="0" applyFont="1" applyBorder="1" applyAlignment="1">
      <alignment wrapText="1"/>
    </xf>
    <xf numFmtId="3" fontId="4" fillId="0" borderId="17" xfId="0" applyNumberFormat="1" applyFont="1" applyFill="1" applyBorder="1" applyAlignment="1">
      <alignment horizontal="left"/>
    </xf>
    <xf numFmtId="3" fontId="2" fillId="0" borderId="19" xfId="0" applyNumberFormat="1" applyFont="1" applyFill="1" applyBorder="1"/>
    <xf numFmtId="3" fontId="0" fillId="0" borderId="20" xfId="0" applyNumberFormat="1" applyBorder="1"/>
    <xf numFmtId="3" fontId="4" fillId="0" borderId="19" xfId="0" applyNumberFormat="1" applyFont="1" applyFill="1" applyBorder="1" applyAlignment="1">
      <alignment horizontal="left"/>
    </xf>
    <xf numFmtId="3" fontId="0" fillId="0" borderId="20" xfId="0" applyNumberFormat="1" applyFill="1" applyBorder="1"/>
    <xf numFmtId="3" fontId="2" fillId="0" borderId="21" xfId="0" applyNumberFormat="1" applyFont="1" applyFill="1" applyBorder="1"/>
    <xf numFmtId="3" fontId="0" fillId="0" borderId="21" xfId="0" applyNumberFormat="1" applyFill="1" applyBorder="1"/>
    <xf numFmtId="3" fontId="0" fillId="0" borderId="0" xfId="0" applyNumberFormat="1" applyFill="1" applyBorder="1"/>
    <xf numFmtId="3" fontId="0" fillId="0" borderId="19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3" fillId="0" borderId="3" xfId="1" applyNumberFormat="1" applyFont="1" applyBorder="1"/>
    <xf numFmtId="0" fontId="3" fillId="0" borderId="24" xfId="0" applyFont="1" applyBorder="1" applyAlignment="1">
      <alignment horizontal="center"/>
    </xf>
    <xf numFmtId="3" fontId="2" fillId="0" borderId="1" xfId="0" applyNumberFormat="1" applyFont="1" applyFill="1" applyBorder="1"/>
    <xf numFmtId="3" fontId="2" fillId="0" borderId="3" xfId="0" applyNumberFormat="1" applyFont="1" applyFill="1" applyBorder="1"/>
    <xf numFmtId="0" fontId="1" fillId="0" borderId="2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3" fontId="2" fillId="0" borderId="28" xfId="0" applyNumberFormat="1" applyFont="1" applyBorder="1"/>
    <xf numFmtId="3" fontId="3" fillId="0" borderId="18" xfId="0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75"/>
  <cols>
    <col min="2" max="2" width="52.7109375" customWidth="1"/>
    <col min="3" max="3" width="12.7109375" bestFit="1" customWidth="1"/>
    <col min="4" max="5" width="13.5703125" customWidth="1"/>
    <col min="6" max="6" width="14.85546875" customWidth="1"/>
  </cols>
  <sheetData>
    <row r="1" spans="1:6" ht="13.5" thickBot="1"/>
    <row r="2" spans="1:6" ht="12.75" customHeight="1">
      <c r="A2" s="17" t="s">
        <v>0</v>
      </c>
      <c r="B2" s="81" t="s">
        <v>17</v>
      </c>
      <c r="C2" s="83" t="s">
        <v>69</v>
      </c>
      <c r="D2" s="83" t="s">
        <v>69</v>
      </c>
      <c r="E2" s="83" t="s">
        <v>73</v>
      </c>
      <c r="F2" s="83" t="s">
        <v>68</v>
      </c>
    </row>
    <row r="3" spans="1:6" ht="13.5" thickBot="1">
      <c r="A3" s="32"/>
      <c r="B3" s="82"/>
      <c r="C3" s="84" t="s">
        <v>70</v>
      </c>
      <c r="D3" s="84" t="s">
        <v>78</v>
      </c>
      <c r="E3" s="84" t="s">
        <v>74</v>
      </c>
      <c r="F3" s="84" t="s">
        <v>79</v>
      </c>
    </row>
    <row r="4" spans="1:6">
      <c r="A4" s="19" t="s">
        <v>1</v>
      </c>
      <c r="B4" s="31" t="s">
        <v>2</v>
      </c>
      <c r="C4" s="31" t="s">
        <v>3</v>
      </c>
      <c r="D4" s="46" t="s">
        <v>4</v>
      </c>
      <c r="E4" s="46" t="s">
        <v>5</v>
      </c>
      <c r="F4" s="78" t="s">
        <v>6</v>
      </c>
    </row>
    <row r="5" spans="1:6">
      <c r="A5" s="18" t="s">
        <v>1</v>
      </c>
      <c r="B5" s="1" t="s">
        <v>13</v>
      </c>
      <c r="C5" s="2">
        <f>+C7+C8+C9+C10+C11</f>
        <v>1548572086</v>
      </c>
      <c r="D5" s="2">
        <f>+D7+D8+D9+D10+D11</f>
        <v>1733761827</v>
      </c>
      <c r="E5" s="2">
        <f>+E7+E8+E9+E10+E11</f>
        <v>-18103985</v>
      </c>
      <c r="F5" s="60">
        <f>SUM(D5:E5)</f>
        <v>1715657842</v>
      </c>
    </row>
    <row r="6" spans="1:6">
      <c r="A6" s="19"/>
      <c r="B6" s="6" t="s">
        <v>53</v>
      </c>
      <c r="C6" s="3"/>
      <c r="D6" s="47"/>
      <c r="E6" s="68"/>
      <c r="F6" s="85"/>
    </row>
    <row r="7" spans="1:6">
      <c r="A7" s="35" t="s">
        <v>2</v>
      </c>
      <c r="B7" s="7" t="s">
        <v>19</v>
      </c>
      <c r="C7" s="14">
        <v>558879000</v>
      </c>
      <c r="D7" s="48">
        <v>569978219</v>
      </c>
      <c r="E7" s="48">
        <v>-2409777</v>
      </c>
      <c r="F7" s="60">
        <f t="shared" ref="F7:F43" si="0">SUM(D7:E7)</f>
        <v>567568442</v>
      </c>
    </row>
    <row r="8" spans="1:6">
      <c r="A8" s="35" t="s">
        <v>3</v>
      </c>
      <c r="B8" s="7" t="s">
        <v>20</v>
      </c>
      <c r="C8" s="14">
        <v>155762000</v>
      </c>
      <c r="D8" s="48">
        <v>160593960</v>
      </c>
      <c r="E8" s="48">
        <v>147213</v>
      </c>
      <c r="F8" s="60">
        <f t="shared" si="0"/>
        <v>160741173</v>
      </c>
    </row>
    <row r="9" spans="1:6">
      <c r="A9" s="35" t="s">
        <v>4</v>
      </c>
      <c r="B9" s="7" t="s">
        <v>21</v>
      </c>
      <c r="C9" s="14">
        <v>570487000</v>
      </c>
      <c r="D9" s="48">
        <v>660279903</v>
      </c>
      <c r="E9" s="48">
        <v>-7789923</v>
      </c>
      <c r="F9" s="60">
        <f t="shared" si="0"/>
        <v>652489980</v>
      </c>
    </row>
    <row r="10" spans="1:6">
      <c r="A10" s="35" t="s">
        <v>5</v>
      </c>
      <c r="B10" s="8" t="s">
        <v>22</v>
      </c>
      <c r="C10" s="14">
        <v>19679000</v>
      </c>
      <c r="D10" s="48">
        <v>20232100</v>
      </c>
      <c r="E10" s="48">
        <v>-8664400</v>
      </c>
      <c r="F10" s="60">
        <f t="shared" si="0"/>
        <v>11567700</v>
      </c>
    </row>
    <row r="11" spans="1:6">
      <c r="A11" s="35" t="s">
        <v>6</v>
      </c>
      <c r="B11" s="7" t="s">
        <v>75</v>
      </c>
      <c r="C11" s="39">
        <f>SUM(C12:C17)</f>
        <v>243765086</v>
      </c>
      <c r="D11" s="39">
        <f>SUM(D12:D17)</f>
        <v>322677645</v>
      </c>
      <c r="E11" s="39">
        <f>SUM(E12:E17)</f>
        <v>612902</v>
      </c>
      <c r="F11" s="60">
        <f t="shared" si="0"/>
        <v>323290547</v>
      </c>
    </row>
    <row r="12" spans="1:6">
      <c r="A12" s="36" t="s">
        <v>11</v>
      </c>
      <c r="B12" s="37" t="s">
        <v>23</v>
      </c>
      <c r="C12" s="33">
        <v>0</v>
      </c>
      <c r="D12" s="49">
        <v>1575302</v>
      </c>
      <c r="E12" s="77">
        <v>0</v>
      </c>
      <c r="F12" s="86">
        <f t="shared" si="0"/>
        <v>1575302</v>
      </c>
    </row>
    <row r="13" spans="1:6">
      <c r="A13" s="36" t="s">
        <v>12</v>
      </c>
      <c r="B13" s="37" t="s">
        <v>24</v>
      </c>
      <c r="C13" s="33">
        <v>0</v>
      </c>
      <c r="D13" s="49">
        <v>0</v>
      </c>
      <c r="E13" s="77">
        <v>0</v>
      </c>
      <c r="F13" s="86">
        <f t="shared" si="0"/>
        <v>0</v>
      </c>
    </row>
    <row r="14" spans="1:6">
      <c r="A14" s="36" t="s">
        <v>38</v>
      </c>
      <c r="B14" s="37" t="s">
        <v>25</v>
      </c>
      <c r="C14" s="4">
        <v>125964000</v>
      </c>
      <c r="D14" s="49">
        <v>131570570</v>
      </c>
      <c r="E14" s="77">
        <v>12673</v>
      </c>
      <c r="F14" s="86">
        <f t="shared" si="0"/>
        <v>131583243</v>
      </c>
    </row>
    <row r="15" spans="1:6">
      <c r="A15" s="38" t="s">
        <v>39</v>
      </c>
      <c r="B15" s="37" t="s">
        <v>26</v>
      </c>
      <c r="C15" s="4">
        <v>0</v>
      </c>
      <c r="D15" s="49">
        <v>0</v>
      </c>
      <c r="E15" s="77">
        <v>0</v>
      </c>
      <c r="F15" s="86">
        <f t="shared" si="0"/>
        <v>0</v>
      </c>
    </row>
    <row r="16" spans="1:6">
      <c r="A16" s="38" t="s">
        <v>40</v>
      </c>
      <c r="B16" s="37" t="s">
        <v>27</v>
      </c>
      <c r="C16" s="4">
        <v>53298000</v>
      </c>
      <c r="D16" s="49">
        <v>104987000</v>
      </c>
      <c r="E16" s="77">
        <v>255050</v>
      </c>
      <c r="F16" s="86">
        <f t="shared" si="0"/>
        <v>105242050</v>
      </c>
    </row>
    <row r="17" spans="1:6">
      <c r="A17" s="38" t="s">
        <v>41</v>
      </c>
      <c r="B17" s="37" t="s">
        <v>28</v>
      </c>
      <c r="C17" s="4">
        <v>64503086</v>
      </c>
      <c r="D17" s="49">
        <v>84544773</v>
      </c>
      <c r="E17" s="77">
        <f>6150093-5804914</f>
        <v>345179</v>
      </c>
      <c r="F17" s="86">
        <f t="shared" si="0"/>
        <v>84889952</v>
      </c>
    </row>
    <row r="18" spans="1:6">
      <c r="A18" s="38" t="s">
        <v>42</v>
      </c>
      <c r="B18" s="13" t="s">
        <v>15</v>
      </c>
      <c r="C18" s="15">
        <v>0</v>
      </c>
      <c r="D18" s="66">
        <v>8106100</v>
      </c>
      <c r="E18" s="69">
        <v>0</v>
      </c>
      <c r="F18" s="86">
        <f t="shared" si="0"/>
        <v>8106100</v>
      </c>
    </row>
    <row r="19" spans="1:6">
      <c r="A19" s="20"/>
      <c r="B19" s="10" t="s">
        <v>16</v>
      </c>
      <c r="C19" s="55"/>
      <c r="D19" s="50"/>
      <c r="E19" s="70"/>
      <c r="F19" s="85"/>
    </row>
    <row r="20" spans="1:6">
      <c r="A20" s="21" t="s">
        <v>7</v>
      </c>
      <c r="B20" s="12" t="s">
        <v>14</v>
      </c>
      <c r="C20" s="34">
        <f>+C22+C23+C24</f>
        <v>827824000</v>
      </c>
      <c r="D20" s="34">
        <f>+D22+D23+D24</f>
        <v>902340358</v>
      </c>
      <c r="E20" s="34">
        <f>+E22+E23+E24</f>
        <v>211496619</v>
      </c>
      <c r="F20" s="60">
        <f t="shared" si="0"/>
        <v>1113836977</v>
      </c>
    </row>
    <row r="21" spans="1:6">
      <c r="A21" s="22"/>
      <c r="B21" s="6" t="s">
        <v>54</v>
      </c>
      <c r="C21" s="56"/>
      <c r="D21" s="50"/>
      <c r="E21" s="70"/>
      <c r="F21" s="85"/>
    </row>
    <row r="22" spans="1:6">
      <c r="A22" s="35" t="s">
        <v>8</v>
      </c>
      <c r="B22" s="7" t="s">
        <v>29</v>
      </c>
      <c r="C22" s="14">
        <v>544100000</v>
      </c>
      <c r="D22" s="51">
        <v>559210015</v>
      </c>
      <c r="E22" s="71">
        <v>111141471</v>
      </c>
      <c r="F22" s="60">
        <f t="shared" si="0"/>
        <v>670351486</v>
      </c>
    </row>
    <row r="23" spans="1:6">
      <c r="A23" s="35" t="s">
        <v>9</v>
      </c>
      <c r="B23" s="7" t="s">
        <v>30</v>
      </c>
      <c r="C23" s="14">
        <v>282310000</v>
      </c>
      <c r="D23" s="51">
        <v>334264633</v>
      </c>
      <c r="E23" s="71">
        <v>100355148</v>
      </c>
      <c r="F23" s="60">
        <f t="shared" si="0"/>
        <v>434619781</v>
      </c>
    </row>
    <row r="24" spans="1:6">
      <c r="A24" s="35" t="s">
        <v>10</v>
      </c>
      <c r="B24" s="40" t="s">
        <v>76</v>
      </c>
      <c r="C24" s="39">
        <f>SUM(C25:C31)</f>
        <v>1414000</v>
      </c>
      <c r="D24" s="39">
        <f>SUM(D25:D31)</f>
        <v>8865710</v>
      </c>
      <c r="E24" s="39">
        <f>SUM(E25:E31)</f>
        <v>0</v>
      </c>
      <c r="F24" s="60">
        <f t="shared" si="0"/>
        <v>8865710</v>
      </c>
    </row>
    <row r="25" spans="1:6">
      <c r="A25" s="36" t="s">
        <v>44</v>
      </c>
      <c r="B25" s="37" t="s">
        <v>31</v>
      </c>
      <c r="C25" s="33">
        <v>0</v>
      </c>
      <c r="D25" s="52">
        <v>0</v>
      </c>
      <c r="E25" s="72">
        <v>0</v>
      </c>
      <c r="F25" s="86">
        <f t="shared" si="0"/>
        <v>0</v>
      </c>
    </row>
    <row r="26" spans="1:6">
      <c r="A26" s="36" t="s">
        <v>43</v>
      </c>
      <c r="B26" s="37" t="s">
        <v>32</v>
      </c>
      <c r="C26" s="33">
        <v>0</v>
      </c>
      <c r="D26" s="52">
        <v>0</v>
      </c>
      <c r="E26" s="72">
        <v>0</v>
      </c>
      <c r="F26" s="86">
        <f t="shared" si="0"/>
        <v>0</v>
      </c>
    </row>
    <row r="27" spans="1:6">
      <c r="A27" s="42" t="s">
        <v>45</v>
      </c>
      <c r="B27" s="37" t="s">
        <v>33</v>
      </c>
      <c r="C27" s="4">
        <v>0</v>
      </c>
      <c r="D27" s="52">
        <v>4445000</v>
      </c>
      <c r="E27" s="72">
        <v>0</v>
      </c>
      <c r="F27" s="86">
        <f t="shared" si="0"/>
        <v>4445000</v>
      </c>
    </row>
    <row r="28" spans="1:6">
      <c r="A28" s="44" t="s">
        <v>46</v>
      </c>
      <c r="B28" s="45" t="s">
        <v>60</v>
      </c>
      <c r="C28" s="43">
        <v>152000</v>
      </c>
      <c r="D28" s="52">
        <v>152000</v>
      </c>
      <c r="E28" s="72">
        <v>0</v>
      </c>
      <c r="F28" s="86">
        <f t="shared" si="0"/>
        <v>152000</v>
      </c>
    </row>
    <row r="29" spans="1:6">
      <c r="A29" s="42" t="s">
        <v>47</v>
      </c>
      <c r="B29" s="37" t="s">
        <v>61</v>
      </c>
      <c r="C29" s="4">
        <v>0</v>
      </c>
      <c r="D29" s="52">
        <v>0</v>
      </c>
      <c r="E29" s="72">
        <v>0</v>
      </c>
      <c r="F29" s="86">
        <f t="shared" si="0"/>
        <v>0</v>
      </c>
    </row>
    <row r="30" spans="1:6">
      <c r="A30" s="38" t="s">
        <v>58</v>
      </c>
      <c r="B30" s="37" t="s">
        <v>34</v>
      </c>
      <c r="C30" s="5">
        <v>1262000</v>
      </c>
      <c r="D30" s="52">
        <v>4268710</v>
      </c>
      <c r="E30" s="72">
        <v>0</v>
      </c>
      <c r="F30" s="86">
        <f t="shared" si="0"/>
        <v>4268710</v>
      </c>
    </row>
    <row r="31" spans="1:6">
      <c r="A31" s="38" t="s">
        <v>48</v>
      </c>
      <c r="B31" s="37" t="s">
        <v>28</v>
      </c>
      <c r="C31" s="5">
        <v>0</v>
      </c>
      <c r="D31" s="52">
        <v>0</v>
      </c>
      <c r="E31" s="72">
        <v>0</v>
      </c>
      <c r="F31" s="86">
        <f t="shared" si="0"/>
        <v>0</v>
      </c>
    </row>
    <row r="32" spans="1:6">
      <c r="A32" s="38" t="s">
        <v>59</v>
      </c>
      <c r="B32" s="9" t="s">
        <v>15</v>
      </c>
      <c r="C32" s="15">
        <v>29500000</v>
      </c>
      <c r="D32" s="66">
        <v>72420108</v>
      </c>
      <c r="E32" s="69">
        <v>0</v>
      </c>
      <c r="F32" s="60">
        <f t="shared" si="0"/>
        <v>72420108</v>
      </c>
    </row>
    <row r="33" spans="1:6">
      <c r="A33" s="23"/>
      <c r="B33" s="11" t="s">
        <v>16</v>
      </c>
      <c r="C33" s="16"/>
      <c r="D33" s="53"/>
      <c r="E33" s="73"/>
      <c r="F33" s="85"/>
    </row>
    <row r="34" spans="1:6">
      <c r="A34" s="26" t="s">
        <v>18</v>
      </c>
      <c r="B34" s="7" t="s">
        <v>55</v>
      </c>
      <c r="C34" s="14">
        <f>+C5+C20</f>
        <v>2376396086</v>
      </c>
      <c r="D34" s="14">
        <f>+D5+D20</f>
        <v>2636102185</v>
      </c>
      <c r="E34" s="14">
        <f>+E5+E20</f>
        <v>193392634</v>
      </c>
      <c r="F34" s="60">
        <f t="shared" si="0"/>
        <v>2829494819</v>
      </c>
    </row>
    <row r="35" spans="1:6">
      <c r="A35" s="24"/>
      <c r="B35" s="8" t="s">
        <v>37</v>
      </c>
      <c r="C35" s="57"/>
      <c r="D35" s="54"/>
      <c r="E35" s="74"/>
      <c r="F35" s="60"/>
    </row>
    <row r="36" spans="1:6">
      <c r="A36" s="26" t="s">
        <v>49</v>
      </c>
      <c r="B36" s="41" t="s">
        <v>35</v>
      </c>
      <c r="C36" s="39">
        <f>+C37+C38+C39</f>
        <v>25476774</v>
      </c>
      <c r="D36" s="39">
        <f>D37+D39+D38+D40</f>
        <v>882859025</v>
      </c>
      <c r="E36" s="39">
        <f>E37+E39+E38+E40</f>
        <v>245042973</v>
      </c>
      <c r="F36" s="60">
        <f t="shared" si="0"/>
        <v>1127901998</v>
      </c>
    </row>
    <row r="37" spans="1:6">
      <c r="A37" s="42" t="s">
        <v>50</v>
      </c>
      <c r="B37" s="37" t="s">
        <v>36</v>
      </c>
      <c r="C37" s="4">
        <v>0</v>
      </c>
      <c r="D37" s="4">
        <v>0</v>
      </c>
      <c r="E37" s="75">
        <v>0</v>
      </c>
      <c r="F37" s="86">
        <f t="shared" si="0"/>
        <v>0</v>
      </c>
    </row>
    <row r="38" spans="1:6">
      <c r="A38" s="61" t="s">
        <v>64</v>
      </c>
      <c r="B38" s="62" t="s">
        <v>63</v>
      </c>
      <c r="C38" s="63">
        <v>0</v>
      </c>
      <c r="D38" s="63">
        <v>0</v>
      </c>
      <c r="E38" s="64">
        <v>0</v>
      </c>
      <c r="F38" s="86">
        <f t="shared" si="0"/>
        <v>0</v>
      </c>
    </row>
    <row r="39" spans="1:6">
      <c r="A39" s="61" t="s">
        <v>65</v>
      </c>
      <c r="B39" s="62" t="s">
        <v>66</v>
      </c>
      <c r="C39" s="63">
        <v>25476774</v>
      </c>
      <c r="D39" s="63">
        <v>32859025</v>
      </c>
      <c r="E39" s="64">
        <v>1352973</v>
      </c>
      <c r="F39" s="86">
        <f t="shared" si="0"/>
        <v>34211998</v>
      </c>
    </row>
    <row r="40" spans="1:6">
      <c r="A40" s="61" t="s">
        <v>71</v>
      </c>
      <c r="B40" s="62" t="s">
        <v>72</v>
      </c>
      <c r="C40" s="63">
        <v>0</v>
      </c>
      <c r="D40" s="63">
        <v>850000000</v>
      </c>
      <c r="E40" s="64">
        <v>243690000</v>
      </c>
      <c r="F40" s="86">
        <f t="shared" si="0"/>
        <v>1093690000</v>
      </c>
    </row>
    <row r="41" spans="1:6" ht="25.5">
      <c r="A41" s="24" t="s">
        <v>51</v>
      </c>
      <c r="B41" s="65" t="s">
        <v>67</v>
      </c>
      <c r="C41" s="59">
        <v>0</v>
      </c>
      <c r="D41" s="79">
        <v>0</v>
      </c>
      <c r="E41" s="67">
        <v>0</v>
      </c>
      <c r="F41" s="60">
        <f t="shared" si="0"/>
        <v>0</v>
      </c>
    </row>
    <row r="42" spans="1:6">
      <c r="A42" s="25" t="s">
        <v>52</v>
      </c>
      <c r="B42" s="1" t="s">
        <v>56</v>
      </c>
      <c r="C42" s="58">
        <v>0</v>
      </c>
      <c r="D42" s="80">
        <v>0</v>
      </c>
      <c r="E42" s="67">
        <v>0</v>
      </c>
      <c r="F42" s="60">
        <f t="shared" si="0"/>
        <v>0</v>
      </c>
    </row>
    <row r="43" spans="1:6">
      <c r="A43" s="25" t="s">
        <v>62</v>
      </c>
      <c r="B43" s="1" t="s">
        <v>57</v>
      </c>
      <c r="C43" s="2">
        <f>+C34+C36+C42+C41</f>
        <v>2401872860</v>
      </c>
      <c r="D43" s="2">
        <f>+D34+D36+D42+D41</f>
        <v>3518961210</v>
      </c>
      <c r="E43" s="2">
        <f>+E34+E36+E42+E41</f>
        <v>438435607</v>
      </c>
      <c r="F43" s="60">
        <f t="shared" si="0"/>
        <v>3957396817</v>
      </c>
    </row>
    <row r="44" spans="1:6" ht="13.5" thickBot="1">
      <c r="A44" s="27"/>
      <c r="B44" s="28" t="s">
        <v>77</v>
      </c>
      <c r="C44" s="29"/>
      <c r="D44" s="29"/>
      <c r="E44" s="76"/>
      <c r="F44" s="30"/>
    </row>
  </sheetData>
  <phoneticPr fontId="6" type="noConversion"/>
  <printOptions horizontalCentered="1"/>
  <pageMargins left="0.78740157480314965" right="0.78740157480314965" top="1.3779527559055118" bottom="0.98425196850393704" header="0.51181102362204722" footer="0.51181102362204722"/>
  <pageSetup paperSize="9" scale="74" fitToHeight="0" orientation="portrait" r:id="rId1"/>
  <headerFooter alignWithMargins="0">
    <oddHeader xml:space="preserve">&amp;C&amp;"Arial,Félkövér"&amp;14
"6. melléklet a 8/2016. (II.25.) önkormányzati rendelethez"
Kiadások 
2016. évi költségvetés
&amp;R&amp;"Arial,Félkövér"5. melléklet a 23/2016.(XII.16.)
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>Balmadi Polghov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Ilike</dc:creator>
  <cp:lastModifiedBy>ildi</cp:lastModifiedBy>
  <cp:lastPrinted>2016-12-19T08:45:39Z</cp:lastPrinted>
  <dcterms:created xsi:type="dcterms:W3CDTF">2006-02-16T14:01:54Z</dcterms:created>
  <dcterms:modified xsi:type="dcterms:W3CDTF">2016-12-21T14:28:47Z</dcterms:modified>
</cp:coreProperties>
</file>