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12" activeTab="0"/>
  </bookViews>
  <sheets>
    <sheet name="Bevételek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<sst xmlns="http://schemas.openxmlformats.org/spreadsheetml/2006/main" count="167" uniqueCount="105">
  <si>
    <t>(eFt)</t>
  </si>
  <si>
    <t>B E V É T E L E K</t>
  </si>
  <si>
    <t>Bevételek összesen</t>
  </si>
  <si>
    <t>A</t>
  </si>
  <si>
    <t>B</t>
  </si>
  <si>
    <t>C</t>
  </si>
  <si>
    <t>D</t>
  </si>
  <si>
    <t>E</t>
  </si>
  <si>
    <t>F</t>
  </si>
  <si>
    <t>G</t>
  </si>
  <si>
    <t>6</t>
  </si>
  <si>
    <t>7</t>
  </si>
  <si>
    <t>8</t>
  </si>
  <si>
    <t>H</t>
  </si>
  <si>
    <t>I</t>
  </si>
  <si>
    <t>J</t>
  </si>
  <si>
    <t>L</t>
  </si>
  <si>
    <t>M</t>
  </si>
  <si>
    <t>K</t>
  </si>
  <si>
    <t>N</t>
  </si>
  <si>
    <t>O</t>
  </si>
  <si>
    <t>3</t>
  </si>
  <si>
    <t>4</t>
  </si>
  <si>
    <t>5</t>
  </si>
  <si>
    <t>2</t>
  </si>
  <si>
    <t>2. melléklet</t>
  </si>
  <si>
    <t>1</t>
  </si>
  <si>
    <t>Működési bevételek</t>
  </si>
  <si>
    <t>Felhalmozási bevételek</t>
  </si>
  <si>
    <t>013350</t>
  </si>
  <si>
    <t>066020</t>
  </si>
  <si>
    <t xml:space="preserve">K </t>
  </si>
  <si>
    <t>KORMÁNYZATI FUNKCIÓ</t>
  </si>
  <si>
    <t>kód</t>
  </si>
  <si>
    <t>megnevezés</t>
  </si>
  <si>
    <t>B1</t>
  </si>
  <si>
    <t>B2</t>
  </si>
  <si>
    <t>B3</t>
  </si>
  <si>
    <t>B4</t>
  </si>
  <si>
    <t>B5</t>
  </si>
  <si>
    <t>B6</t>
  </si>
  <si>
    <t>B7</t>
  </si>
  <si>
    <t>B1-B7</t>
  </si>
  <si>
    <t>B8</t>
  </si>
  <si>
    <t>B1-B8</t>
  </si>
  <si>
    <t>Város-, és községgazdálkodási egyéb szolgáltatások</t>
  </si>
  <si>
    <t>Ö</t>
  </si>
  <si>
    <t>Kötelező feladat</t>
  </si>
  <si>
    <t>Önként vállalt feladat</t>
  </si>
  <si>
    <t>Az önk. vagyonnal való gazdálkodással kapcs. feladatok</t>
  </si>
  <si>
    <t>018010</t>
  </si>
  <si>
    <t>Önkormányzatok elszámolásai a központi költségvetéssel</t>
  </si>
  <si>
    <t>041233</t>
  </si>
  <si>
    <t>Hosszabb időtartamú közfoglalkoztatás</t>
  </si>
  <si>
    <t>013320</t>
  </si>
  <si>
    <t>107051</t>
  </si>
  <si>
    <t>Szociális étkeztetés</t>
  </si>
  <si>
    <t>Köztemető fenntartás és működtetés</t>
  </si>
  <si>
    <t>ÖSSZESEN:</t>
  </si>
  <si>
    <t>Műk. c. tám. Áht-n belülről</t>
  </si>
  <si>
    <t>módosított ei.</t>
  </si>
  <si>
    <t>teljesítés</t>
  </si>
  <si>
    <t>Felh. c. tám. Áht-n belülről</t>
  </si>
  <si>
    <t>Közhatalmi bevételek</t>
  </si>
  <si>
    <t>Műk. célú átvett p. eszk.</t>
  </si>
  <si>
    <t>Felh. célú átvett p. eszk.</t>
  </si>
  <si>
    <t>Költségvetési bevételek</t>
  </si>
  <si>
    <t>Finanszírozási bevételek</t>
  </si>
  <si>
    <t>teljesítés (%)</t>
  </si>
  <si>
    <t>BEVÉTELEK</t>
  </si>
  <si>
    <t>018030</t>
  </si>
  <si>
    <t>Támogatási célú finanszírozási műveletek</t>
  </si>
  <si>
    <t>900020</t>
  </si>
  <si>
    <t>Önkorm.funkcióira nem sorolható bevételei államháztartáson kívül</t>
  </si>
  <si>
    <t>eredeti ei.</t>
  </si>
  <si>
    <t>FOLYÁS KÖZSÉG ÖNKORMÁNYZAT 2017. ÉVI KÖLTSÉGVETÉSÉNEK  TELJESÍTÉSE</t>
  </si>
  <si>
    <t>P</t>
  </si>
  <si>
    <t>Q</t>
  </si>
  <si>
    <t>R</t>
  </si>
  <si>
    <t>S</t>
  </si>
  <si>
    <t>T</t>
  </si>
  <si>
    <t>U</t>
  </si>
  <si>
    <t>V</t>
  </si>
  <si>
    <t>W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</si>
  <si>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</si>
  <si>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</si>
  <si>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</si>
  <si>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</si>
  <si>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</si>
  <si>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</si>
  <si>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</si>
  <si>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</si>
  <si>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</si>
  <si>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</si>
  <si>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</si>
  <si>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</si>
  <si>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</si>
  <si>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</si>
  <si>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</si>
  <si>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</si>
  <si>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</si>
  <si>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AR</t>
  </si>
  <si>
    <t>AQ</t>
  </si>
  <si>
    <t>AS</t>
  </si>
  <si>
    <t>a 4/2018. (V. 31.)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</si>
</sst>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[$-40E]yyyy\.\ mmmm\ d\."/>
    <numFmt numFmtId="166" formatCode="yyyy/mm/dd;@"/>
    <numFmt numFmtId="167" formatCode="mmm/yyyy"/>
    <numFmt numFmtId="168" formatCode="#,##0\ &quot;Ft&quot;"/>
    <numFmt numFmtId="169" formatCode="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  <numFmt numFmtId="174" formatCode="#,##0.000"/>
    <numFmt numFmtId="175" formatCode="#,##0\ _F_t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 CE"/>
      <family val="0"/>
    </font>
    <font>
      <sz val="16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3" fontId="9" fillId="0" borderId="0" xfId="0" applyNumberFormat="1" applyFont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vertical="center"/>
    </xf>
    <xf numFmtId="3" fontId="4" fillId="0" borderId="11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12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13" fillId="33" borderId="13" xfId="0" applyNumberFormat="1" applyFont="1" applyFill="1" applyBorder="1" applyAlignment="1">
      <alignment horizontal="center" vertical="center"/>
    </xf>
    <xf numFmtId="3" fontId="14" fillId="33" borderId="13" xfId="0" applyNumberFormat="1" applyFont="1" applyFill="1" applyBorder="1" applyAlignment="1">
      <alignment horizontal="centerContinuous" vertical="center"/>
    </xf>
    <xf numFmtId="3" fontId="4" fillId="33" borderId="13" xfId="0" applyNumberFormat="1" applyFont="1" applyFill="1" applyBorder="1" applyAlignment="1">
      <alignment horizontal="centerContinuous" vertical="center"/>
    </xf>
    <xf numFmtId="3" fontId="4" fillId="33" borderId="14" xfId="0" applyNumberFormat="1" applyFont="1" applyFill="1" applyBorder="1" applyAlignment="1">
      <alignment horizontal="centerContinuous" vertical="center"/>
    </xf>
    <xf numFmtId="3" fontId="4" fillId="33" borderId="12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3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/>
    </xf>
    <xf numFmtId="1" fontId="4" fillId="0" borderId="15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left" vertical="center"/>
    </xf>
    <xf numFmtId="3" fontId="13" fillId="33" borderId="16" xfId="0" applyNumberFormat="1" applyFont="1" applyFill="1" applyBorder="1" applyAlignment="1">
      <alignment horizontal="left" vertical="center"/>
    </xf>
    <xf numFmtId="3" fontId="13" fillId="33" borderId="16" xfId="0" applyNumberFormat="1" applyFont="1" applyFill="1" applyBorder="1" applyAlignment="1">
      <alignment vertical="center"/>
    </xf>
    <xf numFmtId="3" fontId="13" fillId="33" borderId="17" xfId="0" applyNumberFormat="1" applyFont="1" applyFill="1" applyBorder="1" applyAlignment="1">
      <alignment vertical="center"/>
    </xf>
    <xf numFmtId="3" fontId="13" fillId="33" borderId="18" xfId="0" applyNumberFormat="1" applyFont="1" applyFill="1" applyBorder="1" applyAlignment="1">
      <alignment horizontal="left" vertical="center"/>
    </xf>
    <xf numFmtId="3" fontId="13" fillId="33" borderId="18" xfId="0" applyNumberFormat="1" applyFont="1" applyFill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3" fontId="4" fillId="33" borderId="16" xfId="0" applyNumberFormat="1" applyFont="1" applyFill="1" applyBorder="1" applyAlignment="1">
      <alignment horizontal="center" vertical="center"/>
    </xf>
    <xf numFmtId="3" fontId="4" fillId="33" borderId="19" xfId="0" applyNumberFormat="1" applyFont="1" applyFill="1" applyBorder="1" applyAlignment="1">
      <alignment horizontal="center" vertical="center"/>
    </xf>
    <xf numFmtId="3" fontId="4" fillId="33" borderId="20" xfId="0" applyNumberFormat="1" applyFont="1" applyFill="1" applyBorder="1" applyAlignment="1">
      <alignment horizontal="center" vertical="center"/>
    </xf>
    <xf numFmtId="3" fontId="4" fillId="33" borderId="21" xfId="0" applyNumberFormat="1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vertical="center"/>
    </xf>
    <xf numFmtId="3" fontId="13" fillId="33" borderId="22" xfId="0" applyNumberFormat="1" applyFont="1" applyFill="1" applyBorder="1" applyAlignment="1">
      <alignment horizontal="center" vertical="center"/>
    </xf>
    <xf numFmtId="3" fontId="14" fillId="33" borderId="23" xfId="0" applyNumberFormat="1" applyFont="1" applyFill="1" applyBorder="1" applyAlignment="1">
      <alignment horizontal="centerContinuous" vertical="center"/>
    </xf>
    <xf numFmtId="164" fontId="13" fillId="34" borderId="18" xfId="0" applyNumberFormat="1" applyFont="1" applyFill="1" applyBorder="1" applyAlignment="1">
      <alignment vertical="center"/>
    </xf>
    <xf numFmtId="164" fontId="13" fillId="34" borderId="24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9" fillId="0" borderId="12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13" fillId="33" borderId="25" xfId="0" applyNumberFormat="1" applyFont="1" applyFill="1" applyBorder="1" applyAlignment="1">
      <alignment horizontal="center" vertical="center"/>
    </xf>
    <xf numFmtId="3" fontId="13" fillId="33" borderId="13" xfId="0" applyNumberFormat="1" applyFont="1" applyFill="1" applyBorder="1" applyAlignment="1">
      <alignment horizontal="center" vertical="center"/>
    </xf>
    <xf numFmtId="3" fontId="4" fillId="33" borderId="15" xfId="0" applyNumberFormat="1" applyFont="1" applyFill="1" applyBorder="1" applyAlignment="1">
      <alignment horizontal="center" vertical="center"/>
    </xf>
    <xf numFmtId="3" fontId="4" fillId="33" borderId="26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center" vertical="center"/>
    </xf>
    <xf numFmtId="3" fontId="4" fillId="33" borderId="27" xfId="0" applyNumberFormat="1" applyFont="1" applyFill="1" applyBorder="1" applyAlignment="1">
      <alignment horizontal="center" vertical="center"/>
    </xf>
    <xf numFmtId="3" fontId="4" fillId="33" borderId="28" xfId="0" applyNumberFormat="1" applyFont="1" applyFill="1" applyBorder="1" applyAlignment="1">
      <alignment horizontal="center" vertical="center"/>
    </xf>
    <xf numFmtId="3" fontId="4" fillId="33" borderId="29" xfId="0" applyNumberFormat="1" applyFont="1" applyFill="1" applyBorder="1" applyAlignment="1">
      <alignment horizontal="center" vertical="center"/>
    </xf>
    <xf numFmtId="3" fontId="4" fillId="33" borderId="30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/>
    </xf>
    <xf numFmtId="3" fontId="4" fillId="33" borderId="31" xfId="0" applyNumberFormat="1" applyFont="1" applyFill="1" applyBorder="1" applyAlignment="1">
      <alignment horizontal="center" vertical="center"/>
    </xf>
    <xf numFmtId="3" fontId="4" fillId="33" borderId="32" xfId="0" applyNumberFormat="1" applyFont="1" applyFill="1" applyBorder="1" applyAlignment="1">
      <alignment horizontal="center" vertical="center"/>
    </xf>
    <xf numFmtId="3" fontId="4" fillId="33" borderId="33" xfId="0" applyNumberFormat="1" applyFont="1" applyFill="1" applyBorder="1" applyAlignment="1">
      <alignment horizontal="center" vertical="center"/>
    </xf>
    <xf numFmtId="3" fontId="4" fillId="33" borderId="34" xfId="0" applyNumberFormat="1" applyFont="1" applyFill="1" applyBorder="1" applyAlignment="1">
      <alignment horizontal="center" vertical="center"/>
    </xf>
    <xf numFmtId="3" fontId="4" fillId="33" borderId="35" xfId="0" applyNumberFormat="1" applyFont="1" applyFill="1" applyBorder="1" applyAlignment="1">
      <alignment horizontal="center" vertical="center"/>
    </xf>
    <xf numFmtId="3" fontId="4" fillId="33" borderId="36" xfId="0" applyNumberFormat="1" applyFont="1" applyFill="1" applyBorder="1" applyAlignment="1">
      <alignment horizontal="center" vertical="center"/>
    </xf>
    <xf numFmtId="3" fontId="4" fillId="33" borderId="37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3" fillId="33" borderId="15" xfId="0" applyNumberFormat="1" applyFont="1" applyFill="1" applyBorder="1" applyAlignment="1">
      <alignment horizontal="left" vertical="center"/>
    </xf>
    <xf numFmtId="3" fontId="13" fillId="33" borderId="12" xfId="0" applyNumberFormat="1" applyFont="1" applyFill="1" applyBorder="1" applyAlignment="1">
      <alignment horizontal="left" vertical="center"/>
    </xf>
    <xf numFmtId="3" fontId="13" fillId="33" borderId="38" xfId="0" applyNumberFormat="1" applyFont="1" applyFill="1" applyBorder="1" applyAlignment="1">
      <alignment horizontal="left" vertical="center"/>
    </xf>
    <xf numFmtId="3" fontId="13" fillId="33" borderId="11" xfId="0" applyNumberFormat="1" applyFont="1" applyFill="1" applyBorder="1" applyAlignment="1">
      <alignment horizontal="left" vertical="center"/>
    </xf>
    <xf numFmtId="3" fontId="4" fillId="33" borderId="39" xfId="0" applyNumberFormat="1" applyFont="1" applyFill="1" applyBorder="1" applyAlignment="1">
      <alignment horizontal="center" vertical="center"/>
    </xf>
    <xf numFmtId="3" fontId="4" fillId="33" borderId="40" xfId="0" applyNumberFormat="1" applyFont="1" applyFill="1" applyBorder="1" applyAlignment="1">
      <alignment horizontal="center" vertical="center"/>
    </xf>
    <xf numFmtId="3" fontId="4" fillId="33" borderId="41" xfId="0" applyNumberFormat="1" applyFont="1" applyFill="1" applyBorder="1" applyAlignment="1">
      <alignment horizontal="center" vertic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 4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1.7\mindenki\Users\felhasznalo\Documents\XLS\&#214;nk_Hiv_Bev_Kiad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ító"/>
      <sheetName val="Közös Hiv - bev."/>
      <sheetName val="Közös Hiv - kiad."/>
      <sheetName val="Önk-bev."/>
      <sheetName val="Önk-kiad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8"/>
  <sheetViews>
    <sheetView tabSelected="1" zoomScale="118" zoomScaleNormal="118" zoomScalePageLayoutView="0" workbookViewId="0" topLeftCell="Y1">
      <selection activeCell="AC61" sqref="AC61"/>
    </sheetView>
  </sheetViews>
  <sheetFormatPr defaultColWidth="9.140625" defaultRowHeight="12.75"/>
  <cols>
    <col min="1" max="1" width="4.7109375" style="3" customWidth="1"/>
    <col min="2" max="2" width="10.7109375" style="7" customWidth="1"/>
    <col min="3" max="3" width="54.57421875" style="7" customWidth="1"/>
    <col min="4" max="4" width="4.7109375" style="7" customWidth="1"/>
    <col min="5" max="5" width="10.7109375" style="7" customWidth="1"/>
    <col min="6" max="6" width="11.7109375" style="7" customWidth="1"/>
    <col min="7" max="7" width="10.421875" style="7" customWidth="1"/>
    <col min="8" max="8" width="11.421875" style="7" customWidth="1"/>
    <col min="9" max="9" width="10.7109375" style="7" customWidth="1"/>
    <col min="10" max="10" width="11.421875" style="7" customWidth="1"/>
    <col min="11" max="11" width="10.7109375" style="7" customWidth="1"/>
    <col min="12" max="12" width="11.8515625" style="7" customWidth="1"/>
    <col min="13" max="16" width="12.7109375" style="7" customWidth="1"/>
    <col min="17" max="17" width="10.421875" style="7" customWidth="1"/>
    <col min="18" max="18" width="12.00390625" style="7" customWidth="1"/>
    <col min="19" max="19" width="10.7109375" style="7" customWidth="1"/>
    <col min="20" max="20" width="11.421875" style="7" customWidth="1"/>
    <col min="21" max="21" width="10.7109375" style="7" customWidth="1"/>
    <col min="22" max="22" width="11.7109375" style="7" customWidth="1"/>
    <col min="23" max="23" width="10.7109375" style="7" customWidth="1"/>
    <col min="24" max="24" width="11.57421875" style="7" customWidth="1"/>
    <col min="25" max="25" width="10.7109375" style="7" customWidth="1"/>
    <col min="26" max="26" width="12.140625" style="7" customWidth="1"/>
    <col min="27" max="27" width="10.421875" style="7" customWidth="1"/>
    <col min="28" max="28" width="11.57421875" style="7" customWidth="1"/>
    <col min="29" max="29" width="10.421875" style="7" customWidth="1"/>
    <col min="30" max="30" width="11.7109375" style="7" customWidth="1"/>
    <col min="31" max="31" width="10.57421875" style="7" customWidth="1"/>
    <col min="32" max="32" width="12.00390625" style="7" customWidth="1"/>
    <col min="33" max="33" width="10.28125" style="7" customWidth="1"/>
    <col min="34" max="34" width="11.8515625" style="7" customWidth="1"/>
    <col min="35" max="35" width="10.57421875" style="7" customWidth="1"/>
    <col min="36" max="36" width="11.8515625" style="7" customWidth="1"/>
    <col min="37" max="37" width="10.140625" style="7" customWidth="1"/>
    <col min="38" max="38" width="11.7109375" style="7" customWidth="1"/>
    <col min="39" max="39" width="10.421875" style="7" customWidth="1"/>
    <col min="40" max="40" width="11.7109375" style="7" customWidth="1"/>
    <col min="41" max="41" width="10.57421875" style="7" customWidth="1"/>
    <col min="42" max="42" width="12.00390625" style="7" customWidth="1"/>
    <col min="43" max="43" width="9.7109375" style="7" customWidth="1"/>
    <col min="44" max="44" width="11.7109375" style="7" customWidth="1"/>
    <col min="45" max="45" width="9.140625" style="7" customWidth="1"/>
    <col min="46" max="48" width="0" style="7" hidden="1" customWidth="1"/>
    <col min="49" max="16384" width="9.140625" style="7" customWidth="1"/>
  </cols>
  <sheetData>
    <row r="1" ht="12.75">
      <c r="AR1" s="2" t="s">
        <v>25</v>
      </c>
    </row>
    <row r="2" ht="12.75">
      <c r="AR2" s="5" t="s">
        <v>104</v>
      </c>
    </row>
    <row r="3" spans="3:44" ht="12.75">
      <c r="C3" s="51"/>
      <c r="D3" s="51"/>
      <c r="E3" s="51"/>
      <c r="F3" s="52"/>
      <c r="G3" s="6"/>
      <c r="H3" s="6"/>
      <c r="I3" s="6"/>
      <c r="AR3" s="1"/>
    </row>
    <row r="4" ht="12.75">
      <c r="AR4" s="1"/>
    </row>
    <row r="6" spans="2:45" ht="20.25">
      <c r="B6" s="50" t="s">
        <v>75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19"/>
    </row>
    <row r="7" spans="2:45" ht="20.25">
      <c r="B7" s="50" t="s">
        <v>69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19"/>
    </row>
    <row r="8" spans="1:44" s="9" customFormat="1" ht="15">
      <c r="A8" s="3"/>
      <c r="B8" s="8" t="s">
        <v>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1:44" s="9" customFormat="1" ht="15">
      <c r="A9" s="3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s="9" customFormat="1" ht="15">
      <c r="A10" s="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s="9" customFormat="1" ht="15">
      <c r="A11" s="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44" s="9" customFormat="1" ht="15">
      <c r="A12" s="3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1:44" s="48" customFormat="1" ht="13.5" thickBot="1">
      <c r="A13" s="3"/>
      <c r="B13" s="49" t="s">
        <v>3</v>
      </c>
      <c r="C13" s="49" t="s">
        <v>4</v>
      </c>
      <c r="D13" s="49" t="s">
        <v>5</v>
      </c>
      <c r="E13" s="49" t="s">
        <v>6</v>
      </c>
      <c r="F13" s="49" t="s">
        <v>7</v>
      </c>
      <c r="G13" s="49" t="s">
        <v>8</v>
      </c>
      <c r="H13" s="49" t="s">
        <v>9</v>
      </c>
      <c r="I13" s="49" t="s">
        <v>13</v>
      </c>
      <c r="J13" s="49" t="s">
        <v>14</v>
      </c>
      <c r="K13" s="49" t="s">
        <v>15</v>
      </c>
      <c r="L13" s="49" t="s">
        <v>18</v>
      </c>
      <c r="M13" s="49" t="s">
        <v>16</v>
      </c>
      <c r="N13" s="49" t="s">
        <v>17</v>
      </c>
      <c r="O13" s="49" t="s">
        <v>19</v>
      </c>
      <c r="P13" s="49" t="s">
        <v>20</v>
      </c>
      <c r="Q13" s="49" t="s">
        <v>76</v>
      </c>
      <c r="R13" s="49" t="s">
        <v>77</v>
      </c>
      <c r="S13" s="49" t="s">
        <v>78</v>
      </c>
      <c r="T13" s="49" t="s">
        <v>79</v>
      </c>
      <c r="U13" s="49" t="s">
        <v>80</v>
      </c>
      <c r="V13" s="49" t="s">
        <v>81</v>
      </c>
      <c r="W13" s="49" t="s">
        <v>82</v>
      </c>
      <c r="X13" s="49" t="s">
        <v>83</v>
      </c>
      <c r="Y13" s="49" t="s">
        <v>84</v>
      </c>
      <c r="Z13" s="49" t="s">
        <v>85</v>
      </c>
      <c r="AA13" s="49" t="s">
        <v>86</v>
      </c>
      <c r="AB13" s="49" t="s">
        <v>87</v>
      </c>
      <c r="AC13" s="49" t="s">
        <v>88</v>
      </c>
      <c r="AD13" s="49" t="s">
        <v>89</v>
      </c>
      <c r="AE13" s="49" t="s">
        <v>90</v>
      </c>
      <c r="AF13" s="49" t="s">
        <v>91</v>
      </c>
      <c r="AG13" s="49" t="s">
        <v>92</v>
      </c>
      <c r="AH13" s="49" t="s">
        <v>93</v>
      </c>
      <c r="AI13" s="49" t="s">
        <v>94</v>
      </c>
      <c r="AJ13" s="49" t="s">
        <v>95</v>
      </c>
      <c r="AK13" s="49" t="s">
        <v>96</v>
      </c>
      <c r="AL13" s="49" t="s">
        <v>97</v>
      </c>
      <c r="AM13" s="49" t="s">
        <v>98</v>
      </c>
      <c r="AN13" s="49" t="s">
        <v>99</v>
      </c>
      <c r="AO13" s="49" t="s">
        <v>100</v>
      </c>
      <c r="AP13" s="49" t="s">
        <v>102</v>
      </c>
      <c r="AQ13" s="49" t="s">
        <v>101</v>
      </c>
      <c r="AR13" s="49" t="s">
        <v>103</v>
      </c>
    </row>
    <row r="14" spans="1:47" s="12" customFormat="1" ht="19.5" customHeight="1" hidden="1" thickBot="1">
      <c r="A14" s="3"/>
      <c r="B14" s="10" t="s">
        <v>3</v>
      </c>
      <c r="C14" s="10" t="s">
        <v>4</v>
      </c>
      <c r="D14" s="10" t="s">
        <v>5</v>
      </c>
      <c r="E14" s="10"/>
      <c r="F14" s="10" t="s">
        <v>6</v>
      </c>
      <c r="G14" s="10"/>
      <c r="H14" s="10"/>
      <c r="I14" s="10"/>
      <c r="J14" s="10" t="s">
        <v>7</v>
      </c>
      <c r="K14" s="10"/>
      <c r="L14" s="10"/>
      <c r="M14" s="10"/>
      <c r="N14" s="10" t="s">
        <v>8</v>
      </c>
      <c r="O14" s="10"/>
      <c r="P14" s="10"/>
      <c r="Q14" s="10"/>
      <c r="R14" s="10" t="s">
        <v>9</v>
      </c>
      <c r="S14" s="10"/>
      <c r="T14" s="10"/>
      <c r="U14" s="10"/>
      <c r="V14" s="10" t="s">
        <v>13</v>
      </c>
      <c r="W14" s="10"/>
      <c r="X14" s="10"/>
      <c r="Y14" s="10"/>
      <c r="Z14" s="10" t="s">
        <v>14</v>
      </c>
      <c r="AA14" s="10"/>
      <c r="AB14" s="10"/>
      <c r="AC14" s="10"/>
      <c r="AD14" s="10" t="s">
        <v>15</v>
      </c>
      <c r="AE14" s="10"/>
      <c r="AF14" s="10"/>
      <c r="AG14" s="10"/>
      <c r="AH14" s="10" t="s">
        <v>31</v>
      </c>
      <c r="AI14" s="10"/>
      <c r="AJ14" s="10"/>
      <c r="AK14" s="10"/>
      <c r="AL14" s="10" t="s">
        <v>16</v>
      </c>
      <c r="AM14" s="10"/>
      <c r="AN14" s="10"/>
      <c r="AO14" s="10"/>
      <c r="AP14" s="10"/>
      <c r="AQ14" s="10"/>
      <c r="AR14" s="10" t="s">
        <v>17</v>
      </c>
      <c r="AS14" s="11"/>
      <c r="AT14" s="11"/>
      <c r="AU14" s="11"/>
    </row>
    <row r="15" spans="2:44" ht="19.5" customHeight="1" thickTop="1">
      <c r="B15" s="53" t="s">
        <v>32</v>
      </c>
      <c r="C15" s="54"/>
      <c r="D15" s="20"/>
      <c r="E15" s="44"/>
      <c r="F15" s="45" t="s">
        <v>1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3"/>
    </row>
    <row r="16" spans="2:44" ht="15" customHeight="1">
      <c r="B16" s="55" t="s">
        <v>33</v>
      </c>
      <c r="C16" s="57" t="s">
        <v>34</v>
      </c>
      <c r="D16" s="39"/>
      <c r="E16" s="59" t="s">
        <v>35</v>
      </c>
      <c r="F16" s="60"/>
      <c r="G16" s="60"/>
      <c r="H16" s="61"/>
      <c r="I16" s="59" t="s">
        <v>36</v>
      </c>
      <c r="J16" s="60"/>
      <c r="K16" s="60"/>
      <c r="L16" s="61"/>
      <c r="M16" s="59" t="s">
        <v>37</v>
      </c>
      <c r="N16" s="60"/>
      <c r="O16" s="60"/>
      <c r="P16" s="61"/>
      <c r="Q16" s="59" t="s">
        <v>38</v>
      </c>
      <c r="R16" s="60"/>
      <c r="S16" s="60"/>
      <c r="T16" s="61"/>
      <c r="U16" s="59" t="s">
        <v>39</v>
      </c>
      <c r="V16" s="60"/>
      <c r="W16" s="60"/>
      <c r="X16" s="61"/>
      <c r="Y16" s="59" t="s">
        <v>40</v>
      </c>
      <c r="Z16" s="60"/>
      <c r="AA16" s="60"/>
      <c r="AB16" s="61"/>
      <c r="AC16" s="59" t="s">
        <v>41</v>
      </c>
      <c r="AD16" s="60"/>
      <c r="AE16" s="60"/>
      <c r="AF16" s="61"/>
      <c r="AG16" s="59" t="s">
        <v>42</v>
      </c>
      <c r="AH16" s="60"/>
      <c r="AI16" s="60"/>
      <c r="AJ16" s="61"/>
      <c r="AK16" s="59" t="s">
        <v>43</v>
      </c>
      <c r="AL16" s="60"/>
      <c r="AM16" s="60"/>
      <c r="AN16" s="61"/>
      <c r="AO16" s="59" t="s">
        <v>44</v>
      </c>
      <c r="AP16" s="60"/>
      <c r="AQ16" s="60"/>
      <c r="AR16" s="76"/>
    </row>
    <row r="17" spans="2:44" ht="15" customHeight="1">
      <c r="B17" s="55"/>
      <c r="C17" s="57"/>
      <c r="D17" s="40"/>
      <c r="E17" s="62" t="s">
        <v>59</v>
      </c>
      <c r="F17" s="63"/>
      <c r="G17" s="63"/>
      <c r="H17" s="64"/>
      <c r="I17" s="65" t="s">
        <v>62</v>
      </c>
      <c r="J17" s="66"/>
      <c r="K17" s="66"/>
      <c r="L17" s="67"/>
      <c r="M17" s="65" t="s">
        <v>63</v>
      </c>
      <c r="N17" s="66"/>
      <c r="O17" s="66"/>
      <c r="P17" s="67"/>
      <c r="Q17" s="65" t="s">
        <v>27</v>
      </c>
      <c r="R17" s="66"/>
      <c r="S17" s="66"/>
      <c r="T17" s="67"/>
      <c r="U17" s="65" t="s">
        <v>28</v>
      </c>
      <c r="V17" s="66"/>
      <c r="W17" s="66"/>
      <c r="X17" s="67"/>
      <c r="Y17" s="65" t="s">
        <v>64</v>
      </c>
      <c r="Z17" s="66"/>
      <c r="AA17" s="66"/>
      <c r="AB17" s="67"/>
      <c r="AC17" s="65" t="s">
        <v>65</v>
      </c>
      <c r="AD17" s="66"/>
      <c r="AE17" s="66"/>
      <c r="AF17" s="67"/>
      <c r="AG17" s="65" t="s">
        <v>66</v>
      </c>
      <c r="AH17" s="66"/>
      <c r="AI17" s="66"/>
      <c r="AJ17" s="67"/>
      <c r="AK17" s="65" t="s">
        <v>67</v>
      </c>
      <c r="AL17" s="66"/>
      <c r="AM17" s="66"/>
      <c r="AN17" s="67"/>
      <c r="AO17" s="65" t="s">
        <v>2</v>
      </c>
      <c r="AP17" s="66"/>
      <c r="AQ17" s="66"/>
      <c r="AR17" s="77"/>
    </row>
    <row r="18" spans="2:44" ht="15" customHeight="1">
      <c r="B18" s="56"/>
      <c r="C18" s="58"/>
      <c r="D18" s="40"/>
      <c r="E18" s="62"/>
      <c r="F18" s="63"/>
      <c r="G18" s="63"/>
      <c r="H18" s="64"/>
      <c r="I18" s="68"/>
      <c r="J18" s="69"/>
      <c r="K18" s="69"/>
      <c r="L18" s="70"/>
      <c r="M18" s="68"/>
      <c r="N18" s="69"/>
      <c r="O18" s="69"/>
      <c r="P18" s="70"/>
      <c r="Q18" s="68"/>
      <c r="R18" s="69"/>
      <c r="S18" s="69"/>
      <c r="T18" s="70"/>
      <c r="U18" s="68"/>
      <c r="V18" s="69"/>
      <c r="W18" s="69"/>
      <c r="X18" s="70"/>
      <c r="Y18" s="68"/>
      <c r="Z18" s="69"/>
      <c r="AA18" s="69"/>
      <c r="AB18" s="70"/>
      <c r="AC18" s="68"/>
      <c r="AD18" s="69"/>
      <c r="AE18" s="69"/>
      <c r="AF18" s="70"/>
      <c r="AG18" s="68"/>
      <c r="AH18" s="69"/>
      <c r="AI18" s="69"/>
      <c r="AJ18" s="70"/>
      <c r="AK18" s="68"/>
      <c r="AL18" s="69"/>
      <c r="AM18" s="69"/>
      <c r="AN18" s="70"/>
      <c r="AO18" s="68"/>
      <c r="AP18" s="69"/>
      <c r="AQ18" s="69"/>
      <c r="AR18" s="78"/>
    </row>
    <row r="19" spans="2:44" ht="15" customHeight="1">
      <c r="B19" s="42"/>
      <c r="C19" s="41"/>
      <c r="D19" s="41"/>
      <c r="E19" s="24" t="s">
        <v>74</v>
      </c>
      <c r="F19" s="24" t="s">
        <v>60</v>
      </c>
      <c r="G19" s="24" t="s">
        <v>61</v>
      </c>
      <c r="H19" s="24" t="s">
        <v>68</v>
      </c>
      <c r="I19" s="24" t="s">
        <v>74</v>
      </c>
      <c r="J19" s="24" t="s">
        <v>60</v>
      </c>
      <c r="K19" s="24" t="s">
        <v>61</v>
      </c>
      <c r="L19" s="24" t="s">
        <v>68</v>
      </c>
      <c r="M19" s="24" t="s">
        <v>74</v>
      </c>
      <c r="N19" s="24" t="s">
        <v>60</v>
      </c>
      <c r="O19" s="24" t="s">
        <v>61</v>
      </c>
      <c r="P19" s="24" t="s">
        <v>68</v>
      </c>
      <c r="Q19" s="24" t="s">
        <v>74</v>
      </c>
      <c r="R19" s="24" t="s">
        <v>60</v>
      </c>
      <c r="S19" s="24" t="s">
        <v>61</v>
      </c>
      <c r="T19" s="24" t="s">
        <v>68</v>
      </c>
      <c r="U19" s="24" t="s">
        <v>74</v>
      </c>
      <c r="V19" s="24" t="s">
        <v>60</v>
      </c>
      <c r="W19" s="24" t="s">
        <v>61</v>
      </c>
      <c r="X19" s="24" t="s">
        <v>68</v>
      </c>
      <c r="Y19" s="24" t="s">
        <v>74</v>
      </c>
      <c r="Z19" s="24" t="s">
        <v>60</v>
      </c>
      <c r="AA19" s="24" t="s">
        <v>61</v>
      </c>
      <c r="AB19" s="24" t="s">
        <v>68</v>
      </c>
      <c r="AC19" s="24" t="s">
        <v>74</v>
      </c>
      <c r="AD19" s="24" t="s">
        <v>60</v>
      </c>
      <c r="AE19" s="24" t="s">
        <v>61</v>
      </c>
      <c r="AF19" s="24" t="s">
        <v>68</v>
      </c>
      <c r="AG19" s="24" t="s">
        <v>74</v>
      </c>
      <c r="AH19" s="24" t="s">
        <v>60</v>
      </c>
      <c r="AI19" s="24" t="s">
        <v>61</v>
      </c>
      <c r="AJ19" s="24" t="s">
        <v>68</v>
      </c>
      <c r="AK19" s="24" t="s">
        <v>74</v>
      </c>
      <c r="AL19" s="24" t="s">
        <v>60</v>
      </c>
      <c r="AM19" s="24" t="s">
        <v>61</v>
      </c>
      <c r="AN19" s="24" t="s">
        <v>68</v>
      </c>
      <c r="AO19" s="24" t="s">
        <v>74</v>
      </c>
      <c r="AP19" s="24" t="s">
        <v>60</v>
      </c>
      <c r="AQ19" s="24" t="s">
        <v>61</v>
      </c>
      <c r="AR19" s="25" t="s">
        <v>68</v>
      </c>
    </row>
    <row r="20" spans="1:44" ht="15" customHeight="1">
      <c r="A20" s="4" t="s">
        <v>26</v>
      </c>
      <c r="B20" s="26" t="s">
        <v>54</v>
      </c>
      <c r="C20" s="29" t="s">
        <v>57</v>
      </c>
      <c r="D20" s="28" t="s">
        <v>18</v>
      </c>
      <c r="E20" s="28"/>
      <c r="F20" s="13"/>
      <c r="G20" s="13">
        <v>0</v>
      </c>
      <c r="H20" s="43"/>
      <c r="I20" s="43"/>
      <c r="J20" s="13"/>
      <c r="K20" s="13"/>
      <c r="L20" s="43"/>
      <c r="M20" s="43"/>
      <c r="N20" s="13"/>
      <c r="O20" s="13">
        <v>0</v>
      </c>
      <c r="P20" s="43"/>
      <c r="Q20" s="43">
        <v>10</v>
      </c>
      <c r="R20" s="13">
        <v>10</v>
      </c>
      <c r="S20" s="13">
        <v>6</v>
      </c>
      <c r="T20" s="43">
        <f>S20/R20*100</f>
        <v>60</v>
      </c>
      <c r="U20" s="43"/>
      <c r="V20" s="13"/>
      <c r="W20" s="13"/>
      <c r="X20" s="43"/>
      <c r="Y20" s="43"/>
      <c r="Z20" s="13"/>
      <c r="AA20" s="13"/>
      <c r="AB20" s="43"/>
      <c r="AC20" s="43"/>
      <c r="AD20" s="13"/>
      <c r="AE20" s="13"/>
      <c r="AF20" s="43"/>
      <c r="AG20" s="13">
        <f aca="true" t="shared" si="0" ref="AG20:AI24">SUM(E20+I20+M20+Q20+U20+Y20+AC20)</f>
        <v>10</v>
      </c>
      <c r="AH20" s="13">
        <f t="shared" si="0"/>
        <v>10</v>
      </c>
      <c r="AI20" s="13">
        <f t="shared" si="0"/>
        <v>6</v>
      </c>
      <c r="AJ20" s="43">
        <f>AI20/AH20*100</f>
        <v>60</v>
      </c>
      <c r="AK20" s="43"/>
      <c r="AL20" s="13"/>
      <c r="AM20" s="13">
        <v>0</v>
      </c>
      <c r="AN20" s="43"/>
      <c r="AO20" s="13">
        <f aca="true" t="shared" si="1" ref="AO20:AP58">SUM(AG20+AK20)</f>
        <v>10</v>
      </c>
      <c r="AP20" s="13">
        <f t="shared" si="1"/>
        <v>10</v>
      </c>
      <c r="AQ20" s="13">
        <f>SUM(AI20+AM20)</f>
        <v>6</v>
      </c>
      <c r="AR20" s="38">
        <f aca="true" t="shared" si="2" ref="AR20:AR27">AQ20/AP20*100</f>
        <v>60</v>
      </c>
    </row>
    <row r="21" spans="1:44" ht="15" customHeight="1">
      <c r="A21" s="4" t="s">
        <v>24</v>
      </c>
      <c r="B21" s="26" t="s">
        <v>29</v>
      </c>
      <c r="C21" s="27" t="s">
        <v>49</v>
      </c>
      <c r="D21" s="28" t="s">
        <v>18</v>
      </c>
      <c r="E21" s="28"/>
      <c r="F21" s="13"/>
      <c r="G21" s="13">
        <v>0</v>
      </c>
      <c r="H21" s="43"/>
      <c r="I21" s="43"/>
      <c r="J21" s="13">
        <v>36108</v>
      </c>
      <c r="K21" s="13">
        <v>36108</v>
      </c>
      <c r="L21" s="43">
        <f>K21/J21*100</f>
        <v>100</v>
      </c>
      <c r="M21" s="43"/>
      <c r="N21" s="13"/>
      <c r="O21" s="13">
        <v>0</v>
      </c>
      <c r="P21" s="43"/>
      <c r="Q21" s="43">
        <v>500</v>
      </c>
      <c r="R21" s="13">
        <v>2817</v>
      </c>
      <c r="S21" s="13">
        <v>2913</v>
      </c>
      <c r="T21" s="43">
        <f aca="true" t="shared" si="3" ref="T21:T26">S21/R21*100</f>
        <v>103.40788072417466</v>
      </c>
      <c r="U21" s="43"/>
      <c r="V21" s="13"/>
      <c r="W21" s="13"/>
      <c r="X21" s="43"/>
      <c r="Y21" s="43"/>
      <c r="Z21" s="13"/>
      <c r="AA21" s="13"/>
      <c r="AB21" s="43"/>
      <c r="AC21" s="43"/>
      <c r="AD21" s="13"/>
      <c r="AE21" s="13"/>
      <c r="AF21" s="43"/>
      <c r="AG21" s="13">
        <f t="shared" si="0"/>
        <v>500</v>
      </c>
      <c r="AH21" s="13">
        <f t="shared" si="0"/>
        <v>38925</v>
      </c>
      <c r="AI21" s="13">
        <f t="shared" si="0"/>
        <v>39021</v>
      </c>
      <c r="AJ21" s="43">
        <f aca="true" t="shared" si="4" ref="AJ21:AJ27">AI21/AH21*100</f>
        <v>100.24662813102118</v>
      </c>
      <c r="AK21" s="43"/>
      <c r="AL21" s="13"/>
      <c r="AM21" s="13">
        <v>0</v>
      </c>
      <c r="AN21" s="43"/>
      <c r="AO21" s="13">
        <f t="shared" si="1"/>
        <v>500</v>
      </c>
      <c r="AP21" s="13">
        <f t="shared" si="1"/>
        <v>38925</v>
      </c>
      <c r="AQ21" s="13">
        <f>SUM(AI21+AM21)</f>
        <v>39021</v>
      </c>
      <c r="AR21" s="38">
        <f t="shared" si="2"/>
        <v>100.24662813102118</v>
      </c>
    </row>
    <row r="22" spans="1:44" ht="15" customHeight="1">
      <c r="A22" s="4" t="s">
        <v>21</v>
      </c>
      <c r="B22" s="26" t="s">
        <v>50</v>
      </c>
      <c r="C22" s="27" t="s">
        <v>51</v>
      </c>
      <c r="D22" s="28" t="s">
        <v>18</v>
      </c>
      <c r="E22" s="28">
        <v>27519</v>
      </c>
      <c r="F22" s="13">
        <v>30620</v>
      </c>
      <c r="G22" s="13">
        <v>30619</v>
      </c>
      <c r="H22" s="43">
        <f aca="true" t="shared" si="5" ref="H22:H60">G22/F22*100</f>
        <v>99.9967341606793</v>
      </c>
      <c r="I22" s="43"/>
      <c r="J22" s="13">
        <v>4482</v>
      </c>
      <c r="K22" s="13">
        <v>4482</v>
      </c>
      <c r="L22" s="43">
        <f>K22/J22*100</f>
        <v>100</v>
      </c>
      <c r="M22" s="43"/>
      <c r="N22" s="13"/>
      <c r="O22" s="13">
        <v>0</v>
      </c>
      <c r="P22" s="43"/>
      <c r="Q22" s="43"/>
      <c r="R22" s="13"/>
      <c r="S22" s="13">
        <v>0</v>
      </c>
      <c r="T22" s="43"/>
      <c r="U22" s="43"/>
      <c r="V22" s="13"/>
      <c r="W22" s="13"/>
      <c r="X22" s="43"/>
      <c r="Y22" s="43"/>
      <c r="Z22" s="13"/>
      <c r="AA22" s="13"/>
      <c r="AB22" s="43"/>
      <c r="AC22" s="43"/>
      <c r="AD22" s="13"/>
      <c r="AE22" s="13"/>
      <c r="AF22" s="43"/>
      <c r="AG22" s="13">
        <f t="shared" si="0"/>
        <v>27519</v>
      </c>
      <c r="AH22" s="13">
        <f t="shared" si="0"/>
        <v>35102</v>
      </c>
      <c r="AI22" s="13">
        <f t="shared" si="0"/>
        <v>35101</v>
      </c>
      <c r="AJ22" s="43">
        <f t="shared" si="4"/>
        <v>99.9971511594781</v>
      </c>
      <c r="AK22" s="43"/>
      <c r="AL22" s="13">
        <v>1811</v>
      </c>
      <c r="AM22" s="13">
        <v>1811</v>
      </c>
      <c r="AN22" s="43">
        <f>AM22/AL22*100</f>
        <v>100</v>
      </c>
      <c r="AO22" s="13">
        <f t="shared" si="1"/>
        <v>27519</v>
      </c>
      <c r="AP22" s="13">
        <f t="shared" si="1"/>
        <v>36913</v>
      </c>
      <c r="AQ22" s="13">
        <f>SUM(AI22+AM22)</f>
        <v>36912</v>
      </c>
      <c r="AR22" s="38">
        <f t="shared" si="2"/>
        <v>99.99729092731559</v>
      </c>
    </row>
    <row r="23" spans="1:44" ht="15" customHeight="1">
      <c r="A23" s="4" t="s">
        <v>22</v>
      </c>
      <c r="B23" s="26" t="s">
        <v>70</v>
      </c>
      <c r="C23" s="27" t="s">
        <v>71</v>
      </c>
      <c r="D23" s="28" t="s">
        <v>18</v>
      </c>
      <c r="E23" s="28"/>
      <c r="F23" s="13"/>
      <c r="G23" s="13">
        <v>0</v>
      </c>
      <c r="H23" s="43"/>
      <c r="I23" s="43"/>
      <c r="J23" s="13"/>
      <c r="K23" s="13"/>
      <c r="L23" s="43"/>
      <c r="M23" s="43"/>
      <c r="N23" s="13"/>
      <c r="O23" s="13">
        <v>0</v>
      </c>
      <c r="P23" s="43"/>
      <c r="Q23" s="43"/>
      <c r="R23" s="13"/>
      <c r="S23" s="13">
        <v>0</v>
      </c>
      <c r="T23" s="43"/>
      <c r="U23" s="43"/>
      <c r="V23" s="13"/>
      <c r="W23" s="13"/>
      <c r="X23" s="43"/>
      <c r="Y23" s="43"/>
      <c r="Z23" s="13"/>
      <c r="AA23" s="13"/>
      <c r="AB23" s="43"/>
      <c r="AC23" s="43"/>
      <c r="AD23" s="13"/>
      <c r="AE23" s="13"/>
      <c r="AF23" s="43"/>
      <c r="AG23" s="13">
        <f t="shared" si="0"/>
        <v>0</v>
      </c>
      <c r="AH23" s="13">
        <f t="shared" si="0"/>
        <v>0</v>
      </c>
      <c r="AI23" s="13">
        <f t="shared" si="0"/>
        <v>0</v>
      </c>
      <c r="AJ23" s="43"/>
      <c r="AK23" s="43">
        <v>15983</v>
      </c>
      <c r="AL23" s="13">
        <v>16287</v>
      </c>
      <c r="AM23" s="13">
        <v>16287</v>
      </c>
      <c r="AN23" s="43">
        <f>AM23/AL23*100</f>
        <v>100</v>
      </c>
      <c r="AO23" s="13">
        <f>SUM(AG23,AK23)</f>
        <v>15983</v>
      </c>
      <c r="AP23" s="13">
        <f>SUM(AH23,AL23)</f>
        <v>16287</v>
      </c>
      <c r="AQ23" s="13">
        <f>SUM(AI23+AM23)</f>
        <v>16287</v>
      </c>
      <c r="AR23" s="38">
        <f t="shared" si="2"/>
        <v>100</v>
      </c>
    </row>
    <row r="24" spans="1:44" ht="15" customHeight="1">
      <c r="A24" s="4" t="s">
        <v>23</v>
      </c>
      <c r="B24" s="26" t="s">
        <v>52</v>
      </c>
      <c r="C24" s="27" t="s">
        <v>53</v>
      </c>
      <c r="D24" s="28" t="s">
        <v>18</v>
      </c>
      <c r="E24" s="28">
        <v>26676</v>
      </c>
      <c r="F24" s="13">
        <v>27976</v>
      </c>
      <c r="G24" s="13">
        <v>46322</v>
      </c>
      <c r="H24" s="43">
        <f t="shared" si="5"/>
        <v>165.5776379754075</v>
      </c>
      <c r="I24" s="43">
        <v>29391</v>
      </c>
      <c r="J24" s="13">
        <v>35685</v>
      </c>
      <c r="K24" s="13">
        <v>16403</v>
      </c>
      <c r="L24" s="43">
        <f>K24/J24*100</f>
        <v>45.966092195600396</v>
      </c>
      <c r="M24" s="43"/>
      <c r="N24" s="13"/>
      <c r="O24" s="13">
        <v>0</v>
      </c>
      <c r="P24" s="43"/>
      <c r="Q24" s="43">
        <v>800</v>
      </c>
      <c r="R24" s="13">
        <v>2448</v>
      </c>
      <c r="S24" s="13">
        <v>2444</v>
      </c>
      <c r="T24" s="43">
        <f t="shared" si="3"/>
        <v>99.83660130718954</v>
      </c>
      <c r="U24" s="43"/>
      <c r="V24" s="13"/>
      <c r="W24" s="13"/>
      <c r="X24" s="43"/>
      <c r="Y24" s="43"/>
      <c r="Z24" s="13"/>
      <c r="AA24" s="13"/>
      <c r="AB24" s="43"/>
      <c r="AC24" s="43"/>
      <c r="AD24" s="13"/>
      <c r="AE24" s="13"/>
      <c r="AF24" s="43"/>
      <c r="AG24" s="13">
        <f t="shared" si="0"/>
        <v>56867</v>
      </c>
      <c r="AH24" s="13">
        <f t="shared" si="0"/>
        <v>66109</v>
      </c>
      <c r="AI24" s="13">
        <f t="shared" si="0"/>
        <v>65169</v>
      </c>
      <c r="AJ24" s="43">
        <f t="shared" si="4"/>
        <v>98.5781058554811</v>
      </c>
      <c r="AK24" s="43"/>
      <c r="AL24" s="13"/>
      <c r="AM24" s="13">
        <v>0</v>
      </c>
      <c r="AN24" s="43"/>
      <c r="AO24" s="13">
        <f t="shared" si="1"/>
        <v>56867</v>
      </c>
      <c r="AP24" s="13">
        <f t="shared" si="1"/>
        <v>66109</v>
      </c>
      <c r="AQ24" s="13">
        <f>SUM(AI24+AM24)</f>
        <v>65169</v>
      </c>
      <c r="AR24" s="38">
        <f t="shared" si="2"/>
        <v>98.5781058554811</v>
      </c>
    </row>
    <row r="25" spans="1:44" ht="15" customHeight="1">
      <c r="A25" s="4" t="s">
        <v>10</v>
      </c>
      <c r="B25" s="26" t="s">
        <v>30</v>
      </c>
      <c r="C25" s="27" t="s">
        <v>45</v>
      </c>
      <c r="D25" s="28" t="s">
        <v>18</v>
      </c>
      <c r="E25" s="28">
        <v>1600</v>
      </c>
      <c r="F25" s="13">
        <v>1600</v>
      </c>
      <c r="G25" s="13">
        <v>609</v>
      </c>
      <c r="H25" s="43">
        <f t="shared" si="5"/>
        <v>38.0625</v>
      </c>
      <c r="I25" s="43"/>
      <c r="J25" s="13"/>
      <c r="K25" s="13"/>
      <c r="L25" s="43"/>
      <c r="M25" s="43"/>
      <c r="N25" s="13"/>
      <c r="O25" s="13">
        <v>0</v>
      </c>
      <c r="P25" s="43"/>
      <c r="Q25" s="43">
        <v>165</v>
      </c>
      <c r="R25" s="13">
        <v>165</v>
      </c>
      <c r="S25" s="13">
        <v>111</v>
      </c>
      <c r="T25" s="43">
        <f t="shared" si="3"/>
        <v>67.27272727272727</v>
      </c>
      <c r="U25" s="43"/>
      <c r="V25" s="13"/>
      <c r="W25" s="13"/>
      <c r="X25" s="43"/>
      <c r="Y25" s="43"/>
      <c r="Z25" s="13"/>
      <c r="AA25" s="13">
        <v>96</v>
      </c>
      <c r="AB25" s="43"/>
      <c r="AC25" s="43"/>
      <c r="AD25" s="13"/>
      <c r="AE25" s="13"/>
      <c r="AF25" s="43"/>
      <c r="AG25" s="13">
        <f>SUM(E25+I25+M25+Q25+U25+Y25+AC25)</f>
        <v>1765</v>
      </c>
      <c r="AH25" s="13">
        <f>SUM(F25+J25+N25+R25+V25+Z25+AD25)</f>
        <v>1765</v>
      </c>
      <c r="AI25" s="13">
        <f>SUM(AE25,AA25,W25,S25,O25,K25,G25)</f>
        <v>816</v>
      </c>
      <c r="AJ25" s="43">
        <f t="shared" si="4"/>
        <v>46.23229461756374</v>
      </c>
      <c r="AK25" s="43"/>
      <c r="AL25" s="13"/>
      <c r="AM25" s="13">
        <v>0</v>
      </c>
      <c r="AN25" s="43"/>
      <c r="AO25" s="13">
        <f t="shared" si="1"/>
        <v>1765</v>
      </c>
      <c r="AP25" s="13">
        <f t="shared" si="1"/>
        <v>1765</v>
      </c>
      <c r="AQ25" s="13">
        <f>SUM(AM25,AI25)</f>
        <v>816</v>
      </c>
      <c r="AR25" s="38">
        <f t="shared" si="2"/>
        <v>46.23229461756374</v>
      </c>
    </row>
    <row r="26" spans="1:44" ht="15" customHeight="1">
      <c r="A26" s="4" t="s">
        <v>11</v>
      </c>
      <c r="B26" s="26" t="s">
        <v>55</v>
      </c>
      <c r="C26" s="27" t="s">
        <v>56</v>
      </c>
      <c r="D26" s="28" t="s">
        <v>18</v>
      </c>
      <c r="E26" s="28"/>
      <c r="F26" s="13"/>
      <c r="G26" s="13">
        <v>0</v>
      </c>
      <c r="H26" s="43"/>
      <c r="I26" s="43"/>
      <c r="J26" s="13"/>
      <c r="K26" s="13"/>
      <c r="L26" s="43"/>
      <c r="M26" s="43"/>
      <c r="N26" s="13"/>
      <c r="O26" s="13">
        <v>0</v>
      </c>
      <c r="P26" s="43"/>
      <c r="Q26" s="43">
        <v>1100</v>
      </c>
      <c r="R26" s="13">
        <v>1360</v>
      </c>
      <c r="S26" s="13">
        <v>839</v>
      </c>
      <c r="T26" s="43">
        <f t="shared" si="3"/>
        <v>61.69117647058824</v>
      </c>
      <c r="U26" s="43"/>
      <c r="V26" s="13"/>
      <c r="W26" s="13"/>
      <c r="X26" s="43"/>
      <c r="Y26" s="43"/>
      <c r="Z26" s="13"/>
      <c r="AA26" s="13"/>
      <c r="AB26" s="43"/>
      <c r="AC26" s="43"/>
      <c r="AD26" s="13"/>
      <c r="AE26" s="13"/>
      <c r="AF26" s="43"/>
      <c r="AG26" s="13">
        <f>SUM(E26+I26+M26+Q26+U26+Y26+AC26)</f>
        <v>1100</v>
      </c>
      <c r="AH26" s="13">
        <f>SUM(F26+J26+N26+R26+V26+Z26+AD26)</f>
        <v>1360</v>
      </c>
      <c r="AI26" s="13">
        <f>SUM(AE26,AA26,W26,S26,O26,K26,G26)</f>
        <v>839</v>
      </c>
      <c r="AJ26" s="43">
        <f t="shared" si="4"/>
        <v>61.69117647058824</v>
      </c>
      <c r="AK26" s="43"/>
      <c r="AL26" s="13"/>
      <c r="AM26" s="13">
        <v>0</v>
      </c>
      <c r="AN26" s="43"/>
      <c r="AO26" s="13">
        <f t="shared" si="1"/>
        <v>1100</v>
      </c>
      <c r="AP26" s="13">
        <f t="shared" si="1"/>
        <v>1360</v>
      </c>
      <c r="AQ26" s="13">
        <f>SUM(AM26,AI26)</f>
        <v>839</v>
      </c>
      <c r="AR26" s="38">
        <f t="shared" si="2"/>
        <v>61.69117647058824</v>
      </c>
    </row>
    <row r="27" spans="1:44" ht="15" customHeight="1">
      <c r="A27" s="4" t="s">
        <v>12</v>
      </c>
      <c r="B27" s="26" t="s">
        <v>72</v>
      </c>
      <c r="C27" s="27" t="s">
        <v>73</v>
      </c>
      <c r="D27" s="28" t="s">
        <v>18</v>
      </c>
      <c r="E27" s="28"/>
      <c r="F27" s="13"/>
      <c r="G27" s="13">
        <v>0</v>
      </c>
      <c r="H27" s="43"/>
      <c r="I27" s="43"/>
      <c r="J27" s="13"/>
      <c r="K27" s="13"/>
      <c r="L27" s="43"/>
      <c r="M27" s="43">
        <v>5000</v>
      </c>
      <c r="N27" s="13">
        <v>6300</v>
      </c>
      <c r="O27" s="13">
        <v>6988</v>
      </c>
      <c r="P27" s="43">
        <f>O27/N27*100</f>
        <v>110.92063492063492</v>
      </c>
      <c r="Q27" s="43"/>
      <c r="R27" s="13"/>
      <c r="S27" s="13">
        <v>0</v>
      </c>
      <c r="T27" s="43"/>
      <c r="U27" s="43"/>
      <c r="V27" s="13"/>
      <c r="W27" s="13"/>
      <c r="X27" s="43"/>
      <c r="Y27" s="43"/>
      <c r="Z27" s="13"/>
      <c r="AA27" s="13"/>
      <c r="AB27" s="43"/>
      <c r="AC27" s="43"/>
      <c r="AD27" s="13"/>
      <c r="AE27" s="13"/>
      <c r="AF27" s="43"/>
      <c r="AG27" s="13">
        <f>SUM(M27)</f>
        <v>5000</v>
      </c>
      <c r="AH27" s="13">
        <f>SUM(N27)</f>
        <v>6300</v>
      </c>
      <c r="AI27" s="13">
        <f>SUM(G27+K27+O27+S27+W27+AA27+AE27)</f>
        <v>6988</v>
      </c>
      <c r="AJ27" s="43">
        <f t="shared" si="4"/>
        <v>110.92063492063492</v>
      </c>
      <c r="AK27" s="43"/>
      <c r="AL27" s="13"/>
      <c r="AM27" s="13">
        <v>0</v>
      </c>
      <c r="AN27" s="43"/>
      <c r="AO27" s="13">
        <f>SUM(AG27,AK27)</f>
        <v>5000</v>
      </c>
      <c r="AP27" s="13">
        <f>SUM(AH27,AL27)</f>
        <v>6300</v>
      </c>
      <c r="AQ27" s="13">
        <f>SUM(AI27+AM27)</f>
        <v>6988</v>
      </c>
      <c r="AR27" s="38">
        <f t="shared" si="2"/>
        <v>110.92063492063492</v>
      </c>
    </row>
    <row r="28" spans="1:44" ht="15" customHeight="1" hidden="1">
      <c r="A28" s="4"/>
      <c r="B28" s="26"/>
      <c r="C28" s="27"/>
      <c r="D28" s="28"/>
      <c r="E28" s="28"/>
      <c r="F28" s="13"/>
      <c r="G28" s="13"/>
      <c r="H28" s="43" t="e">
        <f t="shared" si="5"/>
        <v>#DIV/0!</v>
      </c>
      <c r="I28" s="4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SUM(F28+J28+N28+R28+V28+Z28+AD28)</f>
        <v>0</v>
      </c>
      <c r="AI28" s="13"/>
      <c r="AJ28" s="13"/>
      <c r="AK28" s="13"/>
      <c r="AL28" s="13"/>
      <c r="AM28" s="13"/>
      <c r="AN28" s="13"/>
      <c r="AO28" s="13"/>
      <c r="AP28" s="13">
        <f t="shared" si="1"/>
        <v>0</v>
      </c>
      <c r="AQ28" s="13"/>
      <c r="AR28" s="38" t="e">
        <f aca="true" t="shared" si="6" ref="AR28:AR58">AQ28/AP28*100</f>
        <v>#DIV/0!</v>
      </c>
    </row>
    <row r="29" spans="1:44" ht="15" customHeight="1" hidden="1">
      <c r="A29" s="4"/>
      <c r="B29" s="26"/>
      <c r="C29" s="27"/>
      <c r="D29" s="28"/>
      <c r="E29" s="28"/>
      <c r="F29" s="13"/>
      <c r="G29" s="13"/>
      <c r="H29" s="43" t="e">
        <f t="shared" si="5"/>
        <v>#DIV/0!</v>
      </c>
      <c r="I29" s="4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>
        <f>SUM(F29+J29+N29+R29+V29+Z29+AD29)</f>
        <v>0</v>
      </c>
      <c r="AI29" s="13"/>
      <c r="AJ29" s="13"/>
      <c r="AK29" s="13"/>
      <c r="AL29" s="13"/>
      <c r="AM29" s="13"/>
      <c r="AN29" s="13"/>
      <c r="AO29" s="13"/>
      <c r="AP29" s="13">
        <f t="shared" si="1"/>
        <v>0</v>
      </c>
      <c r="AQ29" s="13"/>
      <c r="AR29" s="38" t="e">
        <f t="shared" si="6"/>
        <v>#DIV/0!</v>
      </c>
    </row>
    <row r="30" spans="1:44" ht="15" customHeight="1" hidden="1">
      <c r="A30" s="4"/>
      <c r="B30" s="26"/>
      <c r="C30" s="27"/>
      <c r="D30" s="28"/>
      <c r="E30" s="28"/>
      <c r="F30" s="13"/>
      <c r="G30" s="13"/>
      <c r="H30" s="43" t="e">
        <f t="shared" si="5"/>
        <v>#DIV/0!</v>
      </c>
      <c r="I30" s="4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>
        <f>SUM(F30+J30+N30+R30+V30+Z30+AD30)</f>
        <v>0</v>
      </c>
      <c r="AI30" s="13"/>
      <c r="AJ30" s="13"/>
      <c r="AK30" s="13"/>
      <c r="AL30" s="13"/>
      <c r="AM30" s="13"/>
      <c r="AN30" s="13"/>
      <c r="AO30" s="13"/>
      <c r="AP30" s="13">
        <f t="shared" si="1"/>
        <v>0</v>
      </c>
      <c r="AQ30" s="13"/>
      <c r="AR30" s="38" t="e">
        <f t="shared" si="6"/>
        <v>#DIV/0!</v>
      </c>
    </row>
    <row r="31" spans="1:44" ht="15" customHeight="1" hidden="1">
      <c r="A31" s="4"/>
      <c r="B31" s="26"/>
      <c r="C31" s="27"/>
      <c r="D31" s="28"/>
      <c r="E31" s="28"/>
      <c r="F31" s="13"/>
      <c r="G31" s="13"/>
      <c r="H31" s="43" t="e">
        <f t="shared" si="5"/>
        <v>#DIV/0!</v>
      </c>
      <c r="I31" s="4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>
        <v>1</v>
      </c>
      <c r="AI31" s="13"/>
      <c r="AJ31" s="13"/>
      <c r="AK31" s="13"/>
      <c r="AL31" s="13"/>
      <c r="AM31" s="13"/>
      <c r="AN31" s="13"/>
      <c r="AO31" s="13"/>
      <c r="AP31" s="13">
        <f t="shared" si="1"/>
        <v>1</v>
      </c>
      <c r="AQ31" s="13"/>
      <c r="AR31" s="38">
        <f t="shared" si="6"/>
        <v>0</v>
      </c>
    </row>
    <row r="32" spans="1:44" ht="15" customHeight="1" hidden="1">
      <c r="A32" s="4"/>
      <c r="B32" s="26"/>
      <c r="C32" s="27"/>
      <c r="D32" s="28"/>
      <c r="E32" s="28"/>
      <c r="F32" s="13"/>
      <c r="G32" s="13"/>
      <c r="H32" s="43" t="e">
        <f t="shared" si="5"/>
        <v>#DIV/0!</v>
      </c>
      <c r="I32" s="4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>
        <f>SUM(F32+J32+N32+R32+V32+Z32+AD32)</f>
        <v>0</v>
      </c>
      <c r="AI32" s="13"/>
      <c r="AJ32" s="13"/>
      <c r="AK32" s="13"/>
      <c r="AL32" s="13"/>
      <c r="AM32" s="13"/>
      <c r="AN32" s="13"/>
      <c r="AO32" s="13"/>
      <c r="AP32" s="13">
        <f t="shared" si="1"/>
        <v>0</v>
      </c>
      <c r="AQ32" s="13"/>
      <c r="AR32" s="38" t="e">
        <f t="shared" si="6"/>
        <v>#DIV/0!</v>
      </c>
    </row>
    <row r="33" spans="1:44" ht="15" customHeight="1" hidden="1">
      <c r="A33" s="4"/>
      <c r="B33" s="26"/>
      <c r="C33" s="27"/>
      <c r="D33" s="28"/>
      <c r="E33" s="28"/>
      <c r="F33" s="13"/>
      <c r="G33" s="13"/>
      <c r="H33" s="43" t="e">
        <f t="shared" si="5"/>
        <v>#DIV/0!</v>
      </c>
      <c r="I33" s="4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>
        <f>SUM(F33+J33+N33+R33+V33+Z33+AD33)</f>
        <v>0</v>
      </c>
      <c r="AI33" s="13"/>
      <c r="AJ33" s="13"/>
      <c r="AK33" s="13"/>
      <c r="AL33" s="13"/>
      <c r="AM33" s="13"/>
      <c r="AN33" s="13"/>
      <c r="AO33" s="13"/>
      <c r="AP33" s="13">
        <f t="shared" si="1"/>
        <v>0</v>
      </c>
      <c r="AQ33" s="13"/>
      <c r="AR33" s="38" t="e">
        <f t="shared" si="6"/>
        <v>#DIV/0!</v>
      </c>
    </row>
    <row r="34" spans="1:44" ht="15" customHeight="1" hidden="1">
      <c r="A34" s="4"/>
      <c r="B34" s="26"/>
      <c r="C34" s="27"/>
      <c r="D34" s="28"/>
      <c r="E34" s="28"/>
      <c r="F34" s="13"/>
      <c r="G34" s="13"/>
      <c r="H34" s="43" t="e">
        <f t="shared" si="5"/>
        <v>#DIV/0!</v>
      </c>
      <c r="I34" s="4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>
        <f>SUM(F34+J34+N34+R34+V34+Z34+AD34)</f>
        <v>0</v>
      </c>
      <c r="AI34" s="13"/>
      <c r="AJ34" s="13"/>
      <c r="AK34" s="13"/>
      <c r="AL34" s="13"/>
      <c r="AM34" s="13"/>
      <c r="AN34" s="13"/>
      <c r="AO34" s="13"/>
      <c r="AP34" s="13">
        <f t="shared" si="1"/>
        <v>0</v>
      </c>
      <c r="AQ34" s="13"/>
      <c r="AR34" s="38" t="e">
        <f t="shared" si="6"/>
        <v>#DIV/0!</v>
      </c>
    </row>
    <row r="35" spans="1:44" ht="15" customHeight="1" hidden="1">
      <c r="A35" s="4"/>
      <c r="B35" s="26"/>
      <c r="C35" s="27"/>
      <c r="D35" s="28"/>
      <c r="E35" s="28"/>
      <c r="F35" s="13"/>
      <c r="G35" s="13"/>
      <c r="H35" s="43" t="e">
        <f t="shared" si="5"/>
        <v>#DIV/0!</v>
      </c>
      <c r="I35" s="4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>
        <f>SUM(N35)</f>
        <v>0</v>
      </c>
      <c r="AI35" s="13"/>
      <c r="AJ35" s="13"/>
      <c r="AK35" s="13"/>
      <c r="AL35" s="13"/>
      <c r="AM35" s="13"/>
      <c r="AN35" s="13"/>
      <c r="AO35" s="13"/>
      <c r="AP35" s="13">
        <f t="shared" si="1"/>
        <v>0</v>
      </c>
      <c r="AQ35" s="13"/>
      <c r="AR35" s="38" t="e">
        <f t="shared" si="6"/>
        <v>#DIV/0!</v>
      </c>
    </row>
    <row r="36" spans="1:44" ht="15" customHeight="1" hidden="1">
      <c r="A36" s="4"/>
      <c r="B36" s="26"/>
      <c r="C36" s="27"/>
      <c r="D36" s="28"/>
      <c r="E36" s="28"/>
      <c r="F36" s="13"/>
      <c r="G36" s="13"/>
      <c r="H36" s="43" t="e">
        <f t="shared" si="5"/>
        <v>#DIV/0!</v>
      </c>
      <c r="I36" s="4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>
        <f>SUM(F36+J36+N36+R36+V36+Z36+AD36)</f>
        <v>0</v>
      </c>
      <c r="AI36" s="13"/>
      <c r="AJ36" s="13"/>
      <c r="AK36" s="13"/>
      <c r="AL36" s="13"/>
      <c r="AM36" s="13"/>
      <c r="AN36" s="13"/>
      <c r="AO36" s="13"/>
      <c r="AP36" s="13">
        <f t="shared" si="1"/>
        <v>0</v>
      </c>
      <c r="AQ36" s="13"/>
      <c r="AR36" s="38" t="e">
        <f t="shared" si="6"/>
        <v>#DIV/0!</v>
      </c>
    </row>
    <row r="37" spans="1:44" ht="15" customHeight="1" hidden="1">
      <c r="A37" s="4"/>
      <c r="B37" s="26"/>
      <c r="C37" s="27"/>
      <c r="D37" s="28"/>
      <c r="E37" s="28"/>
      <c r="F37" s="13"/>
      <c r="G37" s="13"/>
      <c r="H37" s="43" t="e">
        <f t="shared" si="5"/>
        <v>#DIV/0!</v>
      </c>
      <c r="I37" s="4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>
        <f>SUM(F37+J37+N37+R37+V37+Z37+AD37)</f>
        <v>0</v>
      </c>
      <c r="AI37" s="13"/>
      <c r="AJ37" s="13"/>
      <c r="AK37" s="13"/>
      <c r="AL37" s="13"/>
      <c r="AM37" s="13"/>
      <c r="AN37" s="13"/>
      <c r="AO37" s="13"/>
      <c r="AP37" s="13">
        <f t="shared" si="1"/>
        <v>0</v>
      </c>
      <c r="AQ37" s="13"/>
      <c r="AR37" s="38" t="e">
        <f t="shared" si="6"/>
        <v>#DIV/0!</v>
      </c>
    </row>
    <row r="38" spans="1:44" ht="15" customHeight="1" hidden="1">
      <c r="A38" s="4"/>
      <c r="B38" s="26"/>
      <c r="C38" s="27"/>
      <c r="D38" s="28"/>
      <c r="E38" s="28"/>
      <c r="F38" s="13"/>
      <c r="G38" s="13"/>
      <c r="H38" s="43" t="e">
        <f t="shared" si="5"/>
        <v>#DIV/0!</v>
      </c>
      <c r="I38" s="4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>
        <f>SUM(F38+J38+N38+R38+V38+Z38+AD38)</f>
        <v>0</v>
      </c>
      <c r="AI38" s="13"/>
      <c r="AJ38" s="13"/>
      <c r="AK38" s="13"/>
      <c r="AL38" s="13"/>
      <c r="AM38" s="13"/>
      <c r="AN38" s="13"/>
      <c r="AO38" s="13"/>
      <c r="AP38" s="13">
        <f t="shared" si="1"/>
        <v>0</v>
      </c>
      <c r="AQ38" s="13"/>
      <c r="AR38" s="38" t="e">
        <f t="shared" si="6"/>
        <v>#DIV/0!</v>
      </c>
    </row>
    <row r="39" spans="1:44" ht="15" customHeight="1" hidden="1">
      <c r="A39" s="4"/>
      <c r="B39" s="26"/>
      <c r="C39" s="27"/>
      <c r="D39" s="28"/>
      <c r="E39" s="28"/>
      <c r="F39" s="13"/>
      <c r="G39" s="13"/>
      <c r="H39" s="43" t="e">
        <f t="shared" si="5"/>
        <v>#DIV/0!</v>
      </c>
      <c r="I39" s="4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>
        <v>2</v>
      </c>
      <c r="AI39" s="13"/>
      <c r="AJ39" s="13"/>
      <c r="AK39" s="13"/>
      <c r="AL39" s="13"/>
      <c r="AM39" s="13"/>
      <c r="AN39" s="13"/>
      <c r="AO39" s="13"/>
      <c r="AP39" s="13">
        <f t="shared" si="1"/>
        <v>2</v>
      </c>
      <c r="AQ39" s="13"/>
      <c r="AR39" s="38">
        <f t="shared" si="6"/>
        <v>0</v>
      </c>
    </row>
    <row r="40" spans="1:44" ht="15" customHeight="1" hidden="1">
      <c r="A40" s="4"/>
      <c r="B40" s="26"/>
      <c r="C40" s="27"/>
      <c r="D40" s="28"/>
      <c r="E40" s="28"/>
      <c r="F40" s="13"/>
      <c r="G40" s="13"/>
      <c r="H40" s="43" t="e">
        <f t="shared" si="5"/>
        <v>#DIV/0!</v>
      </c>
      <c r="I40" s="4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>
        <f>SUM(F40+J40+N40+R40+V40+Z40+AD40)</f>
        <v>0</v>
      </c>
      <c r="AI40" s="13"/>
      <c r="AJ40" s="13"/>
      <c r="AK40" s="13"/>
      <c r="AL40" s="13"/>
      <c r="AM40" s="13"/>
      <c r="AN40" s="13"/>
      <c r="AO40" s="13"/>
      <c r="AP40" s="13">
        <f t="shared" si="1"/>
        <v>0</v>
      </c>
      <c r="AQ40" s="13"/>
      <c r="AR40" s="38" t="e">
        <f t="shared" si="6"/>
        <v>#DIV/0!</v>
      </c>
    </row>
    <row r="41" spans="1:44" ht="15" customHeight="1" hidden="1">
      <c r="A41" s="4"/>
      <c r="B41" s="26"/>
      <c r="C41" s="27"/>
      <c r="D41" s="28"/>
      <c r="E41" s="28"/>
      <c r="F41" s="13"/>
      <c r="G41" s="13"/>
      <c r="H41" s="43" t="e">
        <f t="shared" si="5"/>
        <v>#DIV/0!</v>
      </c>
      <c r="I41" s="4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>
        <f>SUM(F41+J41+N41+R41+V41+Z41+AD41)</f>
        <v>0</v>
      </c>
      <c r="AI41" s="13"/>
      <c r="AJ41" s="13"/>
      <c r="AK41" s="13"/>
      <c r="AL41" s="13"/>
      <c r="AM41" s="13"/>
      <c r="AN41" s="13"/>
      <c r="AO41" s="13"/>
      <c r="AP41" s="13">
        <f t="shared" si="1"/>
        <v>0</v>
      </c>
      <c r="AQ41" s="13"/>
      <c r="AR41" s="38" t="e">
        <f t="shared" si="6"/>
        <v>#DIV/0!</v>
      </c>
    </row>
    <row r="42" spans="1:44" ht="15" customHeight="1" hidden="1">
      <c r="A42" s="4"/>
      <c r="B42" s="26"/>
      <c r="C42" s="27"/>
      <c r="D42" s="28"/>
      <c r="E42" s="28"/>
      <c r="F42" s="13"/>
      <c r="G42" s="13"/>
      <c r="H42" s="43" t="e">
        <f t="shared" si="5"/>
        <v>#DIV/0!</v>
      </c>
      <c r="I42" s="4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>
        <f>SUM(F42+J42+N42+R42+V42+Z42+AD42)</f>
        <v>0</v>
      </c>
      <c r="AI42" s="13"/>
      <c r="AJ42" s="13"/>
      <c r="AK42" s="13"/>
      <c r="AL42" s="13"/>
      <c r="AM42" s="13"/>
      <c r="AN42" s="13"/>
      <c r="AO42" s="13"/>
      <c r="AP42" s="13">
        <f t="shared" si="1"/>
        <v>0</v>
      </c>
      <c r="AQ42" s="13"/>
      <c r="AR42" s="38" t="e">
        <f t="shared" si="6"/>
        <v>#DIV/0!</v>
      </c>
    </row>
    <row r="43" spans="1:44" ht="15" customHeight="1" hidden="1">
      <c r="A43" s="4"/>
      <c r="B43" s="26"/>
      <c r="C43" s="27"/>
      <c r="D43" s="28"/>
      <c r="E43" s="28"/>
      <c r="F43" s="13"/>
      <c r="G43" s="13"/>
      <c r="H43" s="43" t="e">
        <f t="shared" si="5"/>
        <v>#DIV/0!</v>
      </c>
      <c r="I43" s="4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>
        <f>SUM(N43)</f>
        <v>0</v>
      </c>
      <c r="AI43" s="13"/>
      <c r="AJ43" s="13"/>
      <c r="AK43" s="13"/>
      <c r="AL43" s="13"/>
      <c r="AM43" s="13"/>
      <c r="AN43" s="13"/>
      <c r="AO43" s="13"/>
      <c r="AP43" s="13">
        <f t="shared" si="1"/>
        <v>0</v>
      </c>
      <c r="AQ43" s="13"/>
      <c r="AR43" s="38" t="e">
        <f t="shared" si="6"/>
        <v>#DIV/0!</v>
      </c>
    </row>
    <row r="44" spans="1:44" ht="15" customHeight="1" hidden="1">
      <c r="A44" s="4"/>
      <c r="B44" s="26"/>
      <c r="C44" s="27"/>
      <c r="D44" s="28"/>
      <c r="E44" s="28"/>
      <c r="F44" s="13"/>
      <c r="G44" s="13"/>
      <c r="H44" s="43" t="e">
        <f t="shared" si="5"/>
        <v>#DIV/0!</v>
      </c>
      <c r="I44" s="4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>
        <f>SUM(F44+J44+N44+R44+V44+Z44+AD44)</f>
        <v>0</v>
      </c>
      <c r="AI44" s="13"/>
      <c r="AJ44" s="13"/>
      <c r="AK44" s="13"/>
      <c r="AL44" s="13"/>
      <c r="AM44" s="13"/>
      <c r="AN44" s="13"/>
      <c r="AO44" s="13"/>
      <c r="AP44" s="13">
        <f t="shared" si="1"/>
        <v>0</v>
      </c>
      <c r="AQ44" s="13"/>
      <c r="AR44" s="38" t="e">
        <f t="shared" si="6"/>
        <v>#DIV/0!</v>
      </c>
    </row>
    <row r="45" spans="1:44" ht="15" customHeight="1" hidden="1">
      <c r="A45" s="4"/>
      <c r="B45" s="26"/>
      <c r="C45" s="27"/>
      <c r="D45" s="28"/>
      <c r="E45" s="28"/>
      <c r="F45" s="13"/>
      <c r="G45" s="13"/>
      <c r="H45" s="43" t="e">
        <f t="shared" si="5"/>
        <v>#DIV/0!</v>
      </c>
      <c r="I45" s="4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>
        <f>SUM(F45+J45+N45+R45+V45+Z45+AD45)</f>
        <v>0</v>
      </c>
      <c r="AI45" s="13"/>
      <c r="AJ45" s="13"/>
      <c r="AK45" s="13"/>
      <c r="AL45" s="13"/>
      <c r="AM45" s="13"/>
      <c r="AN45" s="13"/>
      <c r="AO45" s="13"/>
      <c r="AP45" s="13">
        <f t="shared" si="1"/>
        <v>0</v>
      </c>
      <c r="AQ45" s="13"/>
      <c r="AR45" s="38" t="e">
        <f t="shared" si="6"/>
        <v>#DIV/0!</v>
      </c>
    </row>
    <row r="46" spans="1:44" ht="15" customHeight="1" hidden="1">
      <c r="A46" s="4"/>
      <c r="B46" s="26"/>
      <c r="C46" s="27"/>
      <c r="D46" s="28"/>
      <c r="E46" s="28"/>
      <c r="F46" s="13"/>
      <c r="G46" s="13"/>
      <c r="H46" s="43" t="e">
        <f t="shared" si="5"/>
        <v>#DIV/0!</v>
      </c>
      <c r="I46" s="4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>
        <f>SUM(F46+J46+N46+R46+V46+Z46+AD46)</f>
        <v>0</v>
      </c>
      <c r="AI46" s="13"/>
      <c r="AJ46" s="13"/>
      <c r="AK46" s="13"/>
      <c r="AL46" s="13"/>
      <c r="AM46" s="13"/>
      <c r="AN46" s="13"/>
      <c r="AO46" s="13"/>
      <c r="AP46" s="13">
        <f t="shared" si="1"/>
        <v>0</v>
      </c>
      <c r="AQ46" s="13"/>
      <c r="AR46" s="38" t="e">
        <f t="shared" si="6"/>
        <v>#DIV/0!</v>
      </c>
    </row>
    <row r="47" spans="1:44" ht="15" customHeight="1" hidden="1">
      <c r="A47" s="4"/>
      <c r="B47" s="26"/>
      <c r="C47" s="27"/>
      <c r="D47" s="28"/>
      <c r="E47" s="28"/>
      <c r="F47" s="13"/>
      <c r="G47" s="13"/>
      <c r="H47" s="43" t="e">
        <f t="shared" si="5"/>
        <v>#DIV/0!</v>
      </c>
      <c r="I47" s="4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>
        <v>3</v>
      </c>
      <c r="AI47" s="13"/>
      <c r="AJ47" s="13"/>
      <c r="AK47" s="13"/>
      <c r="AL47" s="13"/>
      <c r="AM47" s="13"/>
      <c r="AN47" s="13"/>
      <c r="AO47" s="13"/>
      <c r="AP47" s="13">
        <f t="shared" si="1"/>
        <v>3</v>
      </c>
      <c r="AQ47" s="13"/>
      <c r="AR47" s="38">
        <f t="shared" si="6"/>
        <v>0</v>
      </c>
    </row>
    <row r="48" spans="1:44" ht="15" customHeight="1" hidden="1">
      <c r="A48" s="4"/>
      <c r="B48" s="26"/>
      <c r="C48" s="27"/>
      <c r="D48" s="28"/>
      <c r="E48" s="28"/>
      <c r="F48" s="13"/>
      <c r="G48" s="13"/>
      <c r="H48" s="43" t="e">
        <f t="shared" si="5"/>
        <v>#DIV/0!</v>
      </c>
      <c r="I48" s="4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>
        <f>SUM(F48+J48+N48+R48+V48+Z48+AD48)</f>
        <v>0</v>
      </c>
      <c r="AI48" s="13"/>
      <c r="AJ48" s="13"/>
      <c r="AK48" s="13"/>
      <c r="AL48" s="13"/>
      <c r="AM48" s="13"/>
      <c r="AN48" s="13"/>
      <c r="AO48" s="13"/>
      <c r="AP48" s="13">
        <f t="shared" si="1"/>
        <v>0</v>
      </c>
      <c r="AQ48" s="13"/>
      <c r="AR48" s="38" t="e">
        <f t="shared" si="6"/>
        <v>#DIV/0!</v>
      </c>
    </row>
    <row r="49" spans="1:44" ht="15" customHeight="1" hidden="1">
      <c r="A49" s="4"/>
      <c r="B49" s="26"/>
      <c r="C49" s="27"/>
      <c r="D49" s="28"/>
      <c r="E49" s="28"/>
      <c r="F49" s="13"/>
      <c r="G49" s="13"/>
      <c r="H49" s="43" t="e">
        <f t="shared" si="5"/>
        <v>#DIV/0!</v>
      </c>
      <c r="I49" s="4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>
        <f>SUM(F49+J49+N49+R49+V49+Z49+AD49)</f>
        <v>0</v>
      </c>
      <c r="AI49" s="13"/>
      <c r="AJ49" s="13"/>
      <c r="AK49" s="13"/>
      <c r="AL49" s="13"/>
      <c r="AM49" s="13"/>
      <c r="AN49" s="13"/>
      <c r="AO49" s="13"/>
      <c r="AP49" s="13">
        <f t="shared" si="1"/>
        <v>0</v>
      </c>
      <c r="AQ49" s="13"/>
      <c r="AR49" s="38" t="e">
        <f t="shared" si="6"/>
        <v>#DIV/0!</v>
      </c>
    </row>
    <row r="50" spans="1:44" ht="15" customHeight="1" hidden="1">
      <c r="A50" s="4"/>
      <c r="B50" s="26"/>
      <c r="C50" s="27"/>
      <c r="D50" s="28"/>
      <c r="E50" s="28"/>
      <c r="F50" s="13"/>
      <c r="G50" s="13"/>
      <c r="H50" s="43" t="e">
        <f t="shared" si="5"/>
        <v>#DIV/0!</v>
      </c>
      <c r="I50" s="4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>
        <f>SUM(F50+J50+N50+R50+V50+Z50+AD50)</f>
        <v>0</v>
      </c>
      <c r="AI50" s="13"/>
      <c r="AJ50" s="13"/>
      <c r="AK50" s="13"/>
      <c r="AL50" s="13"/>
      <c r="AM50" s="13"/>
      <c r="AN50" s="13"/>
      <c r="AO50" s="13"/>
      <c r="AP50" s="13">
        <f t="shared" si="1"/>
        <v>0</v>
      </c>
      <c r="AQ50" s="13"/>
      <c r="AR50" s="38" t="e">
        <f t="shared" si="6"/>
        <v>#DIV/0!</v>
      </c>
    </row>
    <row r="51" spans="1:44" ht="15" customHeight="1" hidden="1">
      <c r="A51" s="4"/>
      <c r="B51" s="26"/>
      <c r="C51" s="27"/>
      <c r="D51" s="28"/>
      <c r="E51" s="28"/>
      <c r="F51" s="13"/>
      <c r="G51" s="13"/>
      <c r="H51" s="43" t="e">
        <f t="shared" si="5"/>
        <v>#DIV/0!</v>
      </c>
      <c r="I51" s="4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>
        <f>SUM(N51)</f>
        <v>0</v>
      </c>
      <c r="AI51" s="13"/>
      <c r="AJ51" s="13"/>
      <c r="AK51" s="13"/>
      <c r="AL51" s="13"/>
      <c r="AM51" s="13"/>
      <c r="AN51" s="13"/>
      <c r="AO51" s="13"/>
      <c r="AP51" s="13">
        <f t="shared" si="1"/>
        <v>0</v>
      </c>
      <c r="AQ51" s="13"/>
      <c r="AR51" s="38" t="e">
        <f t="shared" si="6"/>
        <v>#DIV/0!</v>
      </c>
    </row>
    <row r="52" spans="1:44" ht="15" customHeight="1" hidden="1">
      <c r="A52" s="4"/>
      <c r="B52" s="26"/>
      <c r="C52" s="27"/>
      <c r="D52" s="28"/>
      <c r="E52" s="28"/>
      <c r="F52" s="13"/>
      <c r="G52" s="13"/>
      <c r="H52" s="43" t="e">
        <f t="shared" si="5"/>
        <v>#DIV/0!</v>
      </c>
      <c r="I52" s="4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>
        <f>SUM(F52+J52+N52+R52+V52+Z52+AD52)</f>
        <v>0</v>
      </c>
      <c r="AI52" s="13"/>
      <c r="AJ52" s="13"/>
      <c r="AK52" s="13"/>
      <c r="AL52" s="13"/>
      <c r="AM52" s="13"/>
      <c r="AN52" s="13"/>
      <c r="AO52" s="13"/>
      <c r="AP52" s="13">
        <f t="shared" si="1"/>
        <v>0</v>
      </c>
      <c r="AQ52" s="13"/>
      <c r="AR52" s="38" t="e">
        <f t="shared" si="6"/>
        <v>#DIV/0!</v>
      </c>
    </row>
    <row r="53" spans="1:44" ht="15" customHeight="1" hidden="1">
      <c r="A53" s="4"/>
      <c r="B53" s="26"/>
      <c r="C53" s="27"/>
      <c r="D53" s="28"/>
      <c r="E53" s="28"/>
      <c r="F53" s="13"/>
      <c r="G53" s="13"/>
      <c r="H53" s="43" t="e">
        <f t="shared" si="5"/>
        <v>#DIV/0!</v>
      </c>
      <c r="I53" s="4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>
        <f>SUM(F53+J53+N53+R53+V53+Z53+AD53)</f>
        <v>0</v>
      </c>
      <c r="AI53" s="13"/>
      <c r="AJ53" s="13"/>
      <c r="AK53" s="13"/>
      <c r="AL53" s="13"/>
      <c r="AM53" s="13"/>
      <c r="AN53" s="13"/>
      <c r="AO53" s="13"/>
      <c r="AP53" s="13">
        <f t="shared" si="1"/>
        <v>0</v>
      </c>
      <c r="AQ53" s="13"/>
      <c r="AR53" s="38" t="e">
        <f t="shared" si="6"/>
        <v>#DIV/0!</v>
      </c>
    </row>
    <row r="54" spans="1:44" ht="15" customHeight="1" hidden="1">
      <c r="A54" s="4"/>
      <c r="B54" s="26"/>
      <c r="C54" s="27"/>
      <c r="D54" s="28"/>
      <c r="E54" s="28"/>
      <c r="F54" s="13"/>
      <c r="G54" s="13"/>
      <c r="H54" s="43" t="e">
        <f t="shared" si="5"/>
        <v>#DIV/0!</v>
      </c>
      <c r="I54" s="4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>
        <f>SUM(F54+J54+N54+R54+V54+Z54+AD54)</f>
        <v>0</v>
      </c>
      <c r="AI54" s="13"/>
      <c r="AJ54" s="13"/>
      <c r="AK54" s="13"/>
      <c r="AL54" s="13"/>
      <c r="AM54" s="13"/>
      <c r="AN54" s="13"/>
      <c r="AO54" s="13"/>
      <c r="AP54" s="13">
        <f t="shared" si="1"/>
        <v>0</v>
      </c>
      <c r="AQ54" s="13"/>
      <c r="AR54" s="38" t="e">
        <f t="shared" si="6"/>
        <v>#DIV/0!</v>
      </c>
    </row>
    <row r="55" spans="1:44" ht="15" customHeight="1" hidden="1">
      <c r="A55" s="4"/>
      <c r="B55" s="26"/>
      <c r="C55" s="27"/>
      <c r="D55" s="28"/>
      <c r="E55" s="28"/>
      <c r="F55" s="13"/>
      <c r="G55" s="13"/>
      <c r="H55" s="43" t="e">
        <f t="shared" si="5"/>
        <v>#DIV/0!</v>
      </c>
      <c r="I55" s="4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>
        <v>4</v>
      </c>
      <c r="AI55" s="13"/>
      <c r="AJ55" s="13"/>
      <c r="AK55" s="13"/>
      <c r="AL55" s="13"/>
      <c r="AM55" s="13"/>
      <c r="AN55" s="13"/>
      <c r="AO55" s="13"/>
      <c r="AP55" s="13">
        <f t="shared" si="1"/>
        <v>4</v>
      </c>
      <c r="AQ55" s="13"/>
      <c r="AR55" s="38">
        <f t="shared" si="6"/>
        <v>0</v>
      </c>
    </row>
    <row r="56" spans="1:44" ht="15" customHeight="1" hidden="1">
      <c r="A56" s="4"/>
      <c r="B56" s="26"/>
      <c r="C56" s="27"/>
      <c r="D56" s="28"/>
      <c r="E56" s="28"/>
      <c r="F56" s="13"/>
      <c r="G56" s="13"/>
      <c r="H56" s="43" t="e">
        <f t="shared" si="5"/>
        <v>#DIV/0!</v>
      </c>
      <c r="I56" s="4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>
        <f>SUM(F56+J56+N56+R56+V56+Z56+AD56)</f>
        <v>0</v>
      </c>
      <c r="AI56" s="13"/>
      <c r="AJ56" s="13"/>
      <c r="AK56" s="13"/>
      <c r="AL56" s="13"/>
      <c r="AM56" s="13"/>
      <c r="AN56" s="13"/>
      <c r="AO56" s="13"/>
      <c r="AP56" s="13">
        <f t="shared" si="1"/>
        <v>0</v>
      </c>
      <c r="AQ56" s="13"/>
      <c r="AR56" s="38" t="e">
        <f t="shared" si="6"/>
        <v>#DIV/0!</v>
      </c>
    </row>
    <row r="57" spans="1:44" ht="15" customHeight="1" hidden="1">
      <c r="A57" s="14"/>
      <c r="B57" s="30"/>
      <c r="C57" s="31"/>
      <c r="D57" s="31"/>
      <c r="E57" s="31"/>
      <c r="F57" s="13"/>
      <c r="G57" s="13"/>
      <c r="H57" s="43" t="e">
        <f t="shared" si="5"/>
        <v>#DIV/0!</v>
      </c>
      <c r="I57" s="4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>
        <f>SUM(F57+J57+N57+R57+V57+Z57+AD57)</f>
        <v>0</v>
      </c>
      <c r="AI57" s="13"/>
      <c r="AJ57" s="13"/>
      <c r="AK57" s="13"/>
      <c r="AL57" s="13"/>
      <c r="AM57" s="13"/>
      <c r="AN57" s="13"/>
      <c r="AO57" s="13"/>
      <c r="AP57" s="13">
        <f t="shared" si="1"/>
        <v>0</v>
      </c>
      <c r="AQ57" s="13"/>
      <c r="AR57" s="38" t="e">
        <f t="shared" si="6"/>
        <v>#DIV/0!</v>
      </c>
    </row>
    <row r="58" spans="1:44" ht="15" customHeight="1" hidden="1" thickBot="1">
      <c r="A58" s="14"/>
      <c r="B58" s="30"/>
      <c r="C58" s="31"/>
      <c r="D58" s="31"/>
      <c r="E58" s="31"/>
      <c r="F58" s="13"/>
      <c r="G58" s="13"/>
      <c r="H58" s="43" t="e">
        <f t="shared" si="5"/>
        <v>#DIV/0!</v>
      </c>
      <c r="I58" s="4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>
        <f>SUM(F58+J58+N58+R58+V58+Z58+AD58)</f>
        <v>0</v>
      </c>
      <c r="AI58" s="13"/>
      <c r="AJ58" s="13"/>
      <c r="AK58" s="13"/>
      <c r="AL58" s="13"/>
      <c r="AM58" s="13"/>
      <c r="AN58" s="13"/>
      <c r="AO58" s="13"/>
      <c r="AP58" s="13">
        <f t="shared" si="1"/>
        <v>0</v>
      </c>
      <c r="AQ58" s="13"/>
      <c r="AR58" s="38" t="e">
        <f t="shared" si="6"/>
        <v>#DIV/0!</v>
      </c>
    </row>
    <row r="59" spans="1:47" s="15" customFormat="1" ht="15" customHeight="1">
      <c r="A59" s="71">
        <v>9</v>
      </c>
      <c r="B59" s="72" t="s">
        <v>58</v>
      </c>
      <c r="C59" s="73"/>
      <c r="D59" s="32"/>
      <c r="E59" s="32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4"/>
      <c r="AU59" s="15" t="e">
        <f>SUM(AR20:AR58)</f>
        <v>#DIV/0!</v>
      </c>
    </row>
    <row r="60" spans="1:48" s="37" customFormat="1" ht="15" customHeight="1" thickBot="1">
      <c r="A60" s="71"/>
      <c r="B60" s="74"/>
      <c r="C60" s="75"/>
      <c r="D60" s="35"/>
      <c r="E60" s="36">
        <f>SUM(E20:E58)</f>
        <v>55795</v>
      </c>
      <c r="F60" s="36">
        <f aca="true" t="shared" si="7" ref="F60:AQ60">SUM(F20:F58)</f>
        <v>60196</v>
      </c>
      <c r="G60" s="36">
        <f t="shared" si="7"/>
        <v>77550</v>
      </c>
      <c r="H60" s="46">
        <f t="shared" si="5"/>
        <v>128.8291580835936</v>
      </c>
      <c r="I60" s="36">
        <f t="shared" si="7"/>
        <v>29391</v>
      </c>
      <c r="J60" s="36">
        <f t="shared" si="7"/>
        <v>76275</v>
      </c>
      <c r="K60" s="36">
        <f t="shared" si="7"/>
        <v>56993</v>
      </c>
      <c r="L60" s="46">
        <f>K60/J60*100</f>
        <v>74.72041953457882</v>
      </c>
      <c r="M60" s="36">
        <f t="shared" si="7"/>
        <v>5000</v>
      </c>
      <c r="N60" s="36">
        <f t="shared" si="7"/>
        <v>6300</v>
      </c>
      <c r="O60" s="36">
        <f t="shared" si="7"/>
        <v>6988</v>
      </c>
      <c r="P60" s="46">
        <f>O60/N60*100</f>
        <v>110.92063492063492</v>
      </c>
      <c r="Q60" s="36">
        <f t="shared" si="7"/>
        <v>2575</v>
      </c>
      <c r="R60" s="36">
        <f t="shared" si="7"/>
        <v>6800</v>
      </c>
      <c r="S60" s="36">
        <f t="shared" si="7"/>
        <v>6313</v>
      </c>
      <c r="T60" s="46">
        <f>S60/R60*100</f>
        <v>92.83823529411764</v>
      </c>
      <c r="U60" s="36">
        <f t="shared" si="7"/>
        <v>0</v>
      </c>
      <c r="V60" s="36">
        <f t="shared" si="7"/>
        <v>0</v>
      </c>
      <c r="W60" s="36">
        <f t="shared" si="7"/>
        <v>0</v>
      </c>
      <c r="X60" s="46"/>
      <c r="Y60" s="36">
        <f t="shared" si="7"/>
        <v>0</v>
      </c>
      <c r="Z60" s="36">
        <f t="shared" si="7"/>
        <v>0</v>
      </c>
      <c r="AA60" s="36">
        <f t="shared" si="7"/>
        <v>96</v>
      </c>
      <c r="AB60" s="46"/>
      <c r="AC60" s="36">
        <f t="shared" si="7"/>
        <v>0</v>
      </c>
      <c r="AD60" s="36">
        <f t="shared" si="7"/>
        <v>0</v>
      </c>
      <c r="AE60" s="36">
        <f t="shared" si="7"/>
        <v>0</v>
      </c>
      <c r="AF60" s="46"/>
      <c r="AG60" s="36">
        <f t="shared" si="7"/>
        <v>92761</v>
      </c>
      <c r="AH60" s="36">
        <f>SUM(AH20:AH27)</f>
        <v>149571</v>
      </c>
      <c r="AI60" s="36">
        <f t="shared" si="7"/>
        <v>147940</v>
      </c>
      <c r="AJ60" s="46">
        <f>AI60/AH60*100</f>
        <v>98.90954797387194</v>
      </c>
      <c r="AK60" s="36">
        <f t="shared" si="7"/>
        <v>15983</v>
      </c>
      <c r="AL60" s="36">
        <f t="shared" si="7"/>
        <v>18098</v>
      </c>
      <c r="AM60" s="36">
        <f t="shared" si="7"/>
        <v>18098</v>
      </c>
      <c r="AN60" s="46">
        <f>AM60/AL60*100</f>
        <v>100</v>
      </c>
      <c r="AO60" s="36">
        <f t="shared" si="7"/>
        <v>108744</v>
      </c>
      <c r="AP60" s="36">
        <f>SUM(AP20:AP27)</f>
        <v>167669</v>
      </c>
      <c r="AQ60" s="36">
        <f t="shared" si="7"/>
        <v>166038</v>
      </c>
      <c r="AR60" s="47">
        <f>AQ60/AP60*100</f>
        <v>99.0272501177916</v>
      </c>
      <c r="AT60" s="37" t="e">
        <f>SUM(#REF!)</f>
        <v>#REF!</v>
      </c>
      <c r="AV60" s="37">
        <f>SUM(F60:AL60)</f>
        <v>759336.2179958068</v>
      </c>
    </row>
    <row r="61" ht="13.5" thickTop="1"/>
    <row r="62" spans="1:3" ht="12.75">
      <c r="A62" s="16" t="s">
        <v>18</v>
      </c>
      <c r="B62" s="18" t="s">
        <v>18</v>
      </c>
      <c r="C62" s="17" t="s">
        <v>47</v>
      </c>
    </row>
    <row r="63" spans="1:44" ht="12.75" hidden="1">
      <c r="A63" s="16" t="s">
        <v>46</v>
      </c>
      <c r="B63" s="18" t="s">
        <v>46</v>
      </c>
      <c r="C63" s="17" t="s">
        <v>48</v>
      </c>
      <c r="AR63" s="7" t="e">
        <f>AR60-'[1]Közös Hiv - kiad.'!#REF!</f>
        <v>#REF!</v>
      </c>
    </row>
    <row r="64" ht="12.75" hidden="1">
      <c r="AR64" s="7" t="e">
        <f>AR60-'[1]Közös Hiv - kiad.'!#REF!</f>
        <v>#REF!</v>
      </c>
    </row>
    <row r="65" ht="12.75" hidden="1">
      <c r="AR65" s="7" t="e">
        <f>AR64-112461</f>
        <v>#REF!</v>
      </c>
    </row>
    <row r="66" ht="12.75" hidden="1">
      <c r="AR66" s="7" t="e">
        <f>AR60+#REF!+#REF!+#REF!</f>
        <v>#REF!</v>
      </c>
    </row>
    <row r="67" ht="12.75" hidden="1"/>
    <row r="68" spans="1:3" ht="12.75">
      <c r="A68" s="16" t="s">
        <v>46</v>
      </c>
      <c r="B68" s="18" t="s">
        <v>46</v>
      </c>
      <c r="C68" s="17" t="s">
        <v>48</v>
      </c>
    </row>
  </sheetData>
  <sheetProtection/>
  <mergeCells count="28">
    <mergeCell ref="AK16:AN16"/>
    <mergeCell ref="AK17:AN18"/>
    <mergeCell ref="AO16:AR16"/>
    <mergeCell ref="AO17:AR18"/>
    <mergeCell ref="AC16:AF16"/>
    <mergeCell ref="AC17:AF18"/>
    <mergeCell ref="AG16:AJ16"/>
    <mergeCell ref="AG17:AJ18"/>
    <mergeCell ref="I16:L16"/>
    <mergeCell ref="A59:A60"/>
    <mergeCell ref="B59:C60"/>
    <mergeCell ref="U17:X18"/>
    <mergeCell ref="U16:X16"/>
    <mergeCell ref="Y16:AB16"/>
    <mergeCell ref="Y17:AB18"/>
    <mergeCell ref="M17:P18"/>
    <mergeCell ref="Q16:T16"/>
    <mergeCell ref="Q17:T18"/>
    <mergeCell ref="B6:AR6"/>
    <mergeCell ref="C3:F3"/>
    <mergeCell ref="B15:C15"/>
    <mergeCell ref="B16:B18"/>
    <mergeCell ref="C16:C18"/>
    <mergeCell ref="M16:P16"/>
    <mergeCell ref="B7:AR7"/>
    <mergeCell ref="E16:H16"/>
    <mergeCell ref="E17:H18"/>
    <mergeCell ref="I17:L18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landscape" paperSize="8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Medgyessy  István</dc:creator>
  <cp:keywords/>
  <dc:description/>
  <cp:lastModifiedBy>Dr. Nagy Attila</cp:lastModifiedBy>
  <cp:lastPrinted>2018-05-28T13:39:11Z</cp:lastPrinted>
  <dcterms:created xsi:type="dcterms:W3CDTF">2000-01-14T12:27:26Z</dcterms:created>
  <dcterms:modified xsi:type="dcterms:W3CDTF">2018-06-13T08:53:24Z</dcterms:modified>
  <cp:category/>
  <cp:version/>
  <cp:contentType/>
  <cp:contentStatus/>
</cp:coreProperties>
</file>